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autoCompressPictures="0"/>
  <mc:AlternateContent xmlns:mc="http://schemas.openxmlformats.org/markup-compatibility/2006">
    <mc:Choice Requires="x15">
      <x15ac:absPath xmlns:x15ac="http://schemas.microsoft.com/office/spreadsheetml/2010/11/ac" url="S:\0353-CAD_REPORT\80162\TOTAL BANK\FIN1160 - Financial statements (PERM)\Supplementary financial information\2019\Q4_2019\Sent to Investor Relations_Final\"/>
    </mc:Choice>
  </mc:AlternateContent>
  <xr:revisionPtr revIDLastSave="0" documentId="13_ncr:1_{33EF2568-8C15-41A2-8EE0-917D842A5AA5}" xr6:coauthVersionLast="41" xr6:coauthVersionMax="41" xr10:uidLastSave="{00000000-0000-0000-0000-000000000000}"/>
  <bookViews>
    <workbookView xWindow="-120" yWindow="-120" windowWidth="38640" windowHeight="21240" xr2:uid="{00000000-000D-0000-FFFF-FFFF00000000}"/>
  </bookViews>
  <sheets>
    <sheet name="COV" sheetId="39" r:id="rId1"/>
    <sheet name="TOC_New" sheetId="36" r:id="rId2"/>
    <sheet name="Pg 1 N to U External" sheetId="37" r:id="rId3"/>
    <sheet name="Pg 2  N to U Non-GAAP" sheetId="15" r:id="rId4"/>
    <sheet name="Pg 3  Items of Note" sheetId="16" r:id="rId5"/>
    <sheet name="Pg 4 FH" sheetId="2" r:id="rId6"/>
    <sheet name="Pg 5 FH Contd" sheetId="14" r:id="rId7"/>
    <sheet name="Pg 6 NII" sheetId="3" r:id="rId8"/>
    <sheet name="Pg 7 NIX" sheetId="4" r:id="rId9"/>
    <sheet name="Pg 8 Seg Info" sheetId="13" r:id="rId10"/>
    <sheet name="Pg 9 RETAIL" sheetId="5" r:id="rId11"/>
    <sheet name="Pg 10 WEALTH" sheetId="6" r:id="rId12"/>
    <sheet name="Pg 11 US Com Bank and WM_CAD" sheetId="18" r:id="rId13"/>
    <sheet name="Pg 12 US Com Bank and WM_US" sheetId="34" r:id="rId14"/>
    <sheet name="Pg 13 Capital Markets" sheetId="7" r:id="rId15"/>
    <sheet name="Pg 14 Other" sheetId="8" r:id="rId16"/>
    <sheet name="Pg 15 Trad Actv" sheetId="32" r:id="rId17"/>
    <sheet name="Pg 16 Bal Sht" sheetId="9" r:id="rId18"/>
    <sheet name="Pg 17 AvgBS &amp; GoodW" sheetId="17" r:id="rId19"/>
    <sheet name="Pg 18 OCI" sheetId="12" r:id="rId20"/>
    <sheet name="Pg 19 OCI_Tax" sheetId="20" r:id="rId21"/>
    <sheet name="Pg 20 Equity" sheetId="10" r:id="rId22"/>
    <sheet name="Pg 21 Equity AOCI" sheetId="21" r:id="rId23"/>
    <sheet name="Pg 22 AssetMgmt" sheetId="22" r:id="rId24"/>
    <sheet name="Pg 23 Loans&amp;Acc" sheetId="41" r:id="rId25"/>
    <sheet name="Pg 24 Loans&amp;Acc1" sheetId="42" r:id="rId26"/>
    <sheet name="Pg 25 Loans&amp;Acc2" sheetId="43" r:id="rId27"/>
    <sheet name="Pg 26 GIL" sheetId="24" r:id="rId28"/>
    <sheet name="Pg 27 ACL" sheetId="25" r:id="rId29"/>
    <sheet name="Pg 28 ACL2" sheetId="33" r:id="rId30"/>
    <sheet name="Pg 29 ACL3" sheetId="30" r:id="rId31"/>
    <sheet name="Pg 30 NIL" sheetId="26" r:id="rId32"/>
    <sheet name="Pg 31 Changes in GIL" sheetId="27" r:id="rId33"/>
    <sheet name="Pg 32 changes in ACL" sheetId="31" r:id="rId34"/>
    <sheet name="Pg 33 PCL" sheetId="28" r:id="rId35"/>
    <sheet name="Pg 34 NWO" sheetId="29" r:id="rId36"/>
    <sheet name="Pg 35 Cr Rsk Fin_PDL" sheetId="1" r:id="rId37"/>
    <sheet name="Pg 36 Deriv NA" sheetId="35" r:id="rId38"/>
    <sheet name="Pg 37 Appendix - Retail" sheetId="19" r:id="rId39"/>
  </sheets>
  <definedNames>
    <definedName name="LoansA">'Pg 23 Loans&amp;Acc'!$A$1:$R$37</definedName>
    <definedName name="LoansA1">'Pg 24 Loans&amp;Acc1'!$A$1:$R$36</definedName>
    <definedName name="LoansA2">'Pg 25 Loans&amp;Acc2'!$A$1:$R$36</definedName>
    <definedName name="LoansOff">#REF!</definedName>
    <definedName name="_xlnm.Print_Area" localSheetId="0">COV!$A$1:$B$14</definedName>
    <definedName name="_xlnm.Print_Area" localSheetId="2">'Pg 1 N to U External'!$A$1:$C$44</definedName>
    <definedName name="_xlnm.Print_Area" localSheetId="11">'Pg 10 WEALTH'!$A$1:$S$60</definedName>
    <definedName name="_xlnm.Print_Area" localSheetId="12">'Pg 11 US Com Bank and WM_CAD'!$A$1:$S$58</definedName>
    <definedName name="_xlnm.Print_Area" localSheetId="13">'Pg 12 US Com Bank and WM_US'!$A$1:$S$58</definedName>
    <definedName name="_xlnm.Print_Area" localSheetId="14">'Pg 13 Capital Markets'!$A$1:$R$46</definedName>
    <definedName name="_xlnm.Print_Area" localSheetId="15">'Pg 14 Other'!$A$1:$S$45</definedName>
    <definedName name="_xlnm.Print_Area" localSheetId="16">'Pg 15 Trad Actv'!$A$1:$T$41</definedName>
    <definedName name="_xlnm.Print_Area" localSheetId="17">'Pg 16 Bal Sht'!$A$1:$M$62</definedName>
    <definedName name="_xlnm.Print_Area" localSheetId="18">'Pg 17 AvgBS &amp; GoodW'!$A$1:$R$49</definedName>
    <definedName name="_xlnm.Print_Area" localSheetId="19">'Pg 18 OCI'!$A$1:$S$32</definedName>
    <definedName name="_xlnm.Print_Area" localSheetId="20">'Pg 19 OCI_Tax'!$A$1:$S$26</definedName>
    <definedName name="_xlnm.Print_Area" localSheetId="3">'Pg 2  N to U Non-GAAP'!$A$1:$T$45</definedName>
    <definedName name="_xlnm.Print_Area" localSheetId="21">'Pg 20 Equity'!$A$1:$S$43</definedName>
    <definedName name="_xlnm.Print_Area" localSheetId="22">'Pg 21 Equity AOCI'!$A$1:$S$52</definedName>
    <definedName name="_xlnm.Print_Area" localSheetId="23">'Pg 22 AssetMgmt'!$A$1:$L$24</definedName>
    <definedName name="_xlnm.Print_Area" localSheetId="24">'Pg 23 Loans&amp;Acc'!$A$1:$R$38</definedName>
    <definedName name="_xlnm.Print_Area" localSheetId="25">'Pg 24 Loans&amp;Acc1'!$A$1:$R$36</definedName>
    <definedName name="_xlnm.Print_Area" localSheetId="26">'Pg 25 Loans&amp;Acc2'!$A$1:$R$36</definedName>
    <definedName name="_xlnm.Print_Area" localSheetId="27">'Pg 26 GIL'!$A$1:$L$46</definedName>
    <definedName name="_xlnm.Print_Area" localSheetId="28">'Pg 27 ACL'!$A$1:$M$44</definedName>
    <definedName name="_xlnm.Print_Area" localSheetId="29">'Pg 28 ACL2'!$A$1:$N$54</definedName>
    <definedName name="_xlnm.Print_Area" localSheetId="30">'Pg 29 ACL3'!$A$1:$F$50</definedName>
    <definedName name="_xlnm.Print_Area" localSheetId="4">'Pg 3  Items of Note'!$A$1:$R$27</definedName>
    <definedName name="_xlnm.Print_Area" localSheetId="31">'Pg 30 NIL'!$A$1:$M$47</definedName>
    <definedName name="_xlnm.Print_Area" localSheetId="32">'Pg 31 Changes in GIL'!$A$1:$R$51</definedName>
    <definedName name="_xlnm.Print_Area" localSheetId="33">'Pg 32 changes in ACL'!$A$1:$R$24</definedName>
    <definedName name="_xlnm.Print_Area" localSheetId="34">'Pg 33 PCL'!$A$1:$R$58</definedName>
    <definedName name="_xlnm.Print_Area" localSheetId="35">'Pg 34 NWO'!$A$1:$S$46</definedName>
    <definedName name="_xlnm.Print_Area" localSheetId="36">'Pg 35 Cr Rsk Fin_PDL'!$A$1:$P$29</definedName>
    <definedName name="_xlnm.Print_Area" localSheetId="37">'Pg 36 Deriv NA'!$A$1:$S$61</definedName>
    <definedName name="_xlnm.Print_Area" localSheetId="38">'Pg 37 Appendix - Retail'!$A$1:$R$39</definedName>
    <definedName name="_xlnm.Print_Area" localSheetId="5">'Pg 4 FH'!$A$1:$S$54</definedName>
    <definedName name="_xlnm.Print_Area" localSheetId="6">'Pg 5 FH Contd'!$A$1:$S$51</definedName>
    <definedName name="_xlnm.Print_Area" localSheetId="7">'Pg 6 NII'!$A$1:$R$44</definedName>
    <definedName name="_xlnm.Print_Area" localSheetId="8">'Pg 7 NIX'!$A$1:$R$31</definedName>
    <definedName name="_xlnm.Print_Area" localSheetId="9">'Pg 8 Seg Info'!$A$1:$R$22</definedName>
    <definedName name="_xlnm.Print_Area" localSheetId="10">'Pg 9 RETAIL'!$A$1:$R$49</definedName>
    <definedName name="_xlnm.Print_Area" localSheetId="1">TOC_New!$A$1:$H$46</definedName>
    <definedName name="Print_Area2" localSheetId="0">COV!$A$1:$B$16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3" i="28" l="1"/>
  <c r="P52" i="2" l="1"/>
  <c r="P47" i="2"/>
  <c r="P36" i="29" l="1"/>
  <c r="O10" i="16"/>
  <c r="O8" i="16" l="1"/>
  <c r="K33" i="41" l="1"/>
  <c r="J33" i="41"/>
  <c r="I33" i="41"/>
  <c r="L32" i="41"/>
  <c r="L30" i="41"/>
  <c r="L29" i="41"/>
  <c r="L28" i="41"/>
  <c r="L27" i="41"/>
  <c r="L26" i="41"/>
  <c r="L25" i="41"/>
  <c r="L24" i="41"/>
  <c r="L23" i="41"/>
  <c r="L22" i="41"/>
  <c r="L21" i="41"/>
  <c r="L20" i="41"/>
  <c r="L19" i="41"/>
  <c r="L18" i="41"/>
  <c r="L17" i="41"/>
  <c r="L16" i="41"/>
  <c r="L15" i="41"/>
  <c r="L14" i="41"/>
  <c r="L13" i="41"/>
  <c r="L12" i="41"/>
  <c r="K10" i="41"/>
  <c r="K34" i="41" s="1"/>
  <c r="J10" i="41"/>
  <c r="I10" i="41"/>
  <c r="L9" i="41"/>
  <c r="L8" i="41"/>
  <c r="L7" i="41"/>
  <c r="P33" i="41"/>
  <c r="O33" i="41"/>
  <c r="N33" i="41"/>
  <c r="Q32" i="41"/>
  <c r="Q30" i="41"/>
  <c r="Q29" i="41"/>
  <c r="Q28" i="41"/>
  <c r="Q27" i="41"/>
  <c r="Q26" i="41"/>
  <c r="Q25" i="41"/>
  <c r="Q24" i="41"/>
  <c r="Q23" i="41"/>
  <c r="Q22" i="41"/>
  <c r="Q21" i="41"/>
  <c r="Q20" i="41"/>
  <c r="Q19" i="41"/>
  <c r="Q18" i="41"/>
  <c r="Q17" i="41"/>
  <c r="Q16" i="41"/>
  <c r="Q15" i="41"/>
  <c r="Q14" i="41"/>
  <c r="Q13" i="41"/>
  <c r="Q12" i="41"/>
  <c r="P10" i="41"/>
  <c r="O10" i="41"/>
  <c r="N10" i="41"/>
  <c r="Q9" i="41"/>
  <c r="Q8" i="41"/>
  <c r="Q7" i="41"/>
  <c r="F33" i="42"/>
  <c r="E33" i="42"/>
  <c r="D33" i="42"/>
  <c r="G32" i="42"/>
  <c r="G30" i="42"/>
  <c r="G29" i="42"/>
  <c r="G28" i="42"/>
  <c r="G27" i="42"/>
  <c r="G26" i="42"/>
  <c r="G25" i="42"/>
  <c r="G24" i="42"/>
  <c r="G23" i="42"/>
  <c r="G22" i="42"/>
  <c r="G21" i="42"/>
  <c r="G20" i="42"/>
  <c r="G19" i="42"/>
  <c r="G18" i="42"/>
  <c r="G17" i="42"/>
  <c r="G16" i="42"/>
  <c r="G15" i="42"/>
  <c r="G14" i="42"/>
  <c r="G13" i="42"/>
  <c r="G12" i="42"/>
  <c r="F10" i="42"/>
  <c r="F34" i="42" s="1"/>
  <c r="E10" i="42"/>
  <c r="D10" i="42"/>
  <c r="D34" i="42" s="1"/>
  <c r="G9" i="42"/>
  <c r="G8" i="42"/>
  <c r="G7" i="42"/>
  <c r="G10" i="42" s="1"/>
  <c r="K33" i="42"/>
  <c r="J33" i="42"/>
  <c r="I33" i="42"/>
  <c r="L32" i="42"/>
  <c r="L30" i="42"/>
  <c r="L29" i="42"/>
  <c r="L28" i="42"/>
  <c r="L27" i="42"/>
  <c r="L26" i="42"/>
  <c r="L25" i="42"/>
  <c r="L24" i="42"/>
  <c r="L23" i="42"/>
  <c r="L22" i="42"/>
  <c r="L21" i="42"/>
  <c r="L20" i="42"/>
  <c r="L19" i="42"/>
  <c r="L18" i="42"/>
  <c r="L17" i="42"/>
  <c r="L16" i="42"/>
  <c r="L15" i="42"/>
  <c r="L14" i="42"/>
  <c r="L13" i="42"/>
  <c r="L12" i="42"/>
  <c r="K10" i="42"/>
  <c r="J10" i="42"/>
  <c r="J34" i="42" s="1"/>
  <c r="I10" i="42"/>
  <c r="L9" i="42"/>
  <c r="L8" i="42"/>
  <c r="L7" i="42"/>
  <c r="P33" i="42"/>
  <c r="O33" i="42"/>
  <c r="N33" i="42"/>
  <c r="Q32" i="42"/>
  <c r="Q30" i="42"/>
  <c r="Q29" i="42"/>
  <c r="Q28" i="42"/>
  <c r="Q27" i="42"/>
  <c r="Q26" i="42"/>
  <c r="Q25" i="42"/>
  <c r="Q24" i="42"/>
  <c r="Q23" i="42"/>
  <c r="Q22" i="42"/>
  <c r="Q21" i="42"/>
  <c r="Q20" i="42"/>
  <c r="Q19" i="42"/>
  <c r="Q18" i="42"/>
  <c r="Q17" i="42"/>
  <c r="Q16" i="42"/>
  <c r="Q15" i="42"/>
  <c r="Q14" i="42"/>
  <c r="Q13" i="42"/>
  <c r="Q12" i="42"/>
  <c r="P10" i="42"/>
  <c r="P34" i="42" s="1"/>
  <c r="O10" i="42"/>
  <c r="N10" i="42"/>
  <c r="Q9" i="42"/>
  <c r="Q8" i="42"/>
  <c r="Q7" i="42"/>
  <c r="F33" i="43"/>
  <c r="E33" i="43"/>
  <c r="D33" i="43"/>
  <c r="G32" i="43"/>
  <c r="G30" i="43"/>
  <c r="G29" i="43"/>
  <c r="G28" i="43"/>
  <c r="G27" i="43"/>
  <c r="G26" i="43"/>
  <c r="G25" i="43"/>
  <c r="G24" i="43"/>
  <c r="G23" i="43"/>
  <c r="G22" i="43"/>
  <c r="G21" i="43"/>
  <c r="G20" i="43"/>
  <c r="G19" i="43"/>
  <c r="G18" i="43"/>
  <c r="G17" i="43"/>
  <c r="G16" i="43"/>
  <c r="G15" i="43"/>
  <c r="G14" i="43"/>
  <c r="G13" i="43"/>
  <c r="G12" i="43"/>
  <c r="F10" i="43"/>
  <c r="E10" i="43"/>
  <c r="D10" i="43"/>
  <c r="G9" i="43"/>
  <c r="G8" i="43"/>
  <c r="G7" i="43"/>
  <c r="K33" i="43"/>
  <c r="J33" i="43"/>
  <c r="I33" i="43"/>
  <c r="L32" i="43"/>
  <c r="L30" i="43"/>
  <c r="L29" i="43"/>
  <c r="L28" i="43"/>
  <c r="L27" i="43"/>
  <c r="L26" i="43"/>
  <c r="L25" i="43"/>
  <c r="L24" i="43"/>
  <c r="L23" i="43"/>
  <c r="L22" i="43"/>
  <c r="L21" i="43"/>
  <c r="L20" i="43"/>
  <c r="L19" i="43"/>
  <c r="L18" i="43"/>
  <c r="L17" i="43"/>
  <c r="L16" i="43"/>
  <c r="L15" i="43"/>
  <c r="L14" i="43"/>
  <c r="L13" i="43"/>
  <c r="L12" i="43"/>
  <c r="K10" i="43"/>
  <c r="J10" i="43"/>
  <c r="I10" i="43"/>
  <c r="I34" i="43" s="1"/>
  <c r="L9" i="43"/>
  <c r="L8" i="43"/>
  <c r="L7" i="43"/>
  <c r="P33" i="43"/>
  <c r="O33" i="43"/>
  <c r="N33" i="43"/>
  <c r="Q32" i="43"/>
  <c r="Q30" i="43"/>
  <c r="Q29" i="43"/>
  <c r="Q28" i="43"/>
  <c r="Q27" i="43"/>
  <c r="Q26" i="43"/>
  <c r="Q25" i="43"/>
  <c r="Q24" i="43"/>
  <c r="Q23" i="43"/>
  <c r="Q22" i="43"/>
  <c r="Q21" i="43"/>
  <c r="Q20" i="43"/>
  <c r="Q19" i="43"/>
  <c r="Q18" i="43"/>
  <c r="Q17" i="43"/>
  <c r="Q16" i="43"/>
  <c r="Q15" i="43"/>
  <c r="Q14" i="43"/>
  <c r="Q13" i="43"/>
  <c r="Q12" i="43"/>
  <c r="P10" i="43"/>
  <c r="O10" i="43"/>
  <c r="O34" i="43" s="1"/>
  <c r="N10" i="43"/>
  <c r="Q9" i="43"/>
  <c r="Q8" i="43"/>
  <c r="Q7" i="43"/>
  <c r="D10" i="19"/>
  <c r="E10" i="19"/>
  <c r="F10" i="19"/>
  <c r="G10" i="19"/>
  <c r="H10" i="19"/>
  <c r="I10" i="19"/>
  <c r="J10" i="19"/>
  <c r="K10" i="19"/>
  <c r="D12" i="19"/>
  <c r="D14" i="19" s="1"/>
  <c r="D15" i="19" s="1"/>
  <c r="D32" i="19" s="1"/>
  <c r="D34" i="19" s="1"/>
  <c r="E12" i="19"/>
  <c r="F12" i="19"/>
  <c r="G12" i="19"/>
  <c r="G14" i="19" s="1"/>
  <c r="G15" i="19" s="1"/>
  <c r="G32" i="19" s="1"/>
  <c r="G34" i="19" s="1"/>
  <c r="H12" i="19"/>
  <c r="I12" i="19"/>
  <c r="I14" i="19" s="1"/>
  <c r="I15" i="19" s="1"/>
  <c r="I32" i="19" s="1"/>
  <c r="I34" i="19" s="1"/>
  <c r="J12" i="19"/>
  <c r="J14" i="19" s="1"/>
  <c r="J15" i="19" s="1"/>
  <c r="J32" i="19" s="1"/>
  <c r="J34" i="19" s="1"/>
  <c r="K12" i="19"/>
  <c r="K14" i="19" s="1"/>
  <c r="K15" i="19" s="1"/>
  <c r="K32" i="19" s="1"/>
  <c r="K34" i="19" s="1"/>
  <c r="E14" i="19"/>
  <c r="E15" i="19" s="1"/>
  <c r="E32" i="19" s="1"/>
  <c r="E34" i="19" s="1"/>
  <c r="F14" i="19"/>
  <c r="F15" i="19" s="1"/>
  <c r="F32" i="19" s="1"/>
  <c r="F34" i="19" s="1"/>
  <c r="H14" i="19"/>
  <c r="H15" i="19" s="1"/>
  <c r="H32" i="19" s="1"/>
  <c r="H34" i="19" s="1"/>
  <c r="D20" i="19"/>
  <c r="E20" i="19"/>
  <c r="F20" i="19"/>
  <c r="G20" i="19"/>
  <c r="H20" i="19"/>
  <c r="I20" i="19"/>
  <c r="J20" i="19"/>
  <c r="K20" i="19"/>
  <c r="O33" i="19"/>
  <c r="O19" i="19"/>
  <c r="O18" i="19"/>
  <c r="O13" i="19"/>
  <c r="O11" i="19"/>
  <c r="O9" i="19"/>
  <c r="O8" i="19"/>
  <c r="O7" i="19"/>
  <c r="L14" i="35"/>
  <c r="L20" i="35" s="1"/>
  <c r="M14" i="35"/>
  <c r="N14" i="35"/>
  <c r="O14" i="35"/>
  <c r="P14" i="35"/>
  <c r="P20" i="35" s="1"/>
  <c r="Q14" i="35"/>
  <c r="R14" i="35"/>
  <c r="L19" i="35"/>
  <c r="M19" i="35"/>
  <c r="N19" i="35"/>
  <c r="N20" i="35" s="1"/>
  <c r="O19" i="35"/>
  <c r="O57" i="35" s="1"/>
  <c r="P19" i="35"/>
  <c r="Q19" i="35"/>
  <c r="R19" i="35"/>
  <c r="L27" i="35"/>
  <c r="L30" i="35" s="1"/>
  <c r="M27" i="35"/>
  <c r="M30" i="35" s="1"/>
  <c r="N27" i="35"/>
  <c r="N30" i="35" s="1"/>
  <c r="O27" i="35"/>
  <c r="O30" i="35" s="1"/>
  <c r="P27" i="35"/>
  <c r="P30" i="35" s="1"/>
  <c r="Q27" i="35"/>
  <c r="Q30" i="35" s="1"/>
  <c r="R27" i="35"/>
  <c r="R30" i="35"/>
  <c r="L40" i="35"/>
  <c r="M40" i="35"/>
  <c r="N40" i="35"/>
  <c r="O40" i="35"/>
  <c r="O56" i="35" s="1"/>
  <c r="P40" i="35"/>
  <c r="Q40" i="35"/>
  <c r="R40" i="35"/>
  <c r="L44" i="35"/>
  <c r="M44" i="35"/>
  <c r="N44" i="35"/>
  <c r="O44" i="35"/>
  <c r="P44" i="35"/>
  <c r="Q44" i="35"/>
  <c r="R44" i="35"/>
  <c r="L48" i="35"/>
  <c r="M48" i="35"/>
  <c r="N48" i="35"/>
  <c r="O48" i="35"/>
  <c r="P48" i="35"/>
  <c r="Q48" i="35"/>
  <c r="R48" i="35"/>
  <c r="L53" i="35"/>
  <c r="M53" i="35"/>
  <c r="N53" i="35"/>
  <c r="O53" i="35"/>
  <c r="P53" i="35"/>
  <c r="Q53" i="35"/>
  <c r="R53" i="35"/>
  <c r="L57" i="35"/>
  <c r="M57" i="35"/>
  <c r="P57" i="35"/>
  <c r="Q57" i="35"/>
  <c r="E11" i="29"/>
  <c r="F11" i="29"/>
  <c r="F31" i="29" s="1"/>
  <c r="G11" i="29"/>
  <c r="H11" i="29"/>
  <c r="H31" i="29" s="1"/>
  <c r="I11" i="29"/>
  <c r="I31" i="29" s="1"/>
  <c r="J11" i="29"/>
  <c r="K11" i="29"/>
  <c r="L11" i="29"/>
  <c r="E30" i="29"/>
  <c r="E31" i="29" s="1"/>
  <c r="F30" i="29"/>
  <c r="G30" i="29"/>
  <c r="H30" i="29"/>
  <c r="I30" i="29"/>
  <c r="J30" i="29"/>
  <c r="K30" i="29"/>
  <c r="L30" i="29"/>
  <c r="L31" i="29" s="1"/>
  <c r="G31" i="29"/>
  <c r="J31" i="29"/>
  <c r="K31" i="29"/>
  <c r="E38" i="29"/>
  <c r="F38" i="29"/>
  <c r="G38" i="29"/>
  <c r="H38" i="29"/>
  <c r="I38" i="29"/>
  <c r="I44" i="29" s="1"/>
  <c r="J38" i="29"/>
  <c r="J44" i="29" s="1"/>
  <c r="K38" i="29"/>
  <c r="L38" i="29"/>
  <c r="E43" i="29"/>
  <c r="F43" i="29"/>
  <c r="F44" i="29" s="1"/>
  <c r="G43" i="29"/>
  <c r="H43" i="29"/>
  <c r="I43" i="29"/>
  <c r="J43" i="29"/>
  <c r="K43" i="29"/>
  <c r="L43" i="29"/>
  <c r="E44" i="29"/>
  <c r="P42" i="29"/>
  <c r="P41" i="29"/>
  <c r="P40" i="29"/>
  <c r="P37" i="29"/>
  <c r="P35" i="29"/>
  <c r="P29" i="29"/>
  <c r="P28" i="29"/>
  <c r="P27" i="29"/>
  <c r="P26" i="29"/>
  <c r="P25" i="29"/>
  <c r="P24" i="29"/>
  <c r="P23" i="29"/>
  <c r="P22" i="29"/>
  <c r="P21" i="29"/>
  <c r="P20" i="29"/>
  <c r="P19" i="29"/>
  <c r="P18" i="29"/>
  <c r="P17" i="29"/>
  <c r="P16" i="29"/>
  <c r="P15" i="29"/>
  <c r="P14" i="29"/>
  <c r="P10" i="29"/>
  <c r="P9" i="29"/>
  <c r="P8" i="29"/>
  <c r="E11" i="28"/>
  <c r="F11" i="28"/>
  <c r="G11" i="28"/>
  <c r="H11" i="28"/>
  <c r="I11" i="28"/>
  <c r="J11" i="28"/>
  <c r="K11" i="28"/>
  <c r="L11" i="28"/>
  <c r="E29" i="28"/>
  <c r="F29" i="28"/>
  <c r="G29" i="28"/>
  <c r="H29" i="28"/>
  <c r="H30" i="28" s="1"/>
  <c r="I29" i="28"/>
  <c r="I30" i="28" s="1"/>
  <c r="J29" i="28"/>
  <c r="J30" i="28" s="1"/>
  <c r="K29" i="28"/>
  <c r="K30" i="28" s="1"/>
  <c r="L29" i="28"/>
  <c r="L30" i="28" s="1"/>
  <c r="E37" i="28"/>
  <c r="F37" i="28"/>
  <c r="G37" i="28"/>
  <c r="H37" i="28"/>
  <c r="I37" i="28"/>
  <c r="J37" i="28"/>
  <c r="K37" i="28"/>
  <c r="L37" i="28"/>
  <c r="E42" i="28"/>
  <c r="E43" i="28" s="1"/>
  <c r="F42" i="28"/>
  <c r="F43" i="28" s="1"/>
  <c r="F49" i="28" s="1"/>
  <c r="G42" i="28"/>
  <c r="G43" i="28" s="1"/>
  <c r="H42" i="28"/>
  <c r="H43" i="28" s="1"/>
  <c r="I42" i="28"/>
  <c r="I43" i="28" s="1"/>
  <c r="J42" i="28"/>
  <c r="J43" i="28" s="1"/>
  <c r="J49" i="28" s="1"/>
  <c r="K42" i="28"/>
  <c r="K43" i="28" s="1"/>
  <c r="K49" i="28" s="1"/>
  <c r="L42" i="28"/>
  <c r="L43" i="28"/>
  <c r="E48" i="28"/>
  <c r="F48" i="28"/>
  <c r="G48" i="28"/>
  <c r="H48" i="28"/>
  <c r="I48" i="28"/>
  <c r="J48" i="28"/>
  <c r="K48" i="28"/>
  <c r="L48" i="28"/>
  <c r="L49" i="28"/>
  <c r="O47" i="28"/>
  <c r="O46" i="28"/>
  <c r="O41" i="28"/>
  <c r="O40" i="28"/>
  <c r="O39" i="28"/>
  <c r="O36" i="28"/>
  <c r="O35" i="28"/>
  <c r="O34" i="28"/>
  <c r="O28" i="28"/>
  <c r="O27" i="28"/>
  <c r="O26" i="28"/>
  <c r="O25" i="28"/>
  <c r="O24" i="28"/>
  <c r="O22" i="28"/>
  <c r="O21" i="28"/>
  <c r="O20" i="28"/>
  <c r="O19" i="28"/>
  <c r="O18" i="28"/>
  <c r="O17" i="28"/>
  <c r="O16" i="28"/>
  <c r="O15" i="28"/>
  <c r="O14" i="28"/>
  <c r="O10" i="28"/>
  <c r="O9" i="28"/>
  <c r="O8" i="28"/>
  <c r="O13" i="31"/>
  <c r="O12" i="31"/>
  <c r="O11" i="31"/>
  <c r="O10" i="31"/>
  <c r="O9" i="31"/>
  <c r="F14" i="31"/>
  <c r="E14" i="31" s="1"/>
  <c r="D14" i="31" s="1"/>
  <c r="G14" i="31"/>
  <c r="H14" i="31"/>
  <c r="I14" i="31"/>
  <c r="J14" i="31"/>
  <c r="K14" i="31"/>
  <c r="D20" i="31"/>
  <c r="E20" i="31"/>
  <c r="F20" i="31"/>
  <c r="G20" i="31"/>
  <c r="H20" i="31"/>
  <c r="I20" i="31"/>
  <c r="J20" i="31"/>
  <c r="K20" i="31"/>
  <c r="O39" i="27"/>
  <c r="O38" i="27"/>
  <c r="O35" i="27"/>
  <c r="O34" i="27"/>
  <c r="O31" i="27"/>
  <c r="O30" i="27"/>
  <c r="O27" i="27"/>
  <c r="O26" i="27"/>
  <c r="O23" i="27"/>
  <c r="O22" i="27"/>
  <c r="O19" i="27"/>
  <c r="O18" i="27"/>
  <c r="G49" i="28" l="1"/>
  <c r="G44" i="29"/>
  <c r="Q10" i="43"/>
  <c r="G33" i="43"/>
  <c r="Q10" i="41"/>
  <c r="H49" i="28"/>
  <c r="L44" i="29"/>
  <c r="L10" i="42"/>
  <c r="L34" i="42" s="1"/>
  <c r="I49" i="28"/>
  <c r="M20" i="35"/>
  <c r="P34" i="43"/>
  <c r="D34" i="43"/>
  <c r="I34" i="41"/>
  <c r="H44" i="29"/>
  <c r="F34" i="43"/>
  <c r="I34" i="42"/>
  <c r="R20" i="35"/>
  <c r="R54" i="35" s="1"/>
  <c r="P56" i="35"/>
  <c r="L56" i="35"/>
  <c r="G30" i="28"/>
  <c r="F30" i="28"/>
  <c r="E30" i="28"/>
  <c r="E49" i="28"/>
  <c r="P34" i="41"/>
  <c r="L10" i="41"/>
  <c r="J34" i="41"/>
  <c r="K44" i="29"/>
  <c r="N54" i="35"/>
  <c r="J34" i="43"/>
  <c r="K34" i="42"/>
  <c r="N34" i="41"/>
  <c r="L33" i="41"/>
  <c r="M54" i="35"/>
  <c r="K34" i="43"/>
  <c r="G10" i="43"/>
  <c r="G34" i="43" s="1"/>
  <c r="N34" i="42"/>
  <c r="L33" i="42"/>
  <c r="O34" i="41"/>
  <c r="L54" i="35"/>
  <c r="R56" i="35"/>
  <c r="N34" i="43"/>
  <c r="L33" i="43"/>
  <c r="O34" i="42"/>
  <c r="Q20" i="35"/>
  <c r="Q54" i="35" s="1"/>
  <c r="Q33" i="41"/>
  <c r="Q34" i="41" s="1"/>
  <c r="L10" i="43"/>
  <c r="L34" i="43" s="1"/>
  <c r="Q33" i="42"/>
  <c r="E34" i="42"/>
  <c r="Q33" i="43"/>
  <c r="Q34" i="43" s="1"/>
  <c r="E34" i="43"/>
  <c r="P54" i="35"/>
  <c r="N56" i="35"/>
  <c r="Q10" i="42"/>
  <c r="G33" i="42"/>
  <c r="G34" i="42" s="1"/>
  <c r="O20" i="35"/>
  <c r="O54" i="35" s="1"/>
  <c r="R57" i="35"/>
  <c r="N57" i="35"/>
  <c r="Q56" i="35"/>
  <c r="M56" i="35"/>
  <c r="J10" i="27"/>
  <c r="J15" i="27"/>
  <c r="F16" i="27"/>
  <c r="G16" i="27"/>
  <c r="H16" i="27"/>
  <c r="I16" i="27"/>
  <c r="K16" i="27"/>
  <c r="D20" i="27"/>
  <c r="E20" i="27"/>
  <c r="F20" i="27"/>
  <c r="G20" i="27"/>
  <c r="H20" i="27"/>
  <c r="I20" i="27"/>
  <c r="J20" i="27"/>
  <c r="K20" i="27"/>
  <c r="D24" i="27"/>
  <c r="E24" i="27"/>
  <c r="F24" i="27"/>
  <c r="G24" i="27"/>
  <c r="H24" i="27"/>
  <c r="I24" i="27"/>
  <c r="J24" i="27"/>
  <c r="K24" i="27"/>
  <c r="D28" i="27"/>
  <c r="E28" i="27"/>
  <c r="F28" i="27"/>
  <c r="G28" i="27"/>
  <c r="H28" i="27"/>
  <c r="I28" i="27"/>
  <c r="J28" i="27"/>
  <c r="K28" i="27"/>
  <c r="D32" i="27"/>
  <c r="E32" i="27"/>
  <c r="F32" i="27"/>
  <c r="G32" i="27"/>
  <c r="H32" i="27"/>
  <c r="I32" i="27"/>
  <c r="J32" i="27"/>
  <c r="K32" i="27"/>
  <c r="D36" i="27"/>
  <c r="E36" i="27"/>
  <c r="F36" i="27"/>
  <c r="G36" i="27"/>
  <c r="H36" i="27"/>
  <c r="I36" i="27"/>
  <c r="J36" i="27"/>
  <c r="K36" i="27"/>
  <c r="D40" i="27"/>
  <c r="E40" i="27"/>
  <c r="F40" i="27"/>
  <c r="G40" i="27"/>
  <c r="H40" i="27"/>
  <c r="I40" i="27"/>
  <c r="J40" i="27"/>
  <c r="K40" i="27"/>
  <c r="F42" i="27"/>
  <c r="E42" i="27" s="1"/>
  <c r="G42" i="27"/>
  <c r="H42" i="27"/>
  <c r="I42" i="27"/>
  <c r="K42" i="27"/>
  <c r="F43" i="27"/>
  <c r="G43" i="27"/>
  <c r="H43" i="27"/>
  <c r="I43" i="27"/>
  <c r="J43" i="27"/>
  <c r="K43" i="27"/>
  <c r="K44" i="27" l="1"/>
  <c r="J16" i="27"/>
  <c r="I44" i="27"/>
  <c r="H44" i="27"/>
  <c r="G44" i="27"/>
  <c r="F44" i="27"/>
  <c r="L34" i="41"/>
  <c r="Q34" i="42"/>
  <c r="D42" i="27"/>
  <c r="E16" i="27"/>
  <c r="E43" i="27"/>
  <c r="J42" i="27"/>
  <c r="J44" i="27" s="1"/>
  <c r="G12" i="33"/>
  <c r="H12" i="33"/>
  <c r="I12" i="33"/>
  <c r="J12" i="33"/>
  <c r="K12" i="33"/>
  <c r="L12" i="33"/>
  <c r="G18" i="33"/>
  <c r="H18" i="33"/>
  <c r="I18" i="33"/>
  <c r="I19" i="33" s="1"/>
  <c r="J18" i="33"/>
  <c r="K18" i="33"/>
  <c r="L18" i="33"/>
  <c r="G25" i="33"/>
  <c r="G27" i="33" s="1"/>
  <c r="H25" i="33"/>
  <c r="H27" i="33" s="1"/>
  <c r="I25" i="33"/>
  <c r="I27" i="33" s="1"/>
  <c r="J25" i="33"/>
  <c r="J27" i="33" s="1"/>
  <c r="K25" i="33"/>
  <c r="K27" i="33" s="1"/>
  <c r="L25" i="33"/>
  <c r="L27" i="33"/>
  <c r="G35" i="33"/>
  <c r="H35" i="33"/>
  <c r="I35" i="33"/>
  <c r="J35" i="33"/>
  <c r="J42" i="33" s="1"/>
  <c r="K35" i="33"/>
  <c r="L35" i="33"/>
  <c r="G41" i="33"/>
  <c r="H41" i="33"/>
  <c r="H42" i="33" s="1"/>
  <c r="I41" i="33"/>
  <c r="J41" i="33"/>
  <c r="K41" i="33"/>
  <c r="L41" i="33"/>
  <c r="L42" i="33" s="1"/>
  <c r="G48" i="33"/>
  <c r="G50" i="33" s="1"/>
  <c r="H48" i="33"/>
  <c r="H50" i="33" s="1"/>
  <c r="I48" i="33"/>
  <c r="I50" i="33" s="1"/>
  <c r="J48" i="33"/>
  <c r="J50" i="33" s="1"/>
  <c r="K48" i="33"/>
  <c r="K50" i="33" s="1"/>
  <c r="L48" i="33"/>
  <c r="L50" i="33" s="1"/>
  <c r="H11" i="21"/>
  <c r="G11" i="21" s="1"/>
  <c r="F11" i="21" s="1"/>
  <c r="E11" i="21" s="1"/>
  <c r="I11" i="21"/>
  <c r="J11" i="21"/>
  <c r="K11" i="21"/>
  <c r="L11" i="21"/>
  <c r="K16" i="21"/>
  <c r="K18" i="21" s="1"/>
  <c r="H18" i="21"/>
  <c r="G18" i="21" s="1"/>
  <c r="F18" i="21" s="1"/>
  <c r="E18" i="21" s="1"/>
  <c r="I18" i="21"/>
  <c r="J18" i="21"/>
  <c r="L18" i="21"/>
  <c r="H22" i="21"/>
  <c r="G22" i="21" s="1"/>
  <c r="F22" i="21" s="1"/>
  <c r="E22" i="21" s="1"/>
  <c r="I22" i="21"/>
  <c r="J22" i="21"/>
  <c r="K22" i="21"/>
  <c r="L22" i="21"/>
  <c r="H27" i="21"/>
  <c r="G27" i="21" s="1"/>
  <c r="F27" i="21" s="1"/>
  <c r="E27" i="21" s="1"/>
  <c r="I27" i="21"/>
  <c r="J27" i="21"/>
  <c r="K27" i="21"/>
  <c r="L27" i="21"/>
  <c r="H31" i="21"/>
  <c r="I31" i="21"/>
  <c r="J31" i="21"/>
  <c r="K31" i="21"/>
  <c r="L31" i="21"/>
  <c r="H37" i="21"/>
  <c r="G37" i="21" s="1"/>
  <c r="I37" i="21"/>
  <c r="J37" i="21"/>
  <c r="K37" i="21"/>
  <c r="K42" i="21"/>
  <c r="K46" i="21" s="1"/>
  <c r="G46" i="21"/>
  <c r="F46" i="21" s="1"/>
  <c r="E46" i="21" s="1"/>
  <c r="H46" i="21"/>
  <c r="I46" i="21"/>
  <c r="J46" i="21"/>
  <c r="L46" i="21"/>
  <c r="P45" i="21"/>
  <c r="P44" i="21"/>
  <c r="P43" i="21"/>
  <c r="P36" i="21"/>
  <c r="P35" i="21"/>
  <c r="P30" i="21"/>
  <c r="P26" i="21"/>
  <c r="P21" i="21"/>
  <c r="P17" i="21"/>
  <c r="P10" i="21"/>
  <c r="P38" i="10"/>
  <c r="P37" i="10"/>
  <c r="P36" i="10"/>
  <c r="P35" i="10"/>
  <c r="P34" i="10"/>
  <c r="P32" i="10"/>
  <c r="P25" i="10"/>
  <c r="P24" i="10"/>
  <c r="P23" i="10"/>
  <c r="P22" i="10"/>
  <c r="P18" i="10"/>
  <c r="P17" i="10"/>
  <c r="P16" i="10"/>
  <c r="P15" i="10"/>
  <c r="P14" i="10"/>
  <c r="P13" i="10"/>
  <c r="P9" i="10"/>
  <c r="P8" i="10"/>
  <c r="F10" i="10"/>
  <c r="E10" i="10" s="1"/>
  <c r="G10" i="10"/>
  <c r="H10" i="10"/>
  <c r="I10" i="10"/>
  <c r="J10" i="10"/>
  <c r="K10" i="10"/>
  <c r="L10" i="10"/>
  <c r="F19" i="10"/>
  <c r="E19" i="10" s="1"/>
  <c r="G19" i="10"/>
  <c r="H19" i="10"/>
  <c r="I19" i="10"/>
  <c r="J19" i="10"/>
  <c r="K19" i="10"/>
  <c r="L19" i="10"/>
  <c r="F26" i="10"/>
  <c r="E26" i="10" s="1"/>
  <c r="G26" i="10"/>
  <c r="H26" i="10"/>
  <c r="I26" i="10"/>
  <c r="J26" i="10"/>
  <c r="K26" i="10"/>
  <c r="L26" i="10"/>
  <c r="G31" i="10"/>
  <c r="K31" i="10"/>
  <c r="K39" i="10" s="1"/>
  <c r="G39" i="10"/>
  <c r="F39" i="10" s="1"/>
  <c r="E39" i="10" s="1"/>
  <c r="H39" i="10"/>
  <c r="I39" i="10"/>
  <c r="J39" i="10"/>
  <c r="L39" i="10"/>
  <c r="E9" i="26"/>
  <c r="F9" i="26"/>
  <c r="G9" i="26"/>
  <c r="H9" i="26"/>
  <c r="I9" i="26"/>
  <c r="J9" i="26"/>
  <c r="K9" i="26"/>
  <c r="L9" i="26"/>
  <c r="E29" i="26"/>
  <c r="E30" i="26" s="1"/>
  <c r="F29" i="26"/>
  <c r="G29" i="26"/>
  <c r="G30" i="26" s="1"/>
  <c r="H29" i="26"/>
  <c r="H30" i="26" s="1"/>
  <c r="I29" i="26"/>
  <c r="J29" i="26"/>
  <c r="K29" i="26"/>
  <c r="L29" i="26"/>
  <c r="F30" i="26"/>
  <c r="J30" i="26"/>
  <c r="K30" i="26"/>
  <c r="E37" i="26"/>
  <c r="F37" i="26"/>
  <c r="G37" i="26"/>
  <c r="H37" i="26"/>
  <c r="I37" i="26"/>
  <c r="J37" i="26"/>
  <c r="J43" i="26" s="1"/>
  <c r="K37" i="26"/>
  <c r="L37" i="26"/>
  <c r="E42" i="26"/>
  <c r="F42" i="26"/>
  <c r="G42" i="26"/>
  <c r="H42" i="26"/>
  <c r="I42" i="26"/>
  <c r="J42" i="26"/>
  <c r="K42" i="26"/>
  <c r="L42" i="26"/>
  <c r="E43" i="26"/>
  <c r="F43" i="26"/>
  <c r="G43" i="26"/>
  <c r="E9" i="25"/>
  <c r="F9" i="25"/>
  <c r="G9" i="25"/>
  <c r="H9" i="25"/>
  <c r="I9" i="25"/>
  <c r="J9" i="25"/>
  <c r="K9" i="25"/>
  <c r="L9" i="25"/>
  <c r="E29" i="25"/>
  <c r="E30" i="25" s="1"/>
  <c r="E41" i="25" s="1"/>
  <c r="F29" i="25"/>
  <c r="G29" i="25"/>
  <c r="H29" i="25"/>
  <c r="H30" i="25" s="1"/>
  <c r="I29" i="25"/>
  <c r="I30" i="25" s="1"/>
  <c r="J29" i="25"/>
  <c r="J30" i="25" s="1"/>
  <c r="K29" i="25"/>
  <c r="K30" i="25" s="1"/>
  <c r="L29" i="25"/>
  <c r="L30" i="25" s="1"/>
  <c r="F30" i="25"/>
  <c r="F41" i="25" s="1"/>
  <c r="G30" i="25"/>
  <c r="E36" i="25"/>
  <c r="F36" i="25"/>
  <c r="G36" i="25"/>
  <c r="H36" i="25"/>
  <c r="I36" i="25"/>
  <c r="J36" i="25"/>
  <c r="K36" i="25"/>
  <c r="L36" i="25"/>
  <c r="E40" i="25"/>
  <c r="F40" i="25"/>
  <c r="G40" i="25"/>
  <c r="H40" i="25"/>
  <c r="I40" i="25"/>
  <c r="J40" i="25"/>
  <c r="K40" i="25"/>
  <c r="L40" i="25"/>
  <c r="G41" i="25"/>
  <c r="D9" i="24"/>
  <c r="E9" i="24"/>
  <c r="F9" i="24"/>
  <c r="G9" i="24"/>
  <c r="H9" i="24"/>
  <c r="I9" i="24"/>
  <c r="J9" i="24"/>
  <c r="K9" i="24"/>
  <c r="D29" i="24"/>
  <c r="E29" i="24"/>
  <c r="F29" i="24"/>
  <c r="F30" i="24" s="1"/>
  <c r="G29" i="24"/>
  <c r="G30" i="24" s="1"/>
  <c r="H29" i="24"/>
  <c r="H30" i="24" s="1"/>
  <c r="I29" i="24"/>
  <c r="J29" i="24"/>
  <c r="J30" i="24" s="1"/>
  <c r="K29" i="24"/>
  <c r="K30" i="24" s="1"/>
  <c r="D30" i="24"/>
  <c r="E30" i="24"/>
  <c r="I30" i="24"/>
  <c r="D37" i="24"/>
  <c r="E37" i="24"/>
  <c r="F37" i="24"/>
  <c r="G37" i="24"/>
  <c r="H37" i="24"/>
  <c r="I37" i="24"/>
  <c r="J37" i="24"/>
  <c r="K37" i="24"/>
  <c r="D42" i="24"/>
  <c r="E42" i="24"/>
  <c r="F42" i="24"/>
  <c r="F43" i="24" s="1"/>
  <c r="G42" i="24"/>
  <c r="H42" i="24"/>
  <c r="I42" i="24"/>
  <c r="J42" i="24"/>
  <c r="J43" i="24" s="1"/>
  <c r="K42" i="24"/>
  <c r="K43" i="24" s="1"/>
  <c r="E43" i="24"/>
  <c r="G43" i="24"/>
  <c r="H43" i="24"/>
  <c r="I43" i="24"/>
  <c r="D22" i="22"/>
  <c r="E22" i="22"/>
  <c r="F22" i="22"/>
  <c r="G22" i="22"/>
  <c r="H22" i="22"/>
  <c r="I22" i="22"/>
  <c r="J22" i="22"/>
  <c r="K22" i="22"/>
  <c r="D9" i="22"/>
  <c r="E9" i="22"/>
  <c r="F9" i="22"/>
  <c r="G9" i="22"/>
  <c r="H9" i="22"/>
  <c r="I9" i="22"/>
  <c r="J9" i="22"/>
  <c r="K9" i="22"/>
  <c r="E11" i="20"/>
  <c r="F11" i="20"/>
  <c r="G11" i="20"/>
  <c r="H11" i="20"/>
  <c r="I11" i="20"/>
  <c r="J11" i="20"/>
  <c r="K11" i="20"/>
  <c r="L11" i="20"/>
  <c r="E15" i="20"/>
  <c r="F15" i="20"/>
  <c r="G15" i="20"/>
  <c r="H15" i="20"/>
  <c r="I15" i="20"/>
  <c r="J15" i="20"/>
  <c r="K15" i="20"/>
  <c r="L15" i="20"/>
  <c r="E19" i="20"/>
  <c r="F19" i="20"/>
  <c r="G19" i="20"/>
  <c r="H19" i="20"/>
  <c r="H24" i="20" s="1"/>
  <c r="I19" i="20"/>
  <c r="I24" i="20" s="1"/>
  <c r="J19" i="20"/>
  <c r="J24" i="20" s="1"/>
  <c r="K19" i="20"/>
  <c r="K24" i="20" s="1"/>
  <c r="L19" i="20"/>
  <c r="E24" i="20"/>
  <c r="G24" i="20"/>
  <c r="L24" i="20"/>
  <c r="P23" i="20"/>
  <c r="P22" i="20"/>
  <c r="P21" i="20"/>
  <c r="P18" i="20"/>
  <c r="P17" i="20"/>
  <c r="P14" i="20"/>
  <c r="P13" i="20"/>
  <c r="P10" i="20"/>
  <c r="P9" i="20"/>
  <c r="P28" i="12"/>
  <c r="P27" i="12"/>
  <c r="P26" i="12"/>
  <c r="P23" i="12"/>
  <c r="P22" i="12"/>
  <c r="P21" i="12"/>
  <c r="P18" i="12"/>
  <c r="P17" i="12"/>
  <c r="P14" i="12"/>
  <c r="P13" i="12"/>
  <c r="P10" i="12"/>
  <c r="P9" i="12"/>
  <c r="P6" i="12"/>
  <c r="E11" i="12"/>
  <c r="F11" i="12"/>
  <c r="G11" i="12"/>
  <c r="H11" i="12"/>
  <c r="I11" i="12"/>
  <c r="J11" i="12"/>
  <c r="K11" i="12"/>
  <c r="L11" i="12"/>
  <c r="E15" i="12"/>
  <c r="F15" i="12"/>
  <c r="G15" i="12"/>
  <c r="H15" i="12"/>
  <c r="I15" i="12"/>
  <c r="J15" i="12"/>
  <c r="K15" i="12"/>
  <c r="L15" i="12"/>
  <c r="E19" i="12"/>
  <c r="F19" i="12"/>
  <c r="F24" i="12" s="1"/>
  <c r="F25" i="12" s="1"/>
  <c r="G19" i="12"/>
  <c r="G24" i="12" s="1"/>
  <c r="G25" i="12" s="1"/>
  <c r="H19" i="12"/>
  <c r="I19" i="12"/>
  <c r="I24" i="12" s="1"/>
  <c r="I25" i="12" s="1"/>
  <c r="J19" i="12"/>
  <c r="K19" i="12"/>
  <c r="K24" i="12" s="1"/>
  <c r="K25" i="12" s="1"/>
  <c r="L19" i="12"/>
  <c r="L24" i="12" s="1"/>
  <c r="L25" i="12" s="1"/>
  <c r="E24" i="12"/>
  <c r="E25" i="12" s="1"/>
  <c r="H24" i="12"/>
  <c r="H25" i="12"/>
  <c r="E29" i="12"/>
  <c r="F29" i="12"/>
  <c r="G29" i="12"/>
  <c r="H29" i="12"/>
  <c r="I29" i="12"/>
  <c r="J29" i="12"/>
  <c r="K29" i="12"/>
  <c r="L29" i="12"/>
  <c r="D12" i="17"/>
  <c r="E12" i="17"/>
  <c r="F12" i="17"/>
  <c r="G12" i="17"/>
  <c r="H12" i="17"/>
  <c r="I12" i="17"/>
  <c r="J12" i="17"/>
  <c r="K12" i="17"/>
  <c r="D21" i="17"/>
  <c r="E21" i="17"/>
  <c r="F21" i="17"/>
  <c r="G21" i="17"/>
  <c r="H21" i="17"/>
  <c r="I21" i="17"/>
  <c r="J21" i="17"/>
  <c r="K21" i="17"/>
  <c r="E57" i="9"/>
  <c r="F57" i="9"/>
  <c r="F59" i="9" s="1"/>
  <c r="F60" i="9" s="1"/>
  <c r="G57" i="9"/>
  <c r="H57" i="9"/>
  <c r="I57" i="9"/>
  <c r="J57" i="9"/>
  <c r="J59" i="9" s="1"/>
  <c r="J60" i="9" s="1"/>
  <c r="K57" i="9"/>
  <c r="K59" i="9" s="1"/>
  <c r="K60" i="9" s="1"/>
  <c r="L57" i="9"/>
  <c r="L59" i="9" s="1"/>
  <c r="L60" i="9" s="1"/>
  <c r="E59" i="9"/>
  <c r="E60" i="9" s="1"/>
  <c r="G59" i="9"/>
  <c r="H59" i="9"/>
  <c r="H60" i="9" s="1"/>
  <c r="I59" i="9"/>
  <c r="G60" i="9"/>
  <c r="I60" i="9"/>
  <c r="E34" i="9"/>
  <c r="F34" i="9"/>
  <c r="G34" i="9"/>
  <c r="H34" i="9"/>
  <c r="I34" i="9"/>
  <c r="J34" i="9"/>
  <c r="K34" i="9"/>
  <c r="L34" i="9"/>
  <c r="F9" i="32"/>
  <c r="G9" i="32"/>
  <c r="G11" i="32" s="1"/>
  <c r="H9" i="32"/>
  <c r="H11" i="32" s="1"/>
  <c r="I9" i="32"/>
  <c r="I11" i="32" s="1"/>
  <c r="J9" i="32"/>
  <c r="J11" i="32" s="1"/>
  <c r="K9" i="32"/>
  <c r="K11" i="32" s="1"/>
  <c r="L9" i="32"/>
  <c r="L11" i="32" s="1"/>
  <c r="M9" i="32"/>
  <c r="M11" i="32" s="1"/>
  <c r="F11" i="32"/>
  <c r="F18" i="32"/>
  <c r="G18" i="32"/>
  <c r="H18" i="32"/>
  <c r="I18" i="32"/>
  <c r="J18" i="32"/>
  <c r="K18" i="32"/>
  <c r="L18" i="32"/>
  <c r="M18" i="32"/>
  <c r="F26" i="32"/>
  <c r="G26" i="32"/>
  <c r="H26" i="32"/>
  <c r="H28" i="32" s="1"/>
  <c r="I26" i="32"/>
  <c r="I28" i="32" s="1"/>
  <c r="J26" i="32"/>
  <c r="J28" i="32" s="1"/>
  <c r="K26" i="32"/>
  <c r="L26" i="32"/>
  <c r="L28" i="32" s="1"/>
  <c r="M26" i="32"/>
  <c r="M28" i="32" s="1"/>
  <c r="F28" i="32"/>
  <c r="G28" i="32"/>
  <c r="K28" i="32"/>
  <c r="F31" i="32"/>
  <c r="F33" i="32" s="1"/>
  <c r="G31" i="32"/>
  <c r="G33" i="32" s="1"/>
  <c r="H31" i="32"/>
  <c r="I31" i="32"/>
  <c r="I33" i="32" s="1"/>
  <c r="J31" i="32"/>
  <c r="K31" i="32"/>
  <c r="K33" i="32" s="1"/>
  <c r="L31" i="32"/>
  <c r="L33" i="32" s="1"/>
  <c r="M31" i="32"/>
  <c r="M33" i="32" s="1"/>
  <c r="H33" i="32"/>
  <c r="J33" i="32"/>
  <c r="Q32" i="32"/>
  <c r="Q27" i="32"/>
  <c r="Q25" i="32"/>
  <c r="Q24" i="32"/>
  <c r="Q23" i="32"/>
  <c r="Q22" i="32"/>
  <c r="Q21" i="32"/>
  <c r="Q15" i="32"/>
  <c r="Q10" i="32"/>
  <c r="Q8" i="32"/>
  <c r="Q7" i="32"/>
  <c r="P23" i="8"/>
  <c r="P22" i="8"/>
  <c r="P18" i="8"/>
  <c r="P15" i="8"/>
  <c r="P13" i="8"/>
  <c r="P11" i="8"/>
  <c r="P10" i="8"/>
  <c r="P8" i="8"/>
  <c r="P7" i="8"/>
  <c r="E9" i="8"/>
  <c r="F9" i="8"/>
  <c r="G9" i="8"/>
  <c r="G14" i="8" s="1"/>
  <c r="G16" i="8" s="1"/>
  <c r="G19" i="8" s="1"/>
  <c r="H9" i="8"/>
  <c r="I9" i="8"/>
  <c r="J9" i="8"/>
  <c r="K9" i="8"/>
  <c r="L9" i="8"/>
  <c r="L14" i="8" s="1"/>
  <c r="L16" i="8" s="1"/>
  <c r="L19" i="8" s="1"/>
  <c r="E12" i="8"/>
  <c r="F12" i="8"/>
  <c r="G12" i="8"/>
  <c r="H12" i="8"/>
  <c r="I12" i="8"/>
  <c r="J12" i="8"/>
  <c r="K12" i="8"/>
  <c r="L12" i="8"/>
  <c r="E14" i="8"/>
  <c r="E16" i="8" s="1"/>
  <c r="E19" i="8" s="1"/>
  <c r="K14" i="8"/>
  <c r="K16" i="8" s="1"/>
  <c r="K19" i="8" s="1"/>
  <c r="E24" i="8"/>
  <c r="F24" i="8"/>
  <c r="G24" i="8"/>
  <c r="H24" i="8"/>
  <c r="I24" i="8"/>
  <c r="J24" i="8"/>
  <c r="K24" i="8"/>
  <c r="L24" i="8"/>
  <c r="E30" i="8"/>
  <c r="F30" i="8"/>
  <c r="G30" i="8"/>
  <c r="H30" i="8"/>
  <c r="I30" i="8"/>
  <c r="J30" i="8"/>
  <c r="K30" i="8"/>
  <c r="L30" i="8"/>
  <c r="E34" i="8"/>
  <c r="F34" i="8"/>
  <c r="G34" i="8"/>
  <c r="H34" i="8"/>
  <c r="I34" i="8"/>
  <c r="J34" i="8"/>
  <c r="K34" i="8"/>
  <c r="L34" i="8"/>
  <c r="D9" i="7"/>
  <c r="E9" i="7"/>
  <c r="F9" i="7"/>
  <c r="F14" i="7" s="1"/>
  <c r="F16" i="7" s="1"/>
  <c r="F17" i="7" s="1"/>
  <c r="F33" i="7" s="1"/>
  <c r="F35" i="7" s="1"/>
  <c r="G9" i="7"/>
  <c r="H9" i="7"/>
  <c r="I9" i="7"/>
  <c r="J9" i="7"/>
  <c r="K9" i="7"/>
  <c r="D12" i="7"/>
  <c r="E12" i="7"/>
  <c r="F12" i="7"/>
  <c r="G12" i="7"/>
  <c r="G14" i="7" s="1"/>
  <c r="G16" i="7" s="1"/>
  <c r="G17" i="7" s="1"/>
  <c r="G33" i="7" s="1"/>
  <c r="G35" i="7" s="1"/>
  <c r="H12" i="7"/>
  <c r="I12" i="7"/>
  <c r="J12" i="7"/>
  <c r="K12" i="7"/>
  <c r="D14" i="7"/>
  <c r="D16" i="7" s="1"/>
  <c r="D17" i="7" s="1"/>
  <c r="D33" i="7" s="1"/>
  <c r="D35" i="7" s="1"/>
  <c r="H14" i="7"/>
  <c r="H16" i="7" s="1"/>
  <c r="H17" i="7" s="1"/>
  <c r="H33" i="7" s="1"/>
  <c r="H35" i="7" s="1"/>
  <c r="I14" i="7"/>
  <c r="I16" i="7" s="1"/>
  <c r="I17" i="7" s="1"/>
  <c r="I33" i="7" s="1"/>
  <c r="I35" i="7" s="1"/>
  <c r="K14" i="7"/>
  <c r="K16" i="7" s="1"/>
  <c r="K17" i="7" s="1"/>
  <c r="K33" i="7" s="1"/>
  <c r="K35" i="7" s="1"/>
  <c r="D22" i="7"/>
  <c r="E22" i="7"/>
  <c r="F22" i="7"/>
  <c r="G22" i="7"/>
  <c r="H22" i="7"/>
  <c r="I22" i="7"/>
  <c r="J22" i="7"/>
  <c r="K22" i="7"/>
  <c r="O34" i="7"/>
  <c r="O21" i="7"/>
  <c r="O20" i="7"/>
  <c r="O15" i="7"/>
  <c r="O13" i="7"/>
  <c r="O11" i="7"/>
  <c r="O10" i="7"/>
  <c r="O8" i="7"/>
  <c r="O7" i="7"/>
  <c r="P39" i="34"/>
  <c r="P22" i="34"/>
  <c r="P21" i="34"/>
  <c r="P16" i="34"/>
  <c r="P14" i="34"/>
  <c r="P12" i="34"/>
  <c r="P11" i="34"/>
  <c r="P9" i="34"/>
  <c r="P8" i="34"/>
  <c r="P7" i="34"/>
  <c r="E10" i="34"/>
  <c r="F10" i="34"/>
  <c r="G10" i="34"/>
  <c r="H10" i="34"/>
  <c r="I10" i="34"/>
  <c r="J10" i="34"/>
  <c r="K10" i="34"/>
  <c r="L10" i="34"/>
  <c r="E13" i="34"/>
  <c r="E15" i="34" s="1"/>
  <c r="E17" i="34" s="1"/>
  <c r="E18" i="34" s="1"/>
  <c r="E38" i="34" s="1"/>
  <c r="E40" i="34" s="1"/>
  <c r="F13" i="34"/>
  <c r="G13" i="34"/>
  <c r="H13" i="34"/>
  <c r="I13" i="34"/>
  <c r="J13" i="34"/>
  <c r="K13" i="34"/>
  <c r="K15" i="34" s="1"/>
  <c r="K17" i="34" s="1"/>
  <c r="K18" i="34" s="1"/>
  <c r="K38" i="34" s="1"/>
  <c r="K40" i="34" s="1"/>
  <c r="L13" i="34"/>
  <c r="L15" i="34"/>
  <c r="L17" i="34" s="1"/>
  <c r="L18" i="34" s="1"/>
  <c r="L38" i="34" s="1"/>
  <c r="L40" i="34" s="1"/>
  <c r="E23" i="34"/>
  <c r="F23" i="34"/>
  <c r="G23" i="34"/>
  <c r="H23" i="34"/>
  <c r="I23" i="34"/>
  <c r="J23" i="34"/>
  <c r="K23" i="34"/>
  <c r="L23" i="34"/>
  <c r="E46" i="34"/>
  <c r="F46" i="34"/>
  <c r="G46" i="34"/>
  <c r="H46" i="34"/>
  <c r="I46" i="34"/>
  <c r="J46" i="34"/>
  <c r="K46" i="34"/>
  <c r="L46" i="34"/>
  <c r="E50" i="34"/>
  <c r="F50" i="34"/>
  <c r="G50" i="34"/>
  <c r="H50" i="34"/>
  <c r="I50" i="34"/>
  <c r="J50" i="34"/>
  <c r="K50" i="34"/>
  <c r="L50" i="34"/>
  <c r="P39" i="18"/>
  <c r="P22" i="18"/>
  <c r="P21" i="18"/>
  <c r="P16" i="18"/>
  <c r="P14" i="18"/>
  <c r="P12" i="18"/>
  <c r="P11" i="18"/>
  <c r="P9" i="18"/>
  <c r="P8" i="18"/>
  <c r="P7" i="18"/>
  <c r="E10" i="18"/>
  <c r="F10" i="18"/>
  <c r="G10" i="18"/>
  <c r="H10" i="18"/>
  <c r="I10" i="18"/>
  <c r="J10" i="18"/>
  <c r="J15" i="18" s="1"/>
  <c r="J17" i="18" s="1"/>
  <c r="J18" i="18" s="1"/>
  <c r="J38" i="18" s="1"/>
  <c r="J40" i="18" s="1"/>
  <c r="K10" i="18"/>
  <c r="L10" i="18"/>
  <c r="E13" i="18"/>
  <c r="F13" i="18"/>
  <c r="G13" i="18"/>
  <c r="H13" i="18"/>
  <c r="H15" i="18" s="1"/>
  <c r="H17" i="18" s="1"/>
  <c r="H18" i="18" s="1"/>
  <c r="H38" i="18" s="1"/>
  <c r="H40" i="18" s="1"/>
  <c r="I13" i="18"/>
  <c r="J13" i="18"/>
  <c r="K13" i="18"/>
  <c r="L13" i="18"/>
  <c r="E15" i="18"/>
  <c r="E17" i="18" s="1"/>
  <c r="E18" i="18" s="1"/>
  <c r="E38" i="18" s="1"/>
  <c r="E40" i="18" s="1"/>
  <c r="F15" i="18"/>
  <c r="F17" i="18" s="1"/>
  <c r="F18" i="18" s="1"/>
  <c r="F38" i="18" s="1"/>
  <c r="F40" i="18" s="1"/>
  <c r="G15" i="18"/>
  <c r="G17" i="18"/>
  <c r="G18" i="18" s="1"/>
  <c r="G38" i="18" s="1"/>
  <c r="G40" i="18" s="1"/>
  <c r="E23" i="18"/>
  <c r="F23" i="18"/>
  <c r="G23" i="18"/>
  <c r="H23" i="18"/>
  <c r="I23" i="18"/>
  <c r="J23" i="18"/>
  <c r="K23" i="18"/>
  <c r="L23" i="18"/>
  <c r="E46" i="18"/>
  <c r="F46" i="18"/>
  <c r="G46" i="18"/>
  <c r="H46" i="18"/>
  <c r="I46" i="18"/>
  <c r="J46" i="18"/>
  <c r="K46" i="18"/>
  <c r="L46" i="18"/>
  <c r="E50" i="18"/>
  <c r="F50" i="18"/>
  <c r="G50" i="18"/>
  <c r="H50" i="18"/>
  <c r="I50" i="18"/>
  <c r="J50" i="18"/>
  <c r="K50" i="18"/>
  <c r="L50" i="18"/>
  <c r="P37" i="6"/>
  <c r="P21" i="6"/>
  <c r="P20" i="6"/>
  <c r="P15" i="6"/>
  <c r="P13" i="6"/>
  <c r="P11" i="6"/>
  <c r="P10" i="6"/>
  <c r="P8" i="6"/>
  <c r="P7" i="6"/>
  <c r="E9" i="6"/>
  <c r="F9" i="6"/>
  <c r="G9" i="6"/>
  <c r="H9" i="6"/>
  <c r="I9" i="6"/>
  <c r="J9" i="6"/>
  <c r="K9" i="6"/>
  <c r="L9" i="6"/>
  <c r="E12" i="6"/>
  <c r="F12" i="6"/>
  <c r="G12" i="6"/>
  <c r="H12" i="6"/>
  <c r="H14" i="6" s="1"/>
  <c r="H16" i="6" s="1"/>
  <c r="H17" i="6" s="1"/>
  <c r="H36" i="6" s="1"/>
  <c r="H38" i="6" s="1"/>
  <c r="I12" i="6"/>
  <c r="J12" i="6"/>
  <c r="J14" i="6" s="1"/>
  <c r="J16" i="6" s="1"/>
  <c r="J17" i="6" s="1"/>
  <c r="J36" i="6" s="1"/>
  <c r="J38" i="6" s="1"/>
  <c r="K12" i="6"/>
  <c r="L12" i="6"/>
  <c r="E14" i="6"/>
  <c r="F14" i="6"/>
  <c r="I14" i="6"/>
  <c r="I16" i="6" s="1"/>
  <c r="I17" i="6" s="1"/>
  <c r="I36" i="6" s="1"/>
  <c r="I38" i="6" s="1"/>
  <c r="E16" i="6"/>
  <c r="F16" i="6"/>
  <c r="E17" i="6"/>
  <c r="E36" i="6" s="1"/>
  <c r="E38" i="6" s="1"/>
  <c r="F17" i="6"/>
  <c r="F36" i="6" s="1"/>
  <c r="F38" i="6" s="1"/>
  <c r="E22" i="6"/>
  <c r="F22" i="6"/>
  <c r="G22" i="6"/>
  <c r="H22" i="6"/>
  <c r="I22" i="6"/>
  <c r="J22" i="6"/>
  <c r="K22" i="6"/>
  <c r="L22" i="6"/>
  <c r="E45" i="6"/>
  <c r="F45" i="6"/>
  <c r="G45" i="6"/>
  <c r="H45" i="6"/>
  <c r="I45" i="6"/>
  <c r="J45" i="6"/>
  <c r="K45" i="6"/>
  <c r="L45" i="6"/>
  <c r="E50" i="6"/>
  <c r="F50" i="6"/>
  <c r="G50" i="6"/>
  <c r="H50" i="6"/>
  <c r="I50" i="6"/>
  <c r="J50" i="6"/>
  <c r="K50" i="6"/>
  <c r="L50" i="6"/>
  <c r="O36" i="5"/>
  <c r="O19" i="5"/>
  <c r="O18" i="5"/>
  <c r="O13" i="5"/>
  <c r="O11" i="5"/>
  <c r="O9" i="5"/>
  <c r="O8" i="5"/>
  <c r="O7" i="5"/>
  <c r="D10" i="5"/>
  <c r="E10" i="5"/>
  <c r="F10" i="5"/>
  <c r="F12" i="5" s="1"/>
  <c r="F14" i="5" s="1"/>
  <c r="F15" i="5" s="1"/>
  <c r="F35" i="5" s="1"/>
  <c r="F37" i="5" s="1"/>
  <c r="G10" i="5"/>
  <c r="G12" i="5" s="1"/>
  <c r="G14" i="5" s="1"/>
  <c r="G15" i="5" s="1"/>
  <c r="G35" i="5" s="1"/>
  <c r="G37" i="5" s="1"/>
  <c r="H10" i="5"/>
  <c r="H12" i="5" s="1"/>
  <c r="H14" i="5" s="1"/>
  <c r="H15" i="5" s="1"/>
  <c r="H35" i="5" s="1"/>
  <c r="H37" i="5" s="1"/>
  <c r="I10" i="5"/>
  <c r="J10" i="5"/>
  <c r="J12" i="5" s="1"/>
  <c r="J14" i="5" s="1"/>
  <c r="J15" i="5" s="1"/>
  <c r="J35" i="5" s="1"/>
  <c r="J37" i="5" s="1"/>
  <c r="K10" i="5"/>
  <c r="K12" i="5" s="1"/>
  <c r="K14" i="5" s="1"/>
  <c r="K15" i="5" s="1"/>
  <c r="K35" i="5" s="1"/>
  <c r="K37" i="5" s="1"/>
  <c r="D12" i="5"/>
  <c r="D14" i="5" s="1"/>
  <c r="D15" i="5" s="1"/>
  <c r="D35" i="5" s="1"/>
  <c r="D37" i="5" s="1"/>
  <c r="E12" i="5"/>
  <c r="E14" i="5" s="1"/>
  <c r="E15" i="5" s="1"/>
  <c r="E35" i="5" s="1"/>
  <c r="E37" i="5" s="1"/>
  <c r="I12" i="5"/>
  <c r="I14" i="5" s="1"/>
  <c r="I15" i="5" s="1"/>
  <c r="I35" i="5" s="1"/>
  <c r="I37" i="5" s="1"/>
  <c r="D20" i="5"/>
  <c r="E20" i="5"/>
  <c r="F20" i="5"/>
  <c r="G20" i="5"/>
  <c r="H20" i="5"/>
  <c r="I20" i="5"/>
  <c r="J20" i="5"/>
  <c r="K20" i="5"/>
  <c r="O20" i="13"/>
  <c r="O19" i="13"/>
  <c r="O18" i="13"/>
  <c r="O17" i="13"/>
  <c r="O16" i="13"/>
  <c r="D21" i="13"/>
  <c r="E21" i="13"/>
  <c r="F21" i="13"/>
  <c r="G21" i="13"/>
  <c r="H21" i="13"/>
  <c r="I21" i="13"/>
  <c r="J21" i="13"/>
  <c r="K21" i="13"/>
  <c r="D10" i="4"/>
  <c r="E10" i="4"/>
  <c r="F10" i="4"/>
  <c r="G10" i="4"/>
  <c r="H10" i="4"/>
  <c r="I10" i="4"/>
  <c r="I28" i="4" s="1"/>
  <c r="J10" i="4"/>
  <c r="J28" i="4" s="1"/>
  <c r="K10" i="4"/>
  <c r="D14" i="4"/>
  <c r="E14" i="4"/>
  <c r="F14" i="4"/>
  <c r="G14" i="4"/>
  <c r="H14" i="4"/>
  <c r="I14" i="4"/>
  <c r="J14" i="4"/>
  <c r="K14" i="4"/>
  <c r="D18" i="4"/>
  <c r="E18" i="4"/>
  <c r="F18" i="4"/>
  <c r="G18" i="4"/>
  <c r="H18" i="4"/>
  <c r="I18" i="4"/>
  <c r="J18" i="4"/>
  <c r="K18" i="4"/>
  <c r="D23" i="4"/>
  <c r="E23" i="4"/>
  <c r="F23" i="4"/>
  <c r="G23" i="4"/>
  <c r="H23" i="4"/>
  <c r="I23" i="4"/>
  <c r="J23" i="4"/>
  <c r="K23" i="4"/>
  <c r="D28" i="4"/>
  <c r="G28" i="4"/>
  <c r="H28" i="4"/>
  <c r="K28" i="4"/>
  <c r="O27" i="4"/>
  <c r="O26" i="4"/>
  <c r="O25" i="4"/>
  <c r="O24" i="4"/>
  <c r="O22" i="4"/>
  <c r="O21" i="4"/>
  <c r="O20" i="4"/>
  <c r="O17" i="4"/>
  <c r="O16" i="4"/>
  <c r="O13" i="4"/>
  <c r="O12" i="4"/>
  <c r="O9" i="4"/>
  <c r="O8" i="4"/>
  <c r="O7" i="4"/>
  <c r="O41" i="3"/>
  <c r="O40" i="3"/>
  <c r="O39" i="3"/>
  <c r="O38" i="3"/>
  <c r="O36" i="3"/>
  <c r="O34" i="3"/>
  <c r="O33" i="3"/>
  <c r="O32" i="3"/>
  <c r="O31" i="3"/>
  <c r="O30" i="3"/>
  <c r="O29" i="3"/>
  <c r="O28" i="3"/>
  <c r="O27" i="3"/>
  <c r="O17" i="3"/>
  <c r="O16" i="3"/>
  <c r="O15" i="3"/>
  <c r="O14" i="3"/>
  <c r="O13" i="3"/>
  <c r="O10" i="3"/>
  <c r="O9" i="3"/>
  <c r="O8" i="3"/>
  <c r="O7" i="3"/>
  <c r="D42" i="3"/>
  <c r="E42" i="3"/>
  <c r="F42" i="3"/>
  <c r="G42" i="3"/>
  <c r="H42" i="3"/>
  <c r="I42" i="3"/>
  <c r="J42" i="3"/>
  <c r="K42" i="3"/>
  <c r="D11" i="3"/>
  <c r="E11" i="3"/>
  <c r="F11" i="3"/>
  <c r="G11" i="3"/>
  <c r="H11" i="3"/>
  <c r="I11" i="3"/>
  <c r="J11" i="3"/>
  <c r="K11" i="3"/>
  <c r="K19" i="3" s="1"/>
  <c r="D18" i="3"/>
  <c r="E18" i="3"/>
  <c r="F18" i="3"/>
  <c r="G18" i="3"/>
  <c r="H18" i="3"/>
  <c r="I18" i="3"/>
  <c r="J18" i="3"/>
  <c r="K18" i="3"/>
  <c r="D19" i="3"/>
  <c r="G19" i="3"/>
  <c r="F24" i="20" l="1"/>
  <c r="J24" i="12"/>
  <c r="J25" i="12" s="1"/>
  <c r="J14" i="8"/>
  <c r="J16" i="8" s="1"/>
  <c r="J19" i="8" s="1"/>
  <c r="I14" i="8"/>
  <c r="I16" i="8" s="1"/>
  <c r="I19" i="8" s="1"/>
  <c r="J14" i="7"/>
  <c r="J16" i="7" s="1"/>
  <c r="J17" i="7" s="1"/>
  <c r="J33" i="7" s="1"/>
  <c r="J35" i="7" s="1"/>
  <c r="I15" i="34"/>
  <c r="I17" i="34" s="1"/>
  <c r="I18" i="34" s="1"/>
  <c r="I38" i="34" s="1"/>
  <c r="I40" i="34" s="1"/>
  <c r="H15" i="34"/>
  <c r="H17" i="34" s="1"/>
  <c r="H18" i="34" s="1"/>
  <c r="H38" i="34" s="1"/>
  <c r="H40" i="34" s="1"/>
  <c r="J15" i="34"/>
  <c r="J17" i="34" s="1"/>
  <c r="J18" i="34" s="1"/>
  <c r="J38" i="34" s="1"/>
  <c r="J40" i="34" s="1"/>
  <c r="G15" i="34"/>
  <c r="G17" i="34" s="1"/>
  <c r="G18" i="34" s="1"/>
  <c r="G38" i="34" s="1"/>
  <c r="G40" i="34" s="1"/>
  <c r="I15" i="18"/>
  <c r="I17" i="18" s="1"/>
  <c r="I18" i="18" s="1"/>
  <c r="I38" i="18" s="1"/>
  <c r="I40" i="18" s="1"/>
  <c r="L15" i="18"/>
  <c r="L17" i="18" s="1"/>
  <c r="L18" i="18" s="1"/>
  <c r="L38" i="18" s="1"/>
  <c r="L40" i="18" s="1"/>
  <c r="L14" i="6"/>
  <c r="L16" i="6" s="1"/>
  <c r="L17" i="6" s="1"/>
  <c r="L36" i="6" s="1"/>
  <c r="L38" i="6" s="1"/>
  <c r="G14" i="6"/>
  <c r="G16" i="6" s="1"/>
  <c r="G17" i="6" s="1"/>
  <c r="G36" i="6" s="1"/>
  <c r="G38" i="6" s="1"/>
  <c r="E28" i="4"/>
  <c r="F28" i="4"/>
  <c r="I19" i="3"/>
  <c r="F19" i="3"/>
  <c r="J19" i="3"/>
  <c r="L19" i="33"/>
  <c r="I42" i="33"/>
  <c r="G19" i="33"/>
  <c r="K15" i="18"/>
  <c r="K17" i="18" s="1"/>
  <c r="K18" i="18" s="1"/>
  <c r="K38" i="18" s="1"/>
  <c r="K40" i="18" s="1"/>
  <c r="K43" i="26"/>
  <c r="H19" i="3"/>
  <c r="E14" i="7"/>
  <c r="E16" i="7" s="1"/>
  <c r="E17" i="7" s="1"/>
  <c r="E33" i="7" s="1"/>
  <c r="E35" i="7" s="1"/>
  <c r="H14" i="8"/>
  <c r="H16" i="8" s="1"/>
  <c r="H19" i="8" s="1"/>
  <c r="J38" i="21"/>
  <c r="K19" i="33"/>
  <c r="F14" i="8"/>
  <c r="F16" i="8" s="1"/>
  <c r="F19" i="8" s="1"/>
  <c r="J41" i="25"/>
  <c r="I30" i="26"/>
  <c r="J19" i="33"/>
  <c r="H19" i="33"/>
  <c r="D43" i="24"/>
  <c r="F15" i="34"/>
  <c r="F17" i="34" s="1"/>
  <c r="F18" i="34" s="1"/>
  <c r="F38" i="34" s="1"/>
  <c r="F40" i="34" s="1"/>
  <c r="I43" i="26"/>
  <c r="K14" i="6"/>
  <c r="K16" i="6" s="1"/>
  <c r="K17" i="6" s="1"/>
  <c r="K36" i="6" s="1"/>
  <c r="K38" i="6" s="1"/>
  <c r="L43" i="26"/>
  <c r="H43" i="26"/>
  <c r="L30" i="26"/>
  <c r="I41" i="25"/>
  <c r="K41" i="25"/>
  <c r="L38" i="21"/>
  <c r="E19" i="3"/>
  <c r="H41" i="25"/>
  <c r="G42" i="33"/>
  <c r="H38" i="21"/>
  <c r="L41" i="25"/>
  <c r="K42" i="33"/>
  <c r="I38" i="21"/>
  <c r="K38" i="21"/>
  <c r="D43" i="27"/>
  <c r="D44" i="27" s="1"/>
  <c r="D16" i="27"/>
  <c r="E44" i="27"/>
  <c r="F37" i="21"/>
  <c r="G31" i="21"/>
  <c r="F31" i="21" s="1"/>
  <c r="E31" i="21" s="1"/>
  <c r="P17" i="2"/>
  <c r="P16" i="2"/>
  <c r="P15" i="2"/>
  <c r="P13" i="2"/>
  <c r="P11" i="2"/>
  <c r="P10" i="2"/>
  <c r="P8" i="2"/>
  <c r="P7" i="2"/>
  <c r="E9" i="2"/>
  <c r="E12" i="2" s="1"/>
  <c r="E14" i="2" s="1"/>
  <c r="F9" i="2"/>
  <c r="F12" i="2" s="1"/>
  <c r="F14" i="2" s="1"/>
  <c r="G9" i="2"/>
  <c r="G12" i="2" s="1"/>
  <c r="G14" i="2" s="1"/>
  <c r="H9" i="2"/>
  <c r="H12" i="2" s="1"/>
  <c r="H14" i="2" s="1"/>
  <c r="I9" i="2"/>
  <c r="I12" i="2" s="1"/>
  <c r="I14" i="2" s="1"/>
  <c r="J9" i="2"/>
  <c r="J12" i="2" s="1"/>
  <c r="J14" i="2" s="1"/>
  <c r="K9" i="2"/>
  <c r="K12" i="2" s="1"/>
  <c r="K14" i="2" s="1"/>
  <c r="L9" i="2"/>
  <c r="L12" i="2"/>
  <c r="L14" i="2" s="1"/>
  <c r="E18" i="2"/>
  <c r="F18" i="2"/>
  <c r="G18" i="2"/>
  <c r="H18" i="2"/>
  <c r="I18" i="2"/>
  <c r="J18" i="2"/>
  <c r="K18" i="2"/>
  <c r="L18" i="2"/>
  <c r="O23" i="16"/>
  <c r="O21" i="16"/>
  <c r="O20" i="16"/>
  <c r="O18" i="16"/>
  <c r="O17" i="16"/>
  <c r="O16" i="16"/>
  <c r="O14" i="16"/>
  <c r="O13" i="16"/>
  <c r="O11" i="16"/>
  <c r="O9" i="16"/>
  <c r="O7" i="16"/>
  <c r="E19" i="16"/>
  <c r="E22" i="16" s="1"/>
  <c r="E24" i="16" s="1"/>
  <c r="F19" i="16"/>
  <c r="F22" i="16" s="1"/>
  <c r="F24" i="16" s="1"/>
  <c r="G19" i="16"/>
  <c r="G22" i="16" s="1"/>
  <c r="G24" i="16" s="1"/>
  <c r="H19" i="16"/>
  <c r="H22" i="16" s="1"/>
  <c r="H24" i="16" s="1"/>
  <c r="I19" i="16"/>
  <c r="I22" i="16" s="1"/>
  <c r="I24" i="16" s="1"/>
  <c r="J19" i="16"/>
  <c r="J22" i="16" s="1"/>
  <c r="J24" i="16" s="1"/>
  <c r="K19" i="16"/>
  <c r="K22" i="16" s="1"/>
  <c r="K24" i="16" s="1"/>
  <c r="L19" i="16"/>
  <c r="L22" i="16" s="1"/>
  <c r="L24" i="16" s="1"/>
  <c r="Q39" i="15"/>
  <c r="Q38" i="15"/>
  <c r="Q36" i="15"/>
  <c r="Q35" i="15"/>
  <c r="Q27" i="15"/>
  <c r="Q22" i="15"/>
  <c r="Q20" i="15"/>
  <c r="Q18" i="15"/>
  <c r="Q17" i="15"/>
  <c r="Q15" i="15"/>
  <c r="Q9" i="15"/>
  <c r="Q8" i="15"/>
  <c r="G10" i="15"/>
  <c r="H10" i="15"/>
  <c r="I10" i="15"/>
  <c r="J10" i="15"/>
  <c r="K10" i="15"/>
  <c r="L10" i="15"/>
  <c r="M10" i="15"/>
  <c r="N10" i="15"/>
  <c r="G19" i="15"/>
  <c r="H19" i="15"/>
  <c r="I19" i="15"/>
  <c r="J19" i="15"/>
  <c r="K19" i="15"/>
  <c r="L19" i="15"/>
  <c r="M19" i="15"/>
  <c r="N19" i="15"/>
  <c r="G23" i="15"/>
  <c r="H23" i="15"/>
  <c r="I23" i="15"/>
  <c r="J23" i="15"/>
  <c r="K23" i="15"/>
  <c r="L23" i="15"/>
  <c r="M23" i="15"/>
  <c r="N23" i="15"/>
  <c r="G37" i="15"/>
  <c r="H37" i="15"/>
  <c r="I37" i="15"/>
  <c r="J37" i="15"/>
  <c r="K37" i="15"/>
  <c r="L37" i="15"/>
  <c r="M37" i="15"/>
  <c r="N37" i="15"/>
  <c r="G40" i="15"/>
  <c r="H40" i="15"/>
  <c r="I40" i="15"/>
  <c r="J40" i="15"/>
  <c r="K40" i="15"/>
  <c r="L40" i="15"/>
  <c r="M40" i="15"/>
  <c r="N40" i="15"/>
  <c r="G38" i="21" l="1"/>
  <c r="E37" i="21"/>
  <c r="E38" i="21" s="1"/>
  <c r="F38" i="21"/>
  <c r="F33" i="41"/>
  <c r="E33" i="41"/>
  <c r="D33" i="41"/>
  <c r="G32" i="41"/>
  <c r="G30" i="41"/>
  <c r="G29" i="41"/>
  <c r="G28" i="41"/>
  <c r="G27" i="41"/>
  <c r="G26" i="41"/>
  <c r="G25" i="41"/>
  <c r="G24" i="41"/>
  <c r="G23" i="41"/>
  <c r="G22" i="41"/>
  <c r="G21" i="41"/>
  <c r="G20" i="41"/>
  <c r="G19" i="41"/>
  <c r="G18" i="41"/>
  <c r="G17" i="41"/>
  <c r="G16" i="41"/>
  <c r="G15" i="41"/>
  <c r="G14" i="41"/>
  <c r="G13" i="41"/>
  <c r="G12" i="41"/>
  <c r="F10" i="41"/>
  <c r="E10" i="41"/>
  <c r="D10" i="41"/>
  <c r="G9" i="41"/>
  <c r="G8" i="41"/>
  <c r="G7" i="41"/>
  <c r="E34" i="41" l="1"/>
  <c r="D34" i="41"/>
  <c r="G10" i="41"/>
  <c r="G33" i="41"/>
  <c r="F34" i="41"/>
  <c r="G34" i="41" l="1"/>
  <c r="C9" i="7"/>
  <c r="H47" i="21" l="1"/>
  <c r="L47" i="21"/>
  <c r="I47" i="21"/>
  <c r="K47" i="21"/>
  <c r="J47" i="21"/>
  <c r="E47" i="21"/>
  <c r="F47" i="21"/>
  <c r="G47" i="21"/>
  <c r="G35" i="17"/>
  <c r="F35" i="17" s="1"/>
  <c r="E35" i="17" s="1"/>
  <c r="D35" i="17" s="1"/>
  <c r="H35" i="17"/>
  <c r="I35" i="17"/>
  <c r="J35" i="17"/>
  <c r="K35" i="17"/>
  <c r="G40" i="17"/>
  <c r="F40" i="17" s="1"/>
  <c r="H40" i="17"/>
  <c r="I40" i="17"/>
  <c r="J40" i="17"/>
  <c r="K40" i="17"/>
  <c r="G46" i="17"/>
  <c r="F46" i="17" s="1"/>
  <c r="E46" i="17" s="1"/>
  <c r="D42" i="17" s="1"/>
  <c r="D46" i="17" s="1"/>
  <c r="H46" i="17"/>
  <c r="I46" i="17"/>
  <c r="J46" i="17"/>
  <c r="K46" i="17"/>
  <c r="F25" i="3"/>
  <c r="G25" i="3"/>
  <c r="H25" i="3"/>
  <c r="I25" i="3"/>
  <c r="J25" i="3"/>
  <c r="K25" i="3"/>
  <c r="E25" i="3"/>
  <c r="D25" i="3"/>
  <c r="C25" i="3"/>
  <c r="O25" i="3"/>
  <c r="I47" i="17" l="1"/>
  <c r="H47" i="17"/>
  <c r="J47" i="17"/>
  <c r="K47" i="17"/>
  <c r="G47" i="17"/>
  <c r="E40" i="17"/>
  <c r="F47" i="17"/>
  <c r="P27" i="14"/>
  <c r="P26" i="14"/>
  <c r="P25" i="14"/>
  <c r="P24" i="14"/>
  <c r="P19" i="14"/>
  <c r="D40" i="17" l="1"/>
  <c r="D47" i="17" s="1"/>
  <c r="E47" i="17"/>
  <c r="O17" i="31"/>
  <c r="O16" i="31"/>
  <c r="O15" i="31"/>
  <c r="P45" i="8"/>
  <c r="P35" i="8"/>
  <c r="P33" i="8"/>
  <c r="P32" i="8"/>
  <c r="P29" i="8"/>
  <c r="P28" i="8"/>
  <c r="O39" i="7"/>
  <c r="O38" i="7"/>
  <c r="P51" i="34"/>
  <c r="P49" i="34"/>
  <c r="P48" i="34"/>
  <c r="P45" i="34"/>
  <c r="P44" i="34"/>
  <c r="P51" i="18"/>
  <c r="P49" i="18"/>
  <c r="P48" i="18"/>
  <c r="P45" i="18"/>
  <c r="P44" i="18"/>
  <c r="P51" i="6"/>
  <c r="P49" i="6"/>
  <c r="P48" i="6"/>
  <c r="P47" i="6"/>
  <c r="P44" i="6"/>
  <c r="P43" i="6"/>
  <c r="P42" i="6"/>
  <c r="O42" i="5"/>
  <c r="O41" i="5"/>
  <c r="O40" i="5"/>
  <c r="O43" i="5"/>
  <c r="P16" i="14"/>
  <c r="P15" i="14"/>
  <c r="P10" i="14"/>
  <c r="P11" i="14"/>
  <c r="P9" i="14"/>
  <c r="P8" i="14"/>
  <c r="P7" i="14"/>
  <c r="P30" i="14"/>
  <c r="O20" i="19" l="1"/>
  <c r="O10" i="19"/>
  <c r="O12" i="19" s="1"/>
  <c r="O14" i="19" s="1"/>
  <c r="O15" i="19" s="1"/>
  <c r="O32" i="19" s="1"/>
  <c r="O34" i="19" s="1"/>
  <c r="P43" i="29"/>
  <c r="P38" i="29"/>
  <c r="P30" i="29"/>
  <c r="P11" i="29"/>
  <c r="P48" i="28"/>
  <c r="P42" i="28"/>
  <c r="P37" i="28"/>
  <c r="P29" i="28"/>
  <c r="P11" i="28"/>
  <c r="O20" i="31"/>
  <c r="O40" i="27"/>
  <c r="O36" i="27"/>
  <c r="O32" i="27"/>
  <c r="O28" i="27"/>
  <c r="O24" i="27"/>
  <c r="O20" i="27"/>
  <c r="D31" i="10"/>
  <c r="P19" i="20"/>
  <c r="P15" i="20"/>
  <c r="P11" i="20"/>
  <c r="P29" i="12"/>
  <c r="P19" i="12"/>
  <c r="P15" i="12"/>
  <c r="P11" i="12"/>
  <c r="C31" i="17"/>
  <c r="C42" i="17"/>
  <c r="O21" i="17"/>
  <c r="O12" i="17"/>
  <c r="Q31" i="32"/>
  <c r="Q33" i="32" s="1"/>
  <c r="Q26" i="32"/>
  <c r="Q28" i="32" s="1"/>
  <c r="Q18" i="32"/>
  <c r="Q9" i="32"/>
  <c r="Q11" i="32" s="1"/>
  <c r="P43" i="8"/>
  <c r="P42" i="8"/>
  <c r="P34" i="8"/>
  <c r="P30" i="8"/>
  <c r="P24" i="8"/>
  <c r="P12" i="8"/>
  <c r="P9" i="8"/>
  <c r="O22" i="7"/>
  <c r="O12" i="7"/>
  <c r="O9" i="7"/>
  <c r="P50" i="34"/>
  <c r="P46" i="34"/>
  <c r="P23" i="34"/>
  <c r="P13" i="34"/>
  <c r="P10" i="34"/>
  <c r="P50" i="18"/>
  <c r="P46" i="18"/>
  <c r="P23" i="18"/>
  <c r="P13" i="18"/>
  <c r="P10" i="18"/>
  <c r="P50" i="6"/>
  <c r="P45" i="6"/>
  <c r="P22" i="6"/>
  <c r="P12" i="6"/>
  <c r="P9" i="6"/>
  <c r="P20" i="5"/>
  <c r="P10" i="5"/>
  <c r="P12" i="5" s="1"/>
  <c r="P14" i="5" s="1"/>
  <c r="P15" i="5" s="1"/>
  <c r="P35" i="5" s="1"/>
  <c r="P37" i="5" s="1"/>
  <c r="P44" i="29" l="1"/>
  <c r="P15" i="18"/>
  <c r="P17" i="18" s="1"/>
  <c r="P18" i="18" s="1"/>
  <c r="P38" i="18" s="1"/>
  <c r="P40" i="18" s="1"/>
  <c r="P31" i="29"/>
  <c r="P43" i="28"/>
  <c r="P49" i="28" s="1"/>
  <c r="P30" i="28"/>
  <c r="P24" i="20"/>
  <c r="P24" i="12"/>
  <c r="P25" i="12" s="1"/>
  <c r="P14" i="8"/>
  <c r="P16" i="8" s="1"/>
  <c r="O14" i="7"/>
  <c r="O16" i="7" s="1"/>
  <c r="O17" i="7" s="1"/>
  <c r="O33" i="7" s="1"/>
  <c r="O35" i="7" s="1"/>
  <c r="P15" i="34"/>
  <c r="P17" i="34" s="1"/>
  <c r="P18" i="34" s="1"/>
  <c r="P38" i="34" s="1"/>
  <c r="P40" i="34" s="1"/>
  <c r="P14" i="6"/>
  <c r="P16" i="6" s="1"/>
  <c r="P17" i="6" s="1"/>
  <c r="P36" i="6" s="1"/>
  <c r="P38" i="6" s="1"/>
  <c r="P21" i="13"/>
  <c r="P23" i="4"/>
  <c r="P18" i="4"/>
  <c r="P14" i="4"/>
  <c r="P10" i="4"/>
  <c r="P42" i="3"/>
  <c r="P18" i="3"/>
  <c r="P11" i="3"/>
  <c r="P19" i="3" s="1"/>
  <c r="P40" i="14"/>
  <c r="P39" i="14"/>
  <c r="P38" i="14"/>
  <c r="P37" i="14"/>
  <c r="P35" i="14"/>
  <c r="P34" i="14"/>
  <c r="P33" i="14"/>
  <c r="P32" i="14"/>
  <c r="R40" i="14"/>
  <c r="R39" i="14"/>
  <c r="R38" i="14"/>
  <c r="R37" i="14"/>
  <c r="R35" i="14"/>
  <c r="R34" i="14"/>
  <c r="R33" i="14"/>
  <c r="R32" i="14"/>
  <c r="Q40" i="14"/>
  <c r="Q39" i="14"/>
  <c r="Q38" i="14"/>
  <c r="Q37" i="14"/>
  <c r="Q35" i="14"/>
  <c r="Q34" i="14"/>
  <c r="Q33" i="14"/>
  <c r="Q32" i="14"/>
  <c r="Q18" i="2"/>
  <c r="Q9" i="2"/>
  <c r="Q12" i="2" s="1"/>
  <c r="Q14" i="2" s="1"/>
  <c r="P19" i="16"/>
  <c r="P22" i="16" s="1"/>
  <c r="P24" i="16" s="1"/>
  <c r="R40" i="15"/>
  <c r="R37" i="15"/>
  <c r="R23" i="15"/>
  <c r="R19" i="15"/>
  <c r="R10" i="15"/>
  <c r="P28" i="4" l="1"/>
  <c r="Q10" i="18"/>
  <c r="Q13" i="18"/>
  <c r="Q23" i="18"/>
  <c r="Q46" i="18"/>
  <c r="Q50" i="18"/>
  <c r="C38" i="17" l="1"/>
  <c r="Q15" i="18"/>
  <c r="Q17" i="18" s="1"/>
  <c r="Q18" i="18" s="1"/>
  <c r="Q38" i="18" s="1"/>
  <c r="Q40" i="18" s="1"/>
  <c r="F25" i="33"/>
  <c r="F27" i="33" s="1"/>
  <c r="M25" i="33"/>
  <c r="M27" i="33" s="1"/>
  <c r="D40" i="25"/>
  <c r="Q42" i="21" l="1"/>
  <c r="Q46" i="21" s="1"/>
  <c r="P42" i="21" s="1"/>
  <c r="P46" i="21" s="1"/>
  <c r="Q34" i="21"/>
  <c r="Q37" i="21" s="1"/>
  <c r="P34" i="21" s="1"/>
  <c r="P37" i="21" s="1"/>
  <c r="Q16" i="21"/>
  <c r="Q18" i="21" s="1"/>
  <c r="P16" i="21" s="1"/>
  <c r="P18" i="21" s="1"/>
  <c r="R46" i="21"/>
  <c r="R31" i="21"/>
  <c r="R27" i="21"/>
  <c r="R22" i="21"/>
  <c r="R18" i="21"/>
  <c r="R11" i="21"/>
  <c r="Q31" i="10"/>
  <c r="Q39" i="10" s="1"/>
  <c r="P28" i="10" s="1"/>
  <c r="P31" i="10" s="1"/>
  <c r="P39" i="10" s="1"/>
  <c r="R39" i="10"/>
  <c r="R26" i="10"/>
  <c r="R19" i="10"/>
  <c r="R10" i="10"/>
  <c r="R19" i="20"/>
  <c r="R15" i="20"/>
  <c r="R11" i="20"/>
  <c r="R29" i="12"/>
  <c r="R19" i="12"/>
  <c r="R15" i="12"/>
  <c r="R11" i="12"/>
  <c r="Q21" i="17"/>
  <c r="Q12" i="17"/>
  <c r="S31" i="32"/>
  <c r="S33" i="32" s="1"/>
  <c r="S26" i="32"/>
  <c r="S28" i="32" s="1"/>
  <c r="S18" i="32"/>
  <c r="S9" i="32"/>
  <c r="S11" i="32" s="1"/>
  <c r="R34" i="8"/>
  <c r="R30" i="8"/>
  <c r="R24" i="8"/>
  <c r="R12" i="8"/>
  <c r="R9" i="8"/>
  <c r="Q22" i="7"/>
  <c r="Q12" i="7"/>
  <c r="Q9" i="7"/>
  <c r="Q14" i="7" s="1"/>
  <c r="Q16" i="7" s="1"/>
  <c r="Q17" i="7" s="1"/>
  <c r="Q33" i="7" s="1"/>
  <c r="Q35" i="7" s="1"/>
  <c r="R50" i="34"/>
  <c r="R46" i="34"/>
  <c r="R23" i="34"/>
  <c r="R13" i="34"/>
  <c r="R10" i="34"/>
  <c r="R50" i="18"/>
  <c r="R46" i="18"/>
  <c r="R23" i="18"/>
  <c r="R13" i="18"/>
  <c r="R10" i="18"/>
  <c r="R50" i="6"/>
  <c r="R45" i="6"/>
  <c r="R22" i="6"/>
  <c r="R12" i="6"/>
  <c r="R9" i="6"/>
  <c r="Q20" i="5"/>
  <c r="Q10" i="5"/>
  <c r="R15" i="34" l="1"/>
  <c r="R17" i="34" s="1"/>
  <c r="R18" i="34" s="1"/>
  <c r="R38" i="34" s="1"/>
  <c r="R40" i="34" s="1"/>
  <c r="R14" i="6"/>
  <c r="R16" i="6" s="1"/>
  <c r="R17" i="6" s="1"/>
  <c r="R36" i="6" s="1"/>
  <c r="R38" i="6" s="1"/>
  <c r="Q12" i="5"/>
  <c r="Q14" i="5" s="1"/>
  <c r="Q15" i="5" s="1"/>
  <c r="Q35" i="5" s="1"/>
  <c r="Q37" i="5" s="1"/>
  <c r="R24" i="12"/>
  <c r="R25" i="12" s="1"/>
  <c r="R24" i="20"/>
  <c r="R14" i="8"/>
  <c r="R16" i="8" s="1"/>
  <c r="R38" i="21"/>
  <c r="R15" i="18"/>
  <c r="R17" i="18" s="1"/>
  <c r="R18" i="18" s="1"/>
  <c r="R38" i="18" s="1"/>
  <c r="R40" i="18" s="1"/>
  <c r="Q20" i="19"/>
  <c r="Q10" i="19"/>
  <c r="Q12" i="19" s="1"/>
  <c r="Q14" i="19" s="1"/>
  <c r="Q15" i="19" s="1"/>
  <c r="Q32" i="19" s="1"/>
  <c r="Q34" i="19" s="1"/>
  <c r="P15" i="27"/>
  <c r="P10" i="27"/>
  <c r="P42" i="27" s="1"/>
  <c r="O10" i="27" s="1"/>
  <c r="O42" i="27" s="1"/>
  <c r="Q43" i="27"/>
  <c r="Q42" i="27"/>
  <c r="Q40" i="27"/>
  <c r="Q36" i="27"/>
  <c r="Q32" i="27"/>
  <c r="Q28" i="27"/>
  <c r="Q24" i="27"/>
  <c r="Q20" i="27"/>
  <c r="Q16" i="27"/>
  <c r="P8" i="31"/>
  <c r="P14" i="31" s="1"/>
  <c r="O8" i="31" s="1"/>
  <c r="O14" i="31" s="1"/>
  <c r="Q20" i="31"/>
  <c r="Q14" i="31"/>
  <c r="Q48" i="28"/>
  <c r="Q42" i="28"/>
  <c r="Q37" i="28"/>
  <c r="Q29" i="28"/>
  <c r="Q11" i="28"/>
  <c r="R43" i="29"/>
  <c r="R38" i="29"/>
  <c r="R30" i="29"/>
  <c r="R11" i="29"/>
  <c r="Q21" i="13"/>
  <c r="Q23" i="4"/>
  <c r="Q18" i="4"/>
  <c r="Q14" i="4"/>
  <c r="Q10" i="4"/>
  <c r="Q42" i="3"/>
  <c r="O18" i="3"/>
  <c r="O11" i="3"/>
  <c r="Q18" i="3"/>
  <c r="Q11" i="3"/>
  <c r="R18" i="2"/>
  <c r="R9" i="2"/>
  <c r="R12" i="2" s="1"/>
  <c r="R14" i="2" s="1"/>
  <c r="Q19" i="16"/>
  <c r="Q22" i="16" s="1"/>
  <c r="Q24" i="16" s="1"/>
  <c r="S40" i="15"/>
  <c r="S37" i="15"/>
  <c r="S23" i="15"/>
  <c r="S19" i="15"/>
  <c r="S10" i="15"/>
  <c r="P16" i="27" l="1"/>
  <c r="Q19" i="3"/>
  <c r="R31" i="29"/>
  <c r="R44" i="29"/>
  <c r="Q43" i="28"/>
  <c r="Q49" i="28" s="1"/>
  <c r="Q30" i="28"/>
  <c r="P43" i="27"/>
  <c r="O15" i="27" s="1"/>
  <c r="Q28" i="4"/>
  <c r="Q44" i="27"/>
  <c r="O19" i="3"/>
  <c r="O43" i="27" l="1"/>
  <c r="O44" i="27" s="1"/>
  <c r="O16" i="27"/>
  <c r="C15" i="27"/>
  <c r="C10" i="27"/>
  <c r="M48" i="33"/>
  <c r="M50" i="33" s="1"/>
  <c r="M41" i="33"/>
  <c r="M35" i="33"/>
  <c r="M18" i="33"/>
  <c r="M12" i="33"/>
  <c r="M42" i="33" l="1"/>
  <c r="M19" i="33"/>
  <c r="G52" i="35" l="1"/>
  <c r="I52" i="35" s="1"/>
  <c r="G51" i="35"/>
  <c r="I51" i="35" s="1"/>
  <c r="G50" i="35"/>
  <c r="I50" i="35" s="1"/>
  <c r="G47" i="35"/>
  <c r="I47" i="35" s="1"/>
  <c r="G46" i="35"/>
  <c r="I46" i="35" s="1"/>
  <c r="G43" i="35"/>
  <c r="I43" i="35" s="1"/>
  <c r="G42" i="35"/>
  <c r="I42" i="35" s="1"/>
  <c r="G39" i="35"/>
  <c r="I39" i="35" s="1"/>
  <c r="G37" i="35"/>
  <c r="I37" i="35" s="1"/>
  <c r="G36" i="35"/>
  <c r="I36" i="35" s="1"/>
  <c r="G34" i="35"/>
  <c r="I34" i="35" s="1"/>
  <c r="G33" i="35"/>
  <c r="I33" i="35" s="1"/>
  <c r="G29" i="35"/>
  <c r="I29" i="35" s="1"/>
  <c r="G26" i="35"/>
  <c r="I26" i="35" s="1"/>
  <c r="G25" i="35"/>
  <c r="I25" i="35" s="1"/>
  <c r="G24" i="35"/>
  <c r="I24" i="35" s="1"/>
  <c r="G23" i="35"/>
  <c r="I23" i="35" s="1"/>
  <c r="G18" i="35"/>
  <c r="I18" i="35" s="1"/>
  <c r="G17" i="35"/>
  <c r="I17" i="35" s="1"/>
  <c r="G16" i="35"/>
  <c r="I16" i="35" s="1"/>
  <c r="G13" i="35"/>
  <c r="I13" i="35" s="1"/>
  <c r="G12" i="35"/>
  <c r="I12" i="35" s="1"/>
  <c r="G11" i="35"/>
  <c r="I11" i="35" s="1"/>
  <c r="G10" i="35"/>
  <c r="I10" i="35" s="1"/>
  <c r="G9" i="35"/>
  <c r="I9" i="35" s="1"/>
  <c r="G8" i="35"/>
  <c r="I8" i="35" s="1"/>
  <c r="K53" i="35"/>
  <c r="E53" i="35"/>
  <c r="F53" i="35"/>
  <c r="H53" i="35"/>
  <c r="D53" i="35"/>
  <c r="K48" i="35"/>
  <c r="E48" i="35"/>
  <c r="F48" i="35"/>
  <c r="H48" i="35"/>
  <c r="D48" i="35"/>
  <c r="K44" i="35"/>
  <c r="E44" i="35"/>
  <c r="F44" i="35"/>
  <c r="H44" i="35"/>
  <c r="D44" i="35"/>
  <c r="K40" i="35"/>
  <c r="E40" i="35"/>
  <c r="F40" i="35"/>
  <c r="H40" i="35"/>
  <c r="D40" i="35"/>
  <c r="K27" i="35"/>
  <c r="K30" i="35" s="1"/>
  <c r="F27" i="35"/>
  <c r="F30" i="35" s="1"/>
  <c r="H27" i="35"/>
  <c r="H30" i="35" s="1"/>
  <c r="E27" i="35"/>
  <c r="E30" i="35" s="1"/>
  <c r="D27" i="35"/>
  <c r="D30" i="35" s="1"/>
  <c r="E19" i="35"/>
  <c r="E57" i="35" s="1"/>
  <c r="F19" i="35"/>
  <c r="F57" i="35" s="1"/>
  <c r="H19" i="35"/>
  <c r="H57" i="35" s="1"/>
  <c r="K19" i="35"/>
  <c r="K57" i="35" s="1"/>
  <c r="D19" i="35"/>
  <c r="D57" i="35" s="1"/>
  <c r="K14" i="35"/>
  <c r="E14" i="35"/>
  <c r="F14" i="35"/>
  <c r="H14" i="35"/>
  <c r="D14" i="35"/>
  <c r="Q43" i="29"/>
  <c r="Q11" i="29"/>
  <c r="Q30" i="29"/>
  <c r="Q38" i="29"/>
  <c r="D43" i="29"/>
  <c r="D38" i="29"/>
  <c r="D30" i="29"/>
  <c r="D11" i="29"/>
  <c r="O48" i="28"/>
  <c r="D48" i="28"/>
  <c r="O42" i="28"/>
  <c r="D42" i="28"/>
  <c r="O37" i="28"/>
  <c r="D37" i="28"/>
  <c r="O29" i="28"/>
  <c r="D29" i="28"/>
  <c r="O11" i="28"/>
  <c r="D11" i="28"/>
  <c r="P20" i="31"/>
  <c r="C20" i="31"/>
  <c r="C8" i="31"/>
  <c r="C14" i="31" s="1"/>
  <c r="C43" i="27"/>
  <c r="C42" i="27"/>
  <c r="P40" i="27"/>
  <c r="P36" i="27"/>
  <c r="P32" i="27"/>
  <c r="P28" i="27"/>
  <c r="P24" i="27"/>
  <c r="P20" i="27"/>
  <c r="C40" i="27"/>
  <c r="C36" i="27"/>
  <c r="C32" i="27"/>
  <c r="C28" i="27"/>
  <c r="C24" i="27"/>
  <c r="C20" i="27"/>
  <c r="C16" i="27"/>
  <c r="C20" i="19"/>
  <c r="P20" i="19"/>
  <c r="P10" i="19"/>
  <c r="P12" i="19" s="1"/>
  <c r="P14" i="19" s="1"/>
  <c r="P15" i="19" s="1"/>
  <c r="P32" i="19" s="1"/>
  <c r="P34" i="19" s="1"/>
  <c r="C10" i="19"/>
  <c r="C12" i="19" s="1"/>
  <c r="C14" i="19" s="1"/>
  <c r="C15" i="19" s="1"/>
  <c r="C32" i="19" s="1"/>
  <c r="C34" i="19" s="1"/>
  <c r="D42" i="26"/>
  <c r="D37" i="26"/>
  <c r="D29" i="26"/>
  <c r="D9" i="26"/>
  <c r="F48" i="33"/>
  <c r="F50" i="33" s="1"/>
  <c r="F41" i="33"/>
  <c r="F35" i="33"/>
  <c r="F18" i="33"/>
  <c r="F12" i="33"/>
  <c r="D36" i="25"/>
  <c r="D29" i="25"/>
  <c r="D9" i="25"/>
  <c r="C42" i="24"/>
  <c r="C37" i="24"/>
  <c r="C29" i="24"/>
  <c r="C9" i="24"/>
  <c r="D20" i="21"/>
  <c r="D22" i="21" s="1"/>
  <c r="D42" i="21"/>
  <c r="D46" i="21" s="1"/>
  <c r="D34" i="21"/>
  <c r="D37" i="21" s="1"/>
  <c r="Q31" i="21"/>
  <c r="P29" i="21" s="1"/>
  <c r="P31" i="21" s="1"/>
  <c r="Q27" i="21"/>
  <c r="P25" i="21" s="1"/>
  <c r="P27" i="21" s="1"/>
  <c r="D25" i="21"/>
  <c r="D27" i="21" s="1"/>
  <c r="Q22" i="21"/>
  <c r="P20" i="21" s="1"/>
  <c r="P22" i="21" s="1"/>
  <c r="D16" i="21"/>
  <c r="D18" i="21" s="1"/>
  <c r="D9" i="21"/>
  <c r="D11" i="21" s="1"/>
  <c r="Q11" i="21"/>
  <c r="P9" i="21" s="1"/>
  <c r="P11" i="21" s="1"/>
  <c r="C22" i="22"/>
  <c r="C9" i="22"/>
  <c r="E16" i="22"/>
  <c r="F16" i="22"/>
  <c r="G16" i="22"/>
  <c r="H16" i="22"/>
  <c r="I16" i="22"/>
  <c r="J16" i="22"/>
  <c r="K16" i="22"/>
  <c r="D16" i="22"/>
  <c r="C16" i="22"/>
  <c r="Q26" i="10"/>
  <c r="P21" i="10" s="1"/>
  <c r="P26" i="10" s="1"/>
  <c r="Q19" i="10"/>
  <c r="P12" i="10" s="1"/>
  <c r="P19" i="10" s="1"/>
  <c r="Q10" i="10"/>
  <c r="P7" i="10" s="1"/>
  <c r="P10" i="10" s="1"/>
  <c r="D39" i="10"/>
  <c r="D21" i="10"/>
  <c r="D26" i="10" s="1"/>
  <c r="D12" i="10"/>
  <c r="D19" i="10" s="1"/>
  <c r="D7" i="10"/>
  <c r="D10" i="10" s="1"/>
  <c r="Q19" i="20"/>
  <c r="Q15" i="20"/>
  <c r="Q11" i="20"/>
  <c r="D19" i="20"/>
  <c r="D15" i="20"/>
  <c r="D11" i="20"/>
  <c r="Q11" i="12"/>
  <c r="Q15" i="12"/>
  <c r="Q19" i="12"/>
  <c r="Q29" i="12"/>
  <c r="D29" i="12"/>
  <c r="D19" i="12"/>
  <c r="D15" i="12"/>
  <c r="D11" i="12"/>
  <c r="C35" i="17"/>
  <c r="C40" i="17"/>
  <c r="C46" i="17"/>
  <c r="C21" i="17"/>
  <c r="C12" i="17"/>
  <c r="P21" i="17"/>
  <c r="P12" i="17"/>
  <c r="E28" i="17"/>
  <c r="F28" i="17"/>
  <c r="G28" i="17"/>
  <c r="H28" i="17"/>
  <c r="I28" i="17"/>
  <c r="J28" i="17"/>
  <c r="K28" i="17"/>
  <c r="D28" i="17"/>
  <c r="C28" i="17"/>
  <c r="D57" i="9"/>
  <c r="D59" i="9" s="1"/>
  <c r="D60" i="9" s="1"/>
  <c r="D34" i="9"/>
  <c r="R31" i="32"/>
  <c r="R33" i="32" s="1"/>
  <c r="E31" i="32"/>
  <c r="R26" i="32"/>
  <c r="R28" i="32" s="1"/>
  <c r="R18" i="32"/>
  <c r="R9" i="32"/>
  <c r="R11" i="32" s="1"/>
  <c r="E26" i="32"/>
  <c r="E28" i="32" s="1"/>
  <c r="E18" i="32"/>
  <c r="E9" i="32"/>
  <c r="E11" i="32" s="1"/>
  <c r="D34" i="8"/>
  <c r="D30" i="8"/>
  <c r="D24" i="8"/>
  <c r="D12" i="8"/>
  <c r="D9" i="8"/>
  <c r="Q34" i="8"/>
  <c r="Q30" i="8"/>
  <c r="Q24" i="8"/>
  <c r="Q12" i="8"/>
  <c r="Q9" i="8"/>
  <c r="Q42" i="8"/>
  <c r="R42" i="8"/>
  <c r="Q43" i="8"/>
  <c r="R43" i="8"/>
  <c r="F43" i="8"/>
  <c r="G43" i="8"/>
  <c r="H43" i="8"/>
  <c r="I43" i="8"/>
  <c r="J43" i="8"/>
  <c r="K43" i="8"/>
  <c r="L43" i="8"/>
  <c r="E43" i="8"/>
  <c r="D43" i="8"/>
  <c r="C22" i="7"/>
  <c r="C12" i="7"/>
  <c r="P22" i="7"/>
  <c r="P12" i="7"/>
  <c r="P9" i="7"/>
  <c r="Q13" i="34"/>
  <c r="Q10" i="34"/>
  <c r="Q23" i="34"/>
  <c r="Q46" i="34"/>
  <c r="Q50" i="34"/>
  <c r="D50" i="34"/>
  <c r="D46" i="34"/>
  <c r="D23" i="34"/>
  <c r="D13" i="34"/>
  <c r="D10" i="34"/>
  <c r="D50" i="18"/>
  <c r="D46" i="18"/>
  <c r="D23" i="18"/>
  <c r="D13" i="18"/>
  <c r="D10" i="18"/>
  <c r="Q12" i="6"/>
  <c r="Q9" i="6"/>
  <c r="Q22" i="6"/>
  <c r="Q45" i="6"/>
  <c r="Q50" i="6"/>
  <c r="D50" i="6"/>
  <c r="D45" i="6"/>
  <c r="D22" i="6"/>
  <c r="D12" i="6"/>
  <c r="D9" i="6"/>
  <c r="P38" i="21" l="1"/>
  <c r="P47" i="21" s="1"/>
  <c r="Q38" i="21"/>
  <c r="O43" i="28"/>
  <c r="O49" i="28" s="1"/>
  <c r="O30" i="28"/>
  <c r="Q15" i="34"/>
  <c r="Q17" i="34" s="1"/>
  <c r="Q18" i="34" s="1"/>
  <c r="Q38" i="34" s="1"/>
  <c r="Q40" i="34" s="1"/>
  <c r="P44" i="27"/>
  <c r="Q24" i="20"/>
  <c r="Q24" i="12"/>
  <c r="Q25" i="12" s="1"/>
  <c r="P14" i="7"/>
  <c r="P16" i="7" s="1"/>
  <c r="P17" i="7" s="1"/>
  <c r="P33" i="7" s="1"/>
  <c r="P35" i="7" s="1"/>
  <c r="D15" i="18"/>
  <c r="D17" i="18" s="1"/>
  <c r="D18" i="18" s="1"/>
  <c r="D29" i="21"/>
  <c r="D31" i="21" s="1"/>
  <c r="D38" i="21" s="1"/>
  <c r="D47" i="21" s="1"/>
  <c r="Q14" i="6"/>
  <c r="Q16" i="6" s="1"/>
  <c r="Q17" i="6" s="1"/>
  <c r="Q36" i="6" s="1"/>
  <c r="Q38" i="6" s="1"/>
  <c r="Q14" i="8"/>
  <c r="Q16" i="8" s="1"/>
  <c r="Q31" i="29"/>
  <c r="E20" i="35"/>
  <c r="E54" i="35" s="1"/>
  <c r="D24" i="12"/>
  <c r="D25" i="12" s="1"/>
  <c r="Q44" i="29"/>
  <c r="D43" i="28"/>
  <c r="D49" i="28" s="1"/>
  <c r="D30" i="25"/>
  <c r="D41" i="25" s="1"/>
  <c r="C47" i="17"/>
  <c r="E33" i="32"/>
  <c r="C14" i="7"/>
  <c r="C16" i="7" s="1"/>
  <c r="C17" i="7" s="1"/>
  <c r="C33" i="7" s="1"/>
  <c r="C35" i="7" s="1"/>
  <c r="H20" i="35"/>
  <c r="H54" i="35" s="1"/>
  <c r="H56" i="35"/>
  <c r="G48" i="35"/>
  <c r="I44" i="35"/>
  <c r="F56" i="35"/>
  <c r="G40" i="35"/>
  <c r="G27" i="35"/>
  <c r="G30" i="35" s="1"/>
  <c r="D56" i="35"/>
  <c r="G19" i="35"/>
  <c r="G57" i="35" s="1"/>
  <c r="E56" i="35"/>
  <c r="F20" i="35"/>
  <c r="F54" i="35" s="1"/>
  <c r="D20" i="35"/>
  <c r="D54" i="35" s="1"/>
  <c r="G14" i="35"/>
  <c r="I53" i="35"/>
  <c r="G53" i="35"/>
  <c r="I48" i="35"/>
  <c r="G44" i="35"/>
  <c r="I40" i="35"/>
  <c r="I27" i="35"/>
  <c r="I30" i="35" s="1"/>
  <c r="I19" i="35"/>
  <c r="I57" i="35" s="1"/>
  <c r="I14" i="35"/>
  <c r="K56" i="35"/>
  <c r="K20" i="35"/>
  <c r="K54" i="35" s="1"/>
  <c r="D44" i="29"/>
  <c r="D31" i="29"/>
  <c r="D30" i="28"/>
  <c r="C44" i="27"/>
  <c r="D43" i="26"/>
  <c r="D30" i="26"/>
  <c r="F42" i="33"/>
  <c r="F19" i="33"/>
  <c r="C43" i="24"/>
  <c r="C30" i="24"/>
  <c r="D24" i="20"/>
  <c r="D14" i="8"/>
  <c r="D16" i="8" s="1"/>
  <c r="D19" i="8" s="1"/>
  <c r="P19" i="8" s="1"/>
  <c r="D15" i="34"/>
  <c r="D17" i="34" s="1"/>
  <c r="D18" i="34" s="1"/>
  <c r="D38" i="34" s="1"/>
  <c r="D40" i="34" s="1"/>
  <c r="D14" i="6"/>
  <c r="D16" i="6" s="1"/>
  <c r="D17" i="6" s="1"/>
  <c r="O20" i="5"/>
  <c r="O10" i="5"/>
  <c r="C20" i="5"/>
  <c r="C10" i="5"/>
  <c r="D36" i="6" l="1"/>
  <c r="D38" i="6" s="1"/>
  <c r="D38" i="18"/>
  <c r="D40" i="18" s="1"/>
  <c r="O12" i="5"/>
  <c r="O14" i="5" s="1"/>
  <c r="O15" i="5" s="1"/>
  <c r="O35" i="5" s="1"/>
  <c r="O37" i="5" s="1"/>
  <c r="G20" i="35"/>
  <c r="G54" i="35" s="1"/>
  <c r="C12" i="5"/>
  <c r="C14" i="5" s="1"/>
  <c r="C15" i="5" s="1"/>
  <c r="C35" i="5" s="1"/>
  <c r="C37" i="5" s="1"/>
  <c r="G56" i="35"/>
  <c r="I20" i="35"/>
  <c r="I54" i="35" s="1"/>
  <c r="I56" i="35"/>
  <c r="O21" i="13"/>
  <c r="C21" i="13"/>
  <c r="C14" i="4"/>
  <c r="C18" i="4"/>
  <c r="C23" i="4"/>
  <c r="C10" i="4"/>
  <c r="O10" i="4"/>
  <c r="O14" i="4"/>
  <c r="O18" i="4"/>
  <c r="O23" i="4"/>
  <c r="O42" i="3"/>
  <c r="C42" i="3"/>
  <c r="C11" i="3"/>
  <c r="C18" i="3"/>
  <c r="C28" i="4" l="1"/>
  <c r="O28" i="4"/>
  <c r="C19" i="3"/>
  <c r="P18" i="2"/>
  <c r="D18" i="2"/>
  <c r="P9" i="2"/>
  <c r="P12" i="2" s="1"/>
  <c r="P14" i="2" s="1"/>
  <c r="D9" i="2"/>
  <c r="D12" i="2" s="1"/>
  <c r="D14" i="2" s="1"/>
  <c r="O19" i="16"/>
  <c r="O22" i="16" s="1"/>
  <c r="O24" i="16" s="1"/>
  <c r="D19" i="16"/>
  <c r="D22" i="16" s="1"/>
  <c r="D24" i="16" s="1"/>
  <c r="Q40" i="15"/>
  <c r="F40" i="15"/>
  <c r="Q37" i="15"/>
  <c r="F37" i="15"/>
  <c r="F23" i="15"/>
  <c r="Q23" i="15"/>
  <c r="Q19" i="15"/>
  <c r="F19" i="15"/>
  <c r="Q10" i="15"/>
  <c r="F10" i="15"/>
</calcChain>
</file>

<file path=xl/sharedStrings.xml><?xml version="1.0" encoding="utf-8"?>
<sst xmlns="http://schemas.openxmlformats.org/spreadsheetml/2006/main" count="2437" uniqueCount="892">
  <si>
    <t>MESURES FINANCIÈRES DU RISQUE DE CRÉDIT</t>
  </si>
  <si>
    <t>Ratios de diversification</t>
  </si>
  <si>
    <t>Prêts et acceptations, montant brut</t>
  </si>
  <si>
    <t xml:space="preserve">Prêts à la consommation </t>
  </si>
  <si>
    <t>Options achetées</t>
  </si>
  <si>
    <t>Canada</t>
  </si>
  <si>
    <t xml:space="preserve">États-Unis </t>
  </si>
  <si>
    <t>Ratios de couverture</t>
  </si>
  <si>
    <t>Total</t>
  </si>
  <si>
    <t>Ratios de condition</t>
  </si>
  <si>
    <t>Prêts douteux bruts/prêts et acceptations bruts</t>
  </si>
  <si>
    <t>Prêts douteux nets sectoriels/prêts et acceptations nets sectoriels</t>
  </si>
  <si>
    <t>Dérivés de gré à gré</t>
  </si>
  <si>
    <t>Dérivés négociés en Bourse</t>
  </si>
  <si>
    <t>Options vendues</t>
  </si>
  <si>
    <t xml:space="preserve">POINTS SAILLANTS FINANCIERS </t>
  </si>
  <si>
    <t>IFRS 9</t>
  </si>
  <si>
    <t>2017</t>
  </si>
  <si>
    <t>12M</t>
  </si>
  <si>
    <t xml:space="preserve">Autres actifs </t>
  </si>
  <si>
    <t xml:space="preserve">Total des produits de négociation (BIE) </t>
  </si>
  <si>
    <t xml:space="preserve">Dotation à la provision pour pertes sur créances                 </t>
  </si>
  <si>
    <t>Institutions financières</t>
  </si>
  <si>
    <t>Total des prêts douteux bruts</t>
  </si>
  <si>
    <t>Éducation, soins de santé et services sociaux</t>
  </si>
  <si>
    <t>Les biens sous gestion sont compris dans les montants présentés au titre des biens administrés.</t>
  </si>
  <si>
    <t xml:space="preserve">Marge d’intérêts nette </t>
  </si>
  <si>
    <t>Rendement total pour les actionnaires</t>
  </si>
  <si>
    <t>Dépôts</t>
  </si>
  <si>
    <t>Total de l’actif</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</si>
  <si>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</si>
  <si>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</si>
  <si>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</si>
  <si>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</si>
  <si>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</si>
  <si>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</si>
  <si>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</si>
  <si>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Haut</t>
  </si>
  <si>
    <t xml:space="preserve"> Bas</t>
  </si>
  <si>
    <t xml:space="preserve"> Clôture</t>
  </si>
  <si>
    <t>Nombre d’actions en circulation (en milliers)</t>
  </si>
  <si>
    <t>Capitalisation boursière (en millions de dollars)</t>
  </si>
  <si>
    <t>Mesures de valeur</t>
  </si>
  <si>
    <t xml:space="preserve">Rendement des actions (selon le cours de clôture de l’action) </t>
  </si>
  <si>
    <t xml:space="preserve">Ratio de versement de dividendes comme présenté </t>
  </si>
  <si>
    <t>Prêts et acceptations, nets de la provision</t>
  </si>
  <si>
    <t>Ratio cours/valeur comptable</t>
  </si>
  <si>
    <t>Pour les notes de bas de tableau, se reporter à la page suivante.</t>
  </si>
  <si>
    <t xml:space="preserve">PRODUITS NETS D’INTÉRÊTS </t>
  </si>
  <si>
    <t>Produits d’intérêts</t>
  </si>
  <si>
    <t xml:space="preserve">Prêts </t>
  </si>
  <si>
    <t>Profits nets (pertes nettes) sur les valeurs évaluées à la JVAERG</t>
  </si>
  <si>
    <t>Dépôts auprès d’autres banques</t>
  </si>
  <si>
    <t>Charges d’intérêts</t>
  </si>
  <si>
    <t>Valeurs vendues à découvert</t>
  </si>
  <si>
    <t>Valeurs prêtées ou vendues en vertu de mises en pension de titres</t>
  </si>
  <si>
    <t>Cartes de crédit</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</si>
  <si>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</si>
  <si>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</si>
  <si>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</si>
  <si>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</si>
  <si>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</si>
  <si>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</si>
  <si>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</si>
  <si>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</si>
  <si>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</si>
  <si>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Garantie au comptant au titre de valeurs empruntées</t>
  </si>
  <si>
    <t>Total des produits autres que d’intérêts</t>
  </si>
  <si>
    <t>CHARGES AUTRES QUE D’INTÉRÊTS</t>
  </si>
  <si>
    <t>Salaires et avantages du personnel</t>
  </si>
  <si>
    <t>Salaires</t>
  </si>
  <si>
    <t>Rémunération liée au rendement</t>
  </si>
  <si>
    <t>Avantages du personnel</t>
  </si>
  <si>
    <t>Frais d’occupation</t>
  </si>
  <si>
    <t>Location et entretien</t>
  </si>
  <si>
    <t xml:space="preserve">Résultat net </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</si>
  <si>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</si>
  <si>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</si>
  <si>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</si>
  <si>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</si>
  <si>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</si>
  <si>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</si>
  <si>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</si>
  <si>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</si>
  <si>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 xml:space="preserve">Entreprises et gouvernements </t>
  </si>
  <si>
    <t>Dérivés</t>
  </si>
  <si>
    <t>Nombre de centres bancaires</t>
  </si>
  <si>
    <t>Nombre de GAB</t>
  </si>
  <si>
    <t>Total des biens administrés</t>
  </si>
  <si>
    <t>Total des produits de négociation</t>
  </si>
  <si>
    <t>INFORMATIONS SECTORIELLES – GROUPE ENTREPRISES ET GESTION DES AVOIRS, RÉGION DU CANADA</t>
  </si>
  <si>
    <t>Profits nets (pertes nettes) sur les titres de participation désignés à la JVAERG</t>
  </si>
  <si>
    <t>Profits nets (pertes nettes) au titre des régimes d’avantages postérieurs à l’emploi à prestations définies</t>
  </si>
  <si>
    <t>Entreprises et gouvernements</t>
  </si>
  <si>
    <t>Profits nets (pertes nettes) sur dérivés désignés comme couvertures de flux de trésorerie</t>
  </si>
  <si>
    <t>Dépôts de gestion des avoirs</t>
  </si>
  <si>
    <t>Autres pays</t>
  </si>
  <si>
    <t>Institutions</t>
  </si>
  <si>
    <t>États-Unis</t>
  </si>
  <si>
    <t xml:space="preserve">Actions privilégiées </t>
  </si>
  <si>
    <t>Comprennent les prêts et les acceptations, ainsi que le montant notionnel des lettres de crédit.</t>
  </si>
  <si>
    <t xml:space="preserve">     Marchés CIBC, réseau mondial </t>
  </si>
  <si>
    <t>Valeurs du compte de négociation</t>
  </si>
  <si>
    <t xml:space="preserve">     Services bancaires internationaux</t>
  </si>
  <si>
    <t>Dotation à (reprise de) la provision pour pertes sur créances</t>
  </si>
  <si>
    <t>Participations ne donnant pas le contrôle</t>
  </si>
  <si>
    <t xml:space="preserve">Perte avant impôt sur le résultat </t>
  </si>
  <si>
    <t>Résultat net (perte nette)</t>
  </si>
  <si>
    <t>Résultat net (perte nette) applicable aux :</t>
  </si>
  <si>
    <t>Actionnaires</t>
  </si>
  <si>
    <t>Comprennent le plein montant contractuel noté dans le tableau ci-après lié aux biens administrés ou gardés par une coentreprise à parts égales entre la CIBC et The Bank of New York Mellon.</t>
  </si>
  <si>
    <t>Biens administrés (CIBC Mellon)</t>
  </si>
  <si>
    <t>BILAN CONSOLIDÉ</t>
  </si>
  <si>
    <t>ACTIF</t>
  </si>
  <si>
    <t>Trésorerie et dépôts non productifs d’intérêts auprès d’autres banques</t>
  </si>
  <si>
    <t>Dépôts productifs d’intérêts auprès d’autres banques</t>
  </si>
  <si>
    <t>Prêts</t>
  </si>
  <si>
    <t>Terrains, bâtiments et matériel</t>
  </si>
  <si>
    <t xml:space="preserve">Goodwill </t>
  </si>
  <si>
    <t xml:space="preserve">Logiciels et autres immobilisations incorporelles </t>
  </si>
  <si>
    <t>Actifs d’impôt différé</t>
  </si>
  <si>
    <t>PASSIF ET CAPITAUX PROPRES</t>
  </si>
  <si>
    <t>Banques</t>
  </si>
  <si>
    <t>Emprunts garantis</t>
  </si>
  <si>
    <t>Passifs d’impôt différé</t>
  </si>
  <si>
    <t xml:space="preserve">Autres passifs </t>
  </si>
  <si>
    <t>Capitaux propres</t>
  </si>
  <si>
    <t>Solde au début de la période</t>
  </si>
  <si>
    <t>Solde au début de la période selon l’IAS 39</t>
  </si>
  <si>
    <t xml:space="preserve">Surplus d’apport </t>
  </si>
  <si>
    <t xml:space="preserve">Résultats non distribués </t>
  </si>
  <si>
    <t>Cumul des autres éléments du résultat global</t>
  </si>
  <si>
    <t>Total des capitaux propres applicables aux actionnaires</t>
  </si>
  <si>
    <t>Solde de clôture</t>
  </si>
  <si>
    <t>Total des capitaux propres</t>
  </si>
  <si>
    <t>ÉTAT DES VARIATIONS DES CAPITAUX PROPRES CONSOLIDÉ</t>
  </si>
  <si>
    <t xml:space="preserve">Fabrication – biens d’équipement </t>
  </si>
  <si>
    <t>Émission d’actions privilégiées</t>
  </si>
  <si>
    <t>Solde à la fin de la période</t>
  </si>
  <si>
    <t xml:space="preserve">Solde à la fin de la période </t>
  </si>
  <si>
    <t>Émission dans le cadre de l’acquisition de The PrivateBank</t>
  </si>
  <si>
    <t>Émission dans le cadre de l’acquisition de Geneva Advisors</t>
  </si>
  <si>
    <t>Émission dans le cadre de l’acquisition de Wellington Financial</t>
  </si>
  <si>
    <t>Autre émission d’actions ordinaires</t>
  </si>
  <si>
    <t>Achat d’actions ordinaires aux fins d’annulation</t>
  </si>
  <si>
    <t>Prêts personnels</t>
  </si>
  <si>
    <t>Surplus d’apport</t>
  </si>
  <si>
    <t>Résultats non distribués</t>
  </si>
  <si>
    <t>Commerce de détail et de gros</t>
  </si>
  <si>
    <t>Prêts hypothécaires autres qu’à l’habitation</t>
  </si>
  <si>
    <t>Produits forestiers</t>
  </si>
  <si>
    <t>Mines</t>
  </si>
  <si>
    <t>Prime à l’achat d’actions ordinaires aux fins d’annulation</t>
  </si>
  <si>
    <t>Le solde de clôture des titres de participation est présenté à la page suivante.</t>
  </si>
  <si>
    <t>ÉTAT DU RÉSULTAT GLOBAL CONSOLIDÉ</t>
  </si>
  <si>
    <t>Pétrole et gaz</t>
  </si>
  <si>
    <t>Services publics</t>
  </si>
  <si>
    <t>Transport</t>
  </si>
  <si>
    <t>Édition, impression et diffusion</t>
  </si>
  <si>
    <t>Télécommunications et câblodistribution</t>
  </si>
  <si>
    <t>Matériel informatique et logiciels</t>
  </si>
  <si>
    <t>Dividendes</t>
  </si>
  <si>
    <t>Immobilier et construction</t>
  </si>
  <si>
    <t>Solde au début de la période selon l’IFRS 9</t>
  </si>
  <si>
    <t>Fabrication – biens de consommation</t>
  </si>
  <si>
    <t xml:space="preserve">Actions autodétenues </t>
  </si>
  <si>
    <t>Services aux entreprises</t>
  </si>
  <si>
    <t>Résultat global</t>
  </si>
  <si>
    <t>Résultat global applicable aux participations ne donnant pas le contrôle</t>
  </si>
  <si>
    <t>Résultat global applicable aux actionnaires</t>
  </si>
  <si>
    <t>INFORMATIONS SECTORIELLES</t>
  </si>
  <si>
    <t>►</t>
  </si>
  <si>
    <t xml:space="preserve">Résultats financiers </t>
  </si>
  <si>
    <t xml:space="preserve">Services bancaires personnels et PME, région du Canada </t>
  </si>
  <si>
    <t>Groupe Entreprises et Gestion des avoirs, région du Canada</t>
  </si>
  <si>
    <t>Groupe Entreprises et Gestion des avoirs, région des États-Unis</t>
  </si>
  <si>
    <t>Marchés des capitaux</t>
  </si>
  <si>
    <t xml:space="preserve">Siège social et autres </t>
  </si>
  <si>
    <t>POINTS SAILLANTS FINANCIERS (suite)</t>
  </si>
  <si>
    <t>Données du bilan et hors bilan</t>
  </si>
  <si>
    <t>Solde d’ouverture</t>
  </si>
  <si>
    <t>Voir Notes aux utilisateurs – Mesures non conformes aux PCGR.  Pour plus de précisions, voir la page 1.</t>
  </si>
  <si>
    <t>Équivalents temps plein</t>
  </si>
  <si>
    <t>Autres informations</t>
  </si>
  <si>
    <t>s. o.</t>
  </si>
  <si>
    <t>APR aux fins des fonds propres de première catégorie</t>
  </si>
  <si>
    <t>APR aux fins du total des fonds propres</t>
  </si>
  <si>
    <t>Ratios de fonds propres</t>
  </si>
  <si>
    <t>Ratio des fonds propres de première catégorie</t>
  </si>
  <si>
    <t>Ratio du total des fonds propres</t>
  </si>
  <si>
    <t>Ratio de levier</t>
  </si>
  <si>
    <t>Ratio de liquidité à court terme</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</si>
  <si>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</si>
  <si>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</si>
  <si>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 xml:space="preserve">Comprennent le plein montant contractuel des biens administrés ou gardés par une coentreprise à parts égales entre la CIBC et The Bank of New York Mellon. </t>
  </si>
  <si>
    <t>Total des produits</t>
  </si>
  <si>
    <t>T1/18</t>
  </si>
  <si>
    <t xml:space="preserve">Résultat dilué par action comme présenté et ajusté </t>
  </si>
  <si>
    <t/>
  </si>
  <si>
    <t>Résultat net applicable aux porteurs d’actions ordinaires comme présenté</t>
  </si>
  <si>
    <t>A</t>
  </si>
  <si>
    <t xml:space="preserve">Incidence après impôt des éléments d’importance </t>
  </si>
  <si>
    <t>B</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</si>
  <si>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</si>
  <si>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</si>
  <si>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</si>
  <si>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</si>
  <si>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</si>
  <si>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</si>
  <si>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</si>
  <si>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</si>
  <si>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</si>
  <si>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</si>
  <si>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</si>
  <si>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</si>
  <si>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</si>
  <si>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</si>
  <si>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</si>
  <si>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</si>
  <si>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</si>
  <si>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</si>
  <si>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</si>
  <si>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</si>
  <si>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</si>
  <si>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</si>
  <si>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</si>
  <si>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I</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</si>
  <si>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</si>
  <si>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</si>
  <si>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</si>
  <si>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</si>
  <si>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</si>
  <si>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</si>
  <si>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</si>
  <si>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</si>
  <si>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</si>
  <si>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</si>
  <si>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</si>
  <si>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</si>
  <si>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</si>
  <si>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Annualisé.</t>
  </si>
  <si>
    <t>Produits nets d’intérêts</t>
  </si>
  <si>
    <t>Profit sur la cession-bail de certains immeubles commerciaux</t>
  </si>
  <si>
    <t>Incidence avant impôt des éléments d’importance sur le résultat net</t>
  </si>
  <si>
    <t>Incidence de l’impôt sur les éléments d’importance susmentionnés</t>
  </si>
  <si>
    <t>Incidence après impôt des éléments d’importance sur le résultat net</t>
  </si>
  <si>
    <t>BILAN MOYEN RÉSUMÉ</t>
  </si>
  <si>
    <t>Passif et capitaux propres</t>
  </si>
  <si>
    <t>Engagements liés à des valeurs prêtées ou vendues à découvert ou</t>
  </si>
  <si>
    <t xml:space="preserve">     en vertu de mises en pension de titres</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</si>
  <si>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</si>
  <si>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</si>
  <si>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</si>
  <si>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</si>
  <si>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 xml:space="preserve">Acquisitions </t>
  </si>
  <si>
    <t>Perte de valeur</t>
  </si>
  <si>
    <t>Profits nets (pertes nettes) sur investissements dans des établissements à l’étranger</t>
  </si>
  <si>
    <t>Écart de change, montant net</t>
  </si>
  <si>
    <t>Logiciels</t>
  </si>
  <si>
    <t>Autres immobilisations incorporelles</t>
  </si>
  <si>
    <t>Acquisitions</t>
  </si>
  <si>
    <t>Amortissement et perte de valeur</t>
  </si>
  <si>
    <t>Logiciels et autres immobilisations incorporelles</t>
  </si>
  <si>
    <t xml:space="preserve">Comprennent les écarts de conversion.  </t>
  </si>
  <si>
    <t>Variation nette des couvertures de flux de trésorerie</t>
  </si>
  <si>
    <t>Reclassement en résultat net de (profits nets) pertes nettes</t>
  </si>
  <si>
    <t>Trésorerie et dépôts auprès d’autres banques</t>
  </si>
  <si>
    <t>Actif</t>
  </si>
  <si>
    <t>Total du passif et des capitaux propres</t>
  </si>
  <si>
    <t xml:space="preserve">Participations ne donnant pas le contrôle </t>
  </si>
  <si>
    <t>Actions ordinaires</t>
  </si>
  <si>
    <t>(Charge) économie d’impôt sur le résultat</t>
  </si>
  <si>
    <t>Éléments qui pourraient faire l’objet d’un reclassement subséquent en résultat net</t>
  </si>
  <si>
    <t>ÉTAT DES VARIATIONS DES CAPITAUX PROPRES CONSOLIDÉ (suite)</t>
  </si>
  <si>
    <t>Profits nets (pertes nettes) sur couvertures de flux de trésorerie</t>
  </si>
  <si>
    <t xml:space="preserve">Capitaux propres à la fin de la période </t>
  </si>
  <si>
    <t xml:space="preserve">Institutions </t>
  </si>
  <si>
    <t>Total des biens sous gestion</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</si>
  <si>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</si>
  <si>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</si>
  <si>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Prêts à la consommation</t>
  </si>
  <si>
    <t>Total des prêts à la consommation, montant net</t>
  </si>
  <si>
    <t>Dont :</t>
  </si>
  <si>
    <t>Agriculture</t>
  </si>
  <si>
    <t>Total des prêts douteux nets</t>
  </si>
  <si>
    <t>Total des radiations nettes</t>
  </si>
  <si>
    <t>Gouvernements</t>
  </si>
  <si>
    <t xml:space="preserve">Services aux entreprises </t>
  </si>
  <si>
    <t>Prêts douteux bruts par portefeuille :</t>
  </si>
  <si>
    <t>Total des prêts douteux bruts à la consommation</t>
  </si>
  <si>
    <t>Total des prêts douteux bruts aux entreprises et aux gouvernements</t>
  </si>
  <si>
    <t>Total de la provision pour pertes sur créances évaluée individuellement</t>
  </si>
  <si>
    <t xml:space="preserve">Provision pour pertes sur créances par portefeuille : </t>
  </si>
  <si>
    <t>Total de la provision pour pertes sur créances</t>
  </si>
  <si>
    <t>Prêts douteux nets par portefeuille :</t>
  </si>
  <si>
    <t>Total des prêts douteux nets à la consommation</t>
  </si>
  <si>
    <t>Total des prêts douteux nets aux entreprises et aux gouvernements</t>
  </si>
  <si>
    <t>Prêts douteux bruts au début de la période</t>
  </si>
  <si>
    <t>Prêts à la consommation :</t>
  </si>
  <si>
    <t>Entreprises et gouvernements :</t>
  </si>
  <si>
    <t>Classement dans les prêts douteux au cours de la période</t>
  </si>
  <si>
    <t>Montants sortis du bilan</t>
  </si>
  <si>
    <t>Prêts douteux acquis</t>
  </si>
  <si>
    <t>Change et autres</t>
  </si>
  <si>
    <t>Prêts douteux bruts à la fin de la période</t>
  </si>
  <si>
    <t xml:space="preserve"> </t>
  </si>
  <si>
    <t>Comprennent les cessions de prêts.</t>
  </si>
  <si>
    <t>Total de la dotation à la provision pour pertes sur créances</t>
  </si>
  <si>
    <t>Évaluée collectivement</t>
  </si>
  <si>
    <t>Évaluée individuellement</t>
  </si>
  <si>
    <t xml:space="preserve">RADIATIONS NETTES </t>
  </si>
  <si>
    <t xml:space="preserve">Radiations nettes par portefeuille : </t>
  </si>
  <si>
    <t>Radiations nettes sur les prêts à la consommation</t>
  </si>
  <si>
    <t>Fabrication – biens d’équipement</t>
  </si>
  <si>
    <t>Radiations nettes sur les prêts aux entreprises et aux gouvernements</t>
  </si>
  <si>
    <t>IAS 39</t>
  </si>
  <si>
    <t>Total de la provision pour pertes sur créances évaluée collectivement</t>
  </si>
  <si>
    <t>MODIFICATIONS À LA PROVISION POUR PERTES SUR CRÉANCES</t>
  </si>
  <si>
    <t>Total de la provision au début de la période selon l’IAS 39</t>
  </si>
  <si>
    <t>Radiations</t>
  </si>
  <si>
    <t>Recouvrements</t>
  </si>
  <si>
    <t>Produits d’intérêts sur les prêts douteux</t>
  </si>
  <si>
    <t xml:space="preserve">Provision individuelle </t>
  </si>
  <si>
    <t xml:space="preserve">Total de la provision pour pertes sur créances </t>
  </si>
  <si>
    <t>ACTIVITÉS DE NÉGOCIATION</t>
  </si>
  <si>
    <t xml:space="preserve">Prêts personnels </t>
  </si>
  <si>
    <t>Prêts hypothécaires à l’habitation</t>
  </si>
  <si>
    <t xml:space="preserve">Valeurs acquises en vertu de prises en pension de titres </t>
  </si>
  <si>
    <t xml:space="preserve">Produits de négociation en % du total des produits </t>
  </si>
  <si>
    <t xml:space="preserve">Produits de négociation (BIE) en % du total des produits </t>
  </si>
  <si>
    <t>A+B</t>
  </si>
  <si>
    <t xml:space="preserve">Produits de négociation par gamme de produits (BIE) </t>
  </si>
  <si>
    <t>Taux d’intérêt</t>
  </si>
  <si>
    <t xml:space="preserve">Change </t>
  </si>
  <si>
    <t>Marchandises</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</si>
  <si>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</si>
  <si>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Par portefeuille :</t>
  </si>
  <si>
    <t xml:space="preserve">Prêts aux entreprises et aux gouvernements </t>
  </si>
  <si>
    <t>Acceptations</t>
  </si>
  <si>
    <t>CONTRATS DE DÉRIVÉS EN COURS – MONTANTS NOTIONNELS</t>
  </si>
  <si>
    <t>Durée résiduelle du contrat</t>
  </si>
  <si>
    <t xml:space="preserve">     Analyse selon l’utilisation</t>
  </si>
  <si>
    <t xml:space="preserve">Total du montant notionnel </t>
  </si>
  <si>
    <t>Compte de négociation</t>
  </si>
  <si>
    <t>GAP</t>
  </si>
  <si>
    <t>Total des dérivés de taux d’intérêt</t>
  </si>
  <si>
    <t>Dérivés de change</t>
  </si>
  <si>
    <t>Contrats à terme de gré à gré</t>
  </si>
  <si>
    <t>Total des dérivés de change</t>
  </si>
  <si>
    <t>Dérivés de crédit</t>
  </si>
  <si>
    <t>Swaps sur rendement total – protection vendue</t>
  </si>
  <si>
    <t>Swaps sur défaillance – protection souscrite</t>
  </si>
  <si>
    <t xml:space="preserve">Dérivés de gré à gré </t>
  </si>
  <si>
    <t>Swaps sur défaillance – protection vendue</t>
  </si>
  <si>
    <t xml:space="preserve">     – protection vendue</t>
  </si>
  <si>
    <t>Total des dérivés de crédit</t>
  </si>
  <si>
    <t>Dérivés sur métaux précieux</t>
  </si>
  <si>
    <t>Total des dérivés sur métaux précieux</t>
  </si>
  <si>
    <t>Autres dérivés sur marchandises</t>
  </si>
  <si>
    <t>Total des autres dérivés sur marchandises</t>
  </si>
  <si>
    <t>Total du montant notionnel</t>
  </si>
  <si>
    <t>GAP : Gestion de l’actif et du passif.</t>
  </si>
  <si>
    <t>TABLE DES MATIÈRES</t>
  </si>
  <si>
    <t>Coefficient d’efficacité ajusté</t>
  </si>
  <si>
    <t>PRINCIPALES INFORMATIONS FINANCIÈRES CONSOLIDÉES</t>
  </si>
  <si>
    <t xml:space="preserve">Points saillants financiers   </t>
  </si>
  <si>
    <t>TENDANCES TRIMESTRIELLES</t>
  </si>
  <si>
    <t xml:space="preserve">Produits nets d’intérêts </t>
  </si>
  <si>
    <t>Activités de négociation</t>
  </si>
  <si>
    <t>Produits autres que d’intérêts</t>
  </si>
  <si>
    <t>Bilan consolidé</t>
  </si>
  <si>
    <t xml:space="preserve">Charges autres que d’intérêts </t>
  </si>
  <si>
    <t>Bilan moyen résumé</t>
  </si>
  <si>
    <t xml:space="preserve">Informations sectorielles   </t>
  </si>
  <si>
    <t>Goodwill, logiciels et autres immobilisations incorporelles</t>
  </si>
  <si>
    <t>Informations sectorielles – Services bancaires personnels et PME, région du Canada</t>
  </si>
  <si>
    <t xml:space="preserve">État du résultat global consolidé </t>
  </si>
  <si>
    <t>Informations sectorielles – Groupe Entreprises et Gestion des avoirs, région du Canada</t>
  </si>
  <si>
    <t>État des variations des capitaux propres consolidé</t>
  </si>
  <si>
    <t>Biens administrés</t>
  </si>
  <si>
    <t>Informations sectorielles – Marchés des capitaux</t>
  </si>
  <si>
    <t>Biens sous gestion</t>
  </si>
  <si>
    <t>Informations sectorielles – Siège social et autres</t>
  </si>
  <si>
    <t>RENSEIGNEMENTS SUR LE CRÉDIT</t>
  </si>
  <si>
    <t>Prêts et acceptations (nets de la provision pour pertes sur créances)</t>
  </si>
  <si>
    <t>Modifications à la provision pour pertes sur créances</t>
  </si>
  <si>
    <t>Prêts douteux bruts</t>
  </si>
  <si>
    <t>Dotation à la provision pour pertes sur créances</t>
  </si>
  <si>
    <t>Provisions pour pertes sur créances</t>
  </si>
  <si>
    <t>Radiations nettes</t>
  </si>
  <si>
    <t>Prêts douteux nets</t>
  </si>
  <si>
    <t>Mesures financières du risque de crédit</t>
  </si>
  <si>
    <t>Modifications aux prêts douteux bruts</t>
  </si>
  <si>
    <t>TABLEAUX TRIMESTRIELS ADDITIONNELS</t>
  </si>
  <si>
    <t>Contrats de dérivés en cours – montants notionnels</t>
  </si>
  <si>
    <t>Juste valeur des instruments financiers</t>
  </si>
  <si>
    <t>Annexe – Services bancaires personnels et commerciaux, région du Canada</t>
  </si>
  <si>
    <t>Mesures ajustées</t>
  </si>
  <si>
    <t>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</si>
  <si>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</si>
  <si>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Capital économique</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</si>
  <si>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</si>
  <si>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</si>
  <si>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Un rapprochement entre les mesures non conformes aux PCGR et les mesures conformes aux PCGR se rapportant à la CIBC consolidée est présenté à la page 2.</t>
  </si>
  <si>
    <t>Information</t>
  </si>
  <si>
    <t>financière</t>
  </si>
  <si>
    <t>supplémentaire</t>
  </si>
  <si>
    <t>Pour la période close</t>
  </si>
  <si>
    <t>Pour plus de renseignements, veuillez communiquer avec l’une des personnes suivantes :</t>
  </si>
  <si>
    <t>Swaps</t>
  </si>
  <si>
    <t>NOTES AUX UTILISATEURS</t>
  </si>
  <si>
    <t>Mesures non conformes aux PCGR</t>
  </si>
  <si>
    <t>Rapprochement des mesures non conformes aux PCGR et des mesures conformes aux PCGR</t>
  </si>
  <si>
    <t>Éléments d’importance</t>
  </si>
  <si>
    <t>Ratio de versement de dividendes ajusté</t>
  </si>
  <si>
    <t>Rendement des capitaux propres applicables aux porteurs d’actions ordinaires ajusté</t>
  </si>
  <si>
    <t>Taux d’impôt effectif ajusté</t>
  </si>
  <si>
    <t>Profit économique</t>
  </si>
  <si>
    <t>(en millions de dollars)</t>
  </si>
  <si>
    <t>T4/17</t>
  </si>
  <si>
    <t>Éléments d’ajustement :</t>
  </si>
  <si>
    <t xml:space="preserve">Incidence avant impôt des éléments d’importance </t>
  </si>
  <si>
    <t>Taux d’impôt effectif comme présenté</t>
  </si>
  <si>
    <t>Charges autres que d’intérêts</t>
  </si>
  <si>
    <t>Résultat avant impôt sur le résultat</t>
  </si>
  <si>
    <t>Impôt sur le résultat</t>
  </si>
  <si>
    <t>Résultat net</t>
  </si>
  <si>
    <t>Porteurs d’actions privilégiées</t>
  </si>
  <si>
    <t>Porteurs d’actions ordinaires</t>
  </si>
  <si>
    <t>Résultat net applicable aux actionnaires</t>
  </si>
  <si>
    <t>Mesures financières</t>
  </si>
  <si>
    <t>Sans objet.</t>
  </si>
  <si>
    <t xml:space="preserve">Valeurs mobilières </t>
  </si>
  <si>
    <t xml:space="preserve">Valeurs empruntées ou acquises en vertu de prises en pension de titres </t>
  </si>
  <si>
    <t>Titres secondaires</t>
  </si>
  <si>
    <t>Divers</t>
  </si>
  <si>
    <t xml:space="preserve">Divers </t>
  </si>
  <si>
    <t>Amortissement</t>
  </si>
  <si>
    <t>Résultats financiers</t>
  </si>
  <si>
    <t xml:space="preserve">Résultat avant impôt sur le résultat </t>
  </si>
  <si>
    <t xml:space="preserve">Produits autres que d’intérêts </t>
  </si>
  <si>
    <t>Soldes moyens</t>
  </si>
  <si>
    <t xml:space="preserve">Cartes de crédit </t>
  </si>
  <si>
    <t xml:space="preserve">Dépôts </t>
  </si>
  <si>
    <t xml:space="preserve">Coefficient d’efficacité </t>
  </si>
  <si>
    <t>Les actifs productifs d’intérêts moyens comprennent les dépôts productifs d’intérêts auprès d’autres banques, les valeurs mobilières et les prêts, nets des provisions.</t>
  </si>
  <si>
    <t xml:space="preserve">     Services bancaires commerciaux</t>
  </si>
  <si>
    <t xml:space="preserve">     Gestion des avoirs</t>
  </si>
  <si>
    <t xml:space="preserve">Total des produits </t>
  </si>
  <si>
    <t xml:space="preserve">Particuliers </t>
  </si>
  <si>
    <t xml:space="preserve">     Divers</t>
  </si>
  <si>
    <t>Dépôts à vue non productifs d’intérêts</t>
  </si>
  <si>
    <t>Dépôts productifs d’intérêts</t>
  </si>
  <si>
    <t>Autres dépôts</t>
  </si>
  <si>
    <t>PROVISION POUR PERTES SUR CRÉANCES</t>
  </si>
  <si>
    <t>Prêts aux entreprises et aux gouvernements</t>
  </si>
  <si>
    <t>Comprises dans les autres passifs du bilan consolidé.</t>
  </si>
  <si>
    <t>Provision pour pertes sur créances de troisième stade</t>
  </si>
  <si>
    <t>biais des autres éléments du résultat global (JVAERG)</t>
  </si>
  <si>
    <t>Informations sectorielles – Groupe Entreprises et Gestion des avoirs, région des États-Unis 
     – dollars canadiens</t>
  </si>
  <si>
    <t xml:space="preserve">Rendement des capitaux propres applicables aux porteurs 
     d’actions ordinaires comme présenté </t>
  </si>
  <si>
    <t>Ratio des fonds propres de première catégorie sous 
     forme d’actions ordinaires</t>
  </si>
  <si>
    <t>Capitaux propres moyens applicables aux porteurs 
     d’actions ordinaires</t>
  </si>
  <si>
    <t xml:space="preserve">Produits autres que d’intérêts – instruments financiers détenus à des </t>
  </si>
  <si>
    <t>Placements dans des entreprises associées et des coentreprises 
     comptabilisées selon la méthode de la mise en équivalence</t>
  </si>
  <si>
    <t xml:space="preserve">Total des prêts aux entreprises et aux gouvernements, y compris les 
     acceptations, montant net </t>
  </si>
  <si>
    <t>Provision pour pertes sur créances de premier et de 
     deuxième stades</t>
  </si>
  <si>
    <t>Swaps réglés par l’intermédiaire d’une chambre de 
     compensation centrale</t>
  </si>
  <si>
    <t xml:space="preserve"> Contrats de garantie de taux d’intérêt réglés par 
     l’intermédiaire d’une chambre de compensation 
    centrale </t>
  </si>
  <si>
    <t xml:space="preserve">Dérivés de taux d’intérêt </t>
  </si>
  <si>
    <t>Swaps sur défaillance réglés par l’intermédiaire d’une 
     chambre de compensation centrale</t>
  </si>
  <si>
    <t xml:space="preserve">    – protection souscrite</t>
  </si>
  <si>
    <t>Dérivés sur marchandises réglés par l’intermédiaire 
     d’une chambre de compensation centrale</t>
  </si>
  <si>
    <t xml:space="preserve">Profits (pertes) sur les instruments financiers évalués/désignés à la juste valeur par le biais du résultat </t>
  </si>
  <si>
    <t>Impôt sur le résultat attribué à chacune des composantes des autres éléments du 
   résultat global</t>
  </si>
  <si>
    <t>Charges relatives à un ajustement fiscal net découlant de la réforme fiscale américaine</t>
  </si>
  <si>
    <t>APR aux fins des fonds propres de première catégorie 
   sous forme d’actions ordinaires</t>
  </si>
  <si>
    <t>INFORMATIONS SECTORIELLES – SERVICES BANCAIRES PERSONNELS ET PME, RÉGION DU CANADA</t>
  </si>
  <si>
    <t>INFORMATIONS SECTORIELLES – GROUPE ENTREPRISES ET GESTION DES AVOIRS, RÉGION DES ÉTATS-UNIS – DOLLARS CANADIENS</t>
  </si>
  <si>
    <t>INFORMATIONS SECTORIELLES – GROUPE ENTREPRISES ET GESTION DES AVOIRS, RÉGION DES ÉTATS-UNIS – ÉQUIVALENT DOLLARS AMÉRICAINS</t>
  </si>
  <si>
    <t>Prêts douteux et acceptations nets/prêts et acceptations nets</t>
  </si>
  <si>
    <t>Dérivés sur actions</t>
  </si>
  <si>
    <t>Total des dérivés sur actions</t>
  </si>
  <si>
    <t xml:space="preserve">Titres de créance disponibles à la vente </t>
  </si>
  <si>
    <t>Titres de participation disponibles à la vente</t>
  </si>
  <si>
    <t>IMPÔT SUR LE RÉSULTAT ATTRIBUÉ À CHACUNE DES COMPOSANTES DES AUTRES ÉLÉMENTS DU RÉSULTAT GLOBAL</t>
  </si>
  <si>
    <t>Plus de
5 ans</t>
  </si>
  <si>
    <t>Total
du montant
notionel</t>
  </si>
  <si>
    <t>Moins de
1 an</t>
  </si>
  <si>
    <t>Profits nets (pertes nettes) découlant de la variation de la juste valeur des passifs désignés à leur juste
    valeur attribuable aux variations du risque de crédit</t>
  </si>
  <si>
    <t>T2/18</t>
  </si>
  <si>
    <t>Rapprochement des mesures non conformes aux PCGR</t>
  </si>
  <si>
    <t xml:space="preserve">     et des mesures conformes aux PCGR</t>
  </si>
  <si>
    <t xml:space="preserve">Coûts de transaction et coûts connexes à l’intégration et ajustements selon la méthode de l’acquisition </t>
  </si>
  <si>
    <t>2018</t>
  </si>
  <si>
    <t>Profits nets (pertes nettes) découlant de la variation de la juste valeur des passifs désignés
     à leur juste valeur attribuable aux variations du risque de crédit</t>
  </si>
  <si>
    <t>Attributions de remplacement réglées en instruments de capitaux propres dans le 
     cadre de l’acquisition de The PrivateBank</t>
  </si>
  <si>
    <t xml:space="preserve">     Actions privilégiées </t>
  </si>
  <si>
    <t xml:space="preserve">     Actions ordinaires</t>
  </si>
  <si>
    <t>Profits réalisés (pertes réalisées) sur les titres de participation désignés à la 
     JVAERG reclassés hors du cumul des autres éléments du résultat global</t>
  </si>
  <si>
    <t xml:space="preserve">     Variation nette des couvertures de flux de trésorerie</t>
  </si>
  <si>
    <t xml:space="preserve">     Variation nette attribuable aux variations du risque de crédit</t>
  </si>
  <si>
    <t xml:space="preserve">     Résultat net applicable aux participations ne donnant pas le contrôle</t>
  </si>
  <si>
    <t xml:space="preserve">     Dividendes</t>
  </si>
  <si>
    <t xml:space="preserve">     Prêts hypothécaires à l’habitation</t>
  </si>
  <si>
    <t xml:space="preserve">     Prêts personnels</t>
  </si>
  <si>
    <t xml:space="preserve">     Prêts hypothécaires autres qu’à l’habitation</t>
  </si>
  <si>
    <t xml:space="preserve">     Institutions financières</t>
  </si>
  <si>
    <t xml:space="preserve">     Commerce de détail et de gros</t>
  </si>
  <si>
    <t xml:space="preserve">     Services aux entreprises </t>
  </si>
  <si>
    <t xml:space="preserve">     Fabrication – biens d’équipement </t>
  </si>
  <si>
    <t xml:space="preserve">     Fabrication – biens de consommation</t>
  </si>
  <si>
    <t xml:space="preserve">     Agriculture</t>
  </si>
  <si>
    <t xml:space="preserve">     Pétrole et gaz</t>
  </si>
  <si>
    <t xml:space="preserve">     Produits forestiers</t>
  </si>
  <si>
    <t xml:space="preserve">     Matériel informatique et logiciels</t>
  </si>
  <si>
    <t xml:space="preserve">     Télécommunications et câblodistribution</t>
  </si>
  <si>
    <t xml:space="preserve">     Édition, impression et diffusion</t>
  </si>
  <si>
    <t xml:space="preserve">     Transport</t>
  </si>
  <si>
    <t xml:space="preserve">     Services publics</t>
  </si>
  <si>
    <t xml:space="preserve">     Prêts à la consommation</t>
  </si>
  <si>
    <t xml:space="preserve">     Canada</t>
  </si>
  <si>
    <t xml:space="preserve">     États-Unis</t>
  </si>
  <si>
    <t xml:space="preserve">     Autres pays</t>
  </si>
  <si>
    <t xml:space="preserve">     Entreprises et gouvernements</t>
  </si>
  <si>
    <t>Moyen pondéré dilué</t>
  </si>
  <si>
    <t>Rendement des capitaux propres applicables aux porteurs 
    d’actions ordinaires comme présenté et ajusté</t>
  </si>
  <si>
    <t>Rendement des capitaux propres applicables aux porteurs d’actions 
     ordinaires comme présenté</t>
  </si>
  <si>
    <t>T3/18</t>
  </si>
  <si>
    <t xml:space="preserve">     Gouvernements</t>
  </si>
  <si>
    <t xml:space="preserve">Charge de rémunération découlant des attributions fondées sur des actions 
   réglées en instruments de capitaux propres </t>
  </si>
  <si>
    <t>Jason Patchett, premier directeur, Relations avec les investisseurs (416) 980-8691</t>
  </si>
  <si>
    <t>Particuliers</t>
  </si>
  <si>
    <t>Éléments qui ne pourraient faire l’objet d’un reclassement subséquent en résultat net</t>
  </si>
  <si>
    <t>Amortissement d’immobilisations incorporelles liées aux acquisitions ou acquises</t>
  </si>
  <si>
    <t>Provision collective</t>
  </si>
  <si>
    <t xml:space="preserve">Engagements liés à des valeurs vendues en vertu de mises en pension de titres </t>
  </si>
  <si>
    <t xml:space="preserve">Titres de créance évalués à la JVAERG </t>
  </si>
  <si>
    <t xml:space="preserve">Titres de participation désignés à la JVAERG  </t>
  </si>
  <si>
    <t xml:space="preserve">Valeurs obligatoirement évaluées et désignées à la JVRN </t>
  </si>
  <si>
    <t xml:space="preserve">Valeurs détenues jusqu’à leur échéance </t>
  </si>
  <si>
    <t xml:space="preserve">Valeurs évaluées au coût amorti </t>
  </si>
  <si>
    <t xml:space="preserve">Valeurs du compte de négociation et valeurs désignées à leur juste valeur </t>
  </si>
  <si>
    <t xml:space="preserve">Provision pour pertes sur créances </t>
  </si>
  <si>
    <t xml:space="preserve">Engagements de clients en vertu d’acceptations </t>
  </si>
  <si>
    <t xml:space="preserve">Engagements liés à des valeurs vendues à découvert </t>
  </si>
  <si>
    <t xml:space="preserve">Garantie au comptant au titre de valeurs prêtées </t>
  </si>
  <si>
    <t xml:space="preserve">INFORMATIONS SECTORIELLES – MARCHÉS DES CAPITAUX  </t>
  </si>
  <si>
    <t xml:space="preserve">INFORMATIONS SECTORIELLES – SIÈGE SOCIAL ET AUTRES  </t>
  </si>
  <si>
    <t xml:space="preserve">ANNEXE – SERVICES BANCAIRES PERSONNELS ET COMMERCIAUX, RÉGION DU CANADA  </t>
  </si>
  <si>
    <t>T4/18</t>
  </si>
  <si>
    <t>DBRS</t>
  </si>
  <si>
    <t>AA</t>
  </si>
  <si>
    <t>Fitch</t>
  </si>
  <si>
    <t>AA-</t>
  </si>
  <si>
    <t>Moody's</t>
  </si>
  <si>
    <t>Aa2</t>
  </si>
  <si>
    <t>A1</t>
  </si>
  <si>
    <t>S&amp;P</t>
  </si>
  <si>
    <t>A+</t>
  </si>
  <si>
    <t>AA(L)</t>
  </si>
  <si>
    <t>A2</t>
  </si>
  <si>
    <t>BBB+</t>
  </si>
  <si>
    <t>Incidence après impôt des éléments d’importance sur les participations ne donnant pas le contrôle</t>
  </si>
  <si>
    <t>Incidence après impôt des éléments d’importance sur le résultat net applicable aux porteurs d’actions ordinaires</t>
  </si>
  <si>
    <t>Transfert dans les prêts productifs au cours de l’exercice</t>
  </si>
  <si>
    <t>Dépôts bancaires commerciaux</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</si>
  <si>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permettre aux investisseurs de mieux comprendre la façon dont la direction évalue le rendement des activités sous-jacentes.</t>
  </si>
  <si>
    <t>Comprennent les créances de premier rang émises avant le 23 septembre 2018 ainsi que les créances de premier rang émises à compter du 23 septembre 2018 qui ne sont pas assujetties aux règlements relatifs à la recapitalisation interne publiés par le ministère des Finances du Canada.</t>
  </si>
  <si>
    <t>Comprennent les passifs qui peuvent être convertis en vertu des règlements relatifs à la recapitalisation interne.</t>
  </si>
  <si>
    <t xml:space="preserve">Comprennent les produits de change découlant de la conversion de positions en devises, des opérations de change et des activités économiques de couverture liées aux devises, ainsi que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</si>
  <si>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t>T1/19</t>
  </si>
  <si>
    <r>
      <t xml:space="preserve">Résultats financiers </t>
    </r>
    <r>
      <rPr>
        <sz val="7.5"/>
        <rFont val="Frutiger LT Std 45 Light"/>
        <family val="2"/>
      </rPr>
      <t>(en millions de dollars)</t>
    </r>
  </si>
  <si>
    <r>
      <t>À compter du 1</t>
    </r>
    <r>
      <rPr>
        <vertAlign val="superscript"/>
        <sz val="6"/>
        <rFont val="Frutiger LT Std 45 Light"/>
        <family val="2"/>
      </rPr>
      <t>er</t>
    </r>
    <r>
      <rPr>
        <sz val="6"/>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</si>
  <si>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
        <rFont val="Frutiger LT Std 45 Light"/>
        <family val="2"/>
      </rPr>
      <t>er</t>
    </r>
    <r>
      <rPr>
        <sz val="6"/>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</si>
  <si>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
        <rFont val="Frutiger LT Std 45 Light"/>
        <family val="2"/>
      </rPr>
      <t xml:space="preserve">er </t>
    </r>
    <r>
      <rPr>
        <sz val="6"/>
        <rFont val="Frutiger LT Std 45 Light"/>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</si>
  <si>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l’unité d’exploitation stratégique. Au cours des périodes précédentes, la dotation à la provision pour pertes sur prêts productifs était comptabilisée dans Siège social et autres.</t>
    </r>
  </si>
  <si>
    <r>
      <t>Depuis l’adoption de l’IFRS 9, le 1</t>
    </r>
    <r>
      <rPr>
        <vertAlign val="superscript"/>
        <sz val="6"/>
        <rFont val="Frutiger LT Std 45 Light"/>
        <family val="2"/>
      </rPr>
      <t xml:space="preserve">er </t>
    </r>
    <r>
      <rPr>
        <sz val="6"/>
        <rFont val="Frutiger LT Std 45 Light"/>
        <family val="2"/>
      </rPr>
      <t>novembre 2017, nous comptabilisons la dotation à la provision pour pertes sur prêts douteux et prêts productifs dans l’unité d’exploitation stratégique. Au cours des périodes précédentes, la dotation à la provision pour pertes sur prêts productifs autres que ceux de CIBC Bank USA était comptabilisée dans Siège social et autres.</t>
    </r>
  </si>
  <si>
    <r>
      <t>Depuis l’adoption de l’IFRS 9, le 1</t>
    </r>
    <r>
      <rPr>
        <vertAlign val="superscript"/>
        <sz val="6"/>
        <rFont val="Frutiger LT Std 45 Light"/>
        <family val="2"/>
      </rPr>
      <t>er</t>
    </r>
    <r>
      <rPr>
        <sz val="6"/>
        <rFont val="Frutiger LT Std 45 Light"/>
        <family val="2"/>
      </rPr>
      <t xml:space="preserve"> novembre 2017, nous comptabilisons la dotation à la provision pour pertes sur prêts douteux et prêts productifs dans l’unité d’exploitation stratégique. Au cours des périodes précédentes, la dotation à la provision pour pertes sur prêts productifs était comptabilisée dans Siège social et autres.</t>
    </r>
  </si>
  <si>
    <r>
      <t>La CIBC compte quatre unités d’exploitation stratégique</t>
    </r>
    <r>
      <rPr>
        <b/>
        <sz val="8"/>
        <rFont val="Frutiger LT Std 45 Light"/>
        <family val="2"/>
      </rPr>
      <t xml:space="preserve"> :</t>
    </r>
  </si>
  <si>
    <t>Valeurs mobilières</t>
  </si>
  <si>
    <t>Actif moyen</t>
  </si>
  <si>
    <t>DBRS Limited (DBRS)</t>
  </si>
  <si>
    <t>Fitch Ratings Inc. (Fitch)</t>
  </si>
  <si>
    <t>Moody's Investors Service, Inc. (Moody's)</t>
  </si>
  <si>
    <t>Standard &amp; Poor's Ratings Services (S&amp;P)</t>
  </si>
  <si>
    <t>Le capital économique fournit le cadre permettant d’évaluer le rendement de chaque unité d’exploitation stratégique, proportionnellement au risque pris. La mesure du capital économique est donc fondée sur une estimation des capitaux propres requis par les entreprises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</si>
  <si>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 xml:space="preserve">Mesures de qualité du bilan et mesures en matière de liquidité </t>
  </si>
  <si>
    <t>APR total</t>
  </si>
  <si>
    <t xml:space="preserve">Total de la dotation à (reprise de) la provision pour pertes sur créances </t>
  </si>
  <si>
    <t>Solde au début de la période, après modifications de méthodes comptables</t>
  </si>
  <si>
    <t>Solde au début de la période, avant modifications de méthodes comptables</t>
  </si>
  <si>
    <t>Provision pour pertes sur créances de troisième stade – facilités de crédit inutilisées et autres expositions hors bilan</t>
  </si>
  <si>
    <t>Informations sectorielles – Groupe Entreprises et Gestion des avoirs, région des États-Unis 
     – équivalent en dollars américains</t>
  </si>
  <si>
    <t xml:space="preserve">Fonds communs de placement de détail et FNB canadiens </t>
  </si>
  <si>
    <t>Présenté dans Marchés des capitaux. Pour plus de précisions, voir la note 2 à la page 13.</t>
  </si>
  <si>
    <r>
      <t xml:space="preserve">     Prêts douteux  </t>
    </r>
    <r>
      <rPr>
        <vertAlign val="superscript"/>
        <sz val="7.5"/>
        <rFont val="Frutiger LT Std 45 Light"/>
        <family val="2"/>
      </rPr>
      <t>(1)</t>
    </r>
  </si>
  <si>
    <r>
      <t xml:space="preserve">     Prêts productifs </t>
    </r>
    <r>
      <rPr>
        <vertAlign val="superscript"/>
        <sz val="7.5"/>
        <rFont val="Frutiger LT Std 45 Light"/>
        <family val="2"/>
      </rPr>
      <t>(1)</t>
    </r>
  </si>
  <si>
    <r>
      <t xml:space="preserve">Actif productif d’intérêts </t>
    </r>
    <r>
      <rPr>
        <vertAlign val="superscript"/>
        <sz val="7.5"/>
        <rFont val="Frutiger LT Std 45 Light"/>
        <family val="2"/>
      </rPr>
      <t>(3)</t>
    </r>
  </si>
  <si>
    <r>
      <t xml:space="preserve">Capitaux propres applicables aux porteurs d’actions ordinaires </t>
    </r>
    <r>
      <rPr>
        <vertAlign val="superscript"/>
        <sz val="7.5"/>
        <rFont val="Frutiger LT Std 45 Light"/>
        <family val="2"/>
      </rPr>
      <t>(4)</t>
    </r>
  </si>
  <si>
    <r>
      <t xml:space="preserve">Marge d’intérêts nette sur l’actif productif d’intérêts moyen </t>
    </r>
    <r>
      <rPr>
        <vertAlign val="superscript"/>
        <sz val="7.5"/>
        <rFont val="Frutiger LT Std 45 Light"/>
        <family val="2"/>
      </rPr>
      <t>(3)</t>
    </r>
  </si>
  <si>
    <r>
      <t xml:space="preserve">Rendement des capitaux propres </t>
    </r>
    <r>
      <rPr>
        <vertAlign val="superscript"/>
        <sz val="7.5"/>
        <rFont val="Frutiger LT Std 45 Light"/>
        <family val="2"/>
      </rPr>
      <t>(4)</t>
    </r>
  </si>
  <si>
    <r>
      <t xml:space="preserve">Charge au titre du capital économique </t>
    </r>
    <r>
      <rPr>
        <vertAlign val="superscript"/>
        <sz val="7.5"/>
        <rFont val="Frutiger LT Std 45 Light"/>
        <family val="2"/>
      </rPr>
      <t>(4)</t>
    </r>
  </si>
  <si>
    <r>
      <t xml:space="preserve">Profit économique </t>
    </r>
    <r>
      <rPr>
        <vertAlign val="superscript"/>
        <sz val="7.5"/>
        <rFont val="Frutiger LT Std 45 Light"/>
        <family val="2"/>
      </rPr>
      <t>(4)</t>
    </r>
  </si>
  <si>
    <t>(1)</t>
  </si>
  <si>
    <t>(2)</t>
  </si>
  <si>
    <t>(3)</t>
  </si>
  <si>
    <t>(4)</t>
  </si>
  <si>
    <r>
      <t xml:space="preserve">Provision pour pertes sur créances/prêts douteux et acceptations bruts (PDAB) – par
     secteur et total </t>
    </r>
    <r>
      <rPr>
        <vertAlign val="superscript"/>
        <sz val="8"/>
        <rFont val="Frutiger LT Std 45 Light"/>
        <family val="2"/>
      </rPr>
      <t>(1)</t>
    </r>
  </si>
  <si>
    <r>
      <t xml:space="preserve">DOTATION À LA PROVISION POUR PERTES SUR CRÉANCES </t>
    </r>
    <r>
      <rPr>
        <vertAlign val="superscript"/>
        <sz val="12"/>
        <color rgb="FFFFFFFF"/>
        <rFont val="Frutiger LT Std 55 Roman"/>
        <family val="2"/>
      </rPr>
      <t>(1)</t>
    </r>
  </si>
  <si>
    <r>
      <t xml:space="preserve">Change et autres </t>
    </r>
    <r>
      <rPr>
        <vertAlign val="superscript"/>
        <sz val="7"/>
        <rFont val="Frutiger LT Std 45 Light"/>
        <family val="2"/>
      </rPr>
      <t>(1)</t>
    </r>
  </si>
  <si>
    <r>
      <t xml:space="preserve"> Total de la provision à la fin de la période </t>
    </r>
    <r>
      <rPr>
        <vertAlign val="superscript"/>
        <sz val="7"/>
        <rFont val="Frutiger LT Std 45 Light"/>
        <family val="2"/>
      </rPr>
      <t>(2)</t>
    </r>
  </si>
  <si>
    <r>
      <t xml:space="preserve">Premier stade </t>
    </r>
    <r>
      <rPr>
        <vertAlign val="superscript"/>
        <sz val="7"/>
        <rFont val="Frutiger LT Std 45 Light"/>
        <family val="2"/>
      </rPr>
      <t>(2)</t>
    </r>
  </si>
  <si>
    <r>
      <t xml:space="preserve">Deuxième stade </t>
    </r>
    <r>
      <rPr>
        <vertAlign val="superscript"/>
        <sz val="7"/>
        <rFont val="Frutiger LT Std 45 Light"/>
        <family val="2"/>
      </rPr>
      <t>(2)</t>
    </r>
  </si>
  <si>
    <r>
      <t xml:space="preserve">Troisième stade </t>
    </r>
    <r>
      <rPr>
        <vertAlign val="superscript"/>
        <sz val="7"/>
        <rFont val="Frutiger LT Std 45 Light"/>
        <family val="2"/>
      </rPr>
      <t>(2)</t>
    </r>
  </si>
  <si>
    <r>
      <t xml:space="preserve">MODIFICATIONS DES PRÊTS DOUTEUX BRUTS </t>
    </r>
    <r>
      <rPr>
        <vertAlign val="superscript"/>
        <sz val="12"/>
        <color rgb="FFFFFFFF"/>
        <rFont val="Frutiger LT Std 55 Roman"/>
        <family val="2"/>
      </rPr>
      <t>(1)</t>
    </r>
  </si>
  <si>
    <r>
      <t xml:space="preserve">Prêts à la consommation </t>
    </r>
    <r>
      <rPr>
        <vertAlign val="superscript"/>
        <sz val="7"/>
        <rFont val="Frutiger LT Std 45 Light"/>
        <family val="2"/>
      </rPr>
      <t>(2)</t>
    </r>
  </si>
  <si>
    <r>
      <t xml:space="preserve">PRÊTS DOUTEUX NETS </t>
    </r>
    <r>
      <rPr>
        <vertAlign val="superscript"/>
        <sz val="12"/>
        <color rgb="FFFFFFFF"/>
        <rFont val="Frutiger LT Std 55 Roman"/>
        <family val="2"/>
      </rPr>
      <t>(1)(2)</t>
    </r>
  </si>
  <si>
    <r>
      <t xml:space="preserve">PRÊTS DOUTEUX BRUTS </t>
    </r>
    <r>
      <rPr>
        <vertAlign val="superscript"/>
        <sz val="12"/>
        <color rgb="FFFFFFFF"/>
        <rFont val="Frutiger LT Std 55 Roman"/>
        <family val="2"/>
      </rPr>
      <t>(1)</t>
    </r>
  </si>
  <si>
    <r>
      <t xml:space="preserve">BIENS ADMINISTRÉS </t>
    </r>
    <r>
      <rPr>
        <vertAlign val="superscript"/>
        <sz val="12"/>
        <color rgb="FFFFFFFF"/>
        <rFont val="Frutiger LT Std 55 Roman"/>
        <family val="2"/>
      </rPr>
      <t>(1)(2)</t>
    </r>
  </si>
  <si>
    <r>
      <t xml:space="preserve">Total des autres éléments du résultat global </t>
    </r>
    <r>
      <rPr>
        <vertAlign val="superscript"/>
        <sz val="7"/>
        <rFont val="Frutiger LT Std 45 Light"/>
        <family val="2"/>
      </rPr>
      <t>(1)</t>
    </r>
  </si>
  <si>
    <r>
      <t xml:space="preserve">Actif productif d’intérêts moyen </t>
    </r>
    <r>
      <rPr>
        <vertAlign val="superscript"/>
        <sz val="7"/>
        <rFont val="Frutiger LT Std 45 Light"/>
        <family val="2"/>
      </rPr>
      <t>(1)</t>
    </r>
  </si>
  <si>
    <r>
      <t xml:space="preserve">Changements, nets de l’amortissement et de la perte de valeur </t>
    </r>
    <r>
      <rPr>
        <vertAlign val="superscript"/>
        <sz val="7"/>
        <rFont val="Frutiger LT Std 45 Light"/>
        <family val="2"/>
      </rPr>
      <t>(1)</t>
    </r>
  </si>
  <si>
    <r>
      <t xml:space="preserve">Ajustements </t>
    </r>
    <r>
      <rPr>
        <vertAlign val="superscript"/>
        <sz val="7"/>
        <rFont val="Frutiger LT Std 45 Light"/>
        <family val="2"/>
      </rPr>
      <t>(1)</t>
    </r>
  </si>
  <si>
    <t>(5)</t>
  </si>
  <si>
    <t>(6)</t>
  </si>
  <si>
    <r>
      <t xml:space="preserve">Produits de négociation </t>
    </r>
    <r>
      <rPr>
        <vertAlign val="superscript"/>
        <sz val="8"/>
        <rFont val="Frutiger LT Std 45 Light"/>
        <family val="2"/>
      </rPr>
      <t>(1)</t>
    </r>
  </si>
  <si>
    <r>
      <t xml:space="preserve">Produits nets d’intérêts (BIE) </t>
    </r>
    <r>
      <rPr>
        <vertAlign val="superscript"/>
        <sz val="8"/>
        <rFont val="Frutiger LT Std 45 Light"/>
        <family val="2"/>
      </rPr>
      <t>(2)</t>
    </r>
  </si>
  <si>
    <r>
      <t xml:space="preserve">Produits autres que d’intérêts </t>
    </r>
    <r>
      <rPr>
        <vertAlign val="superscript"/>
        <sz val="8"/>
        <rFont val="Frutiger LT Std 45 Light"/>
        <family val="2"/>
      </rPr>
      <t>(2)</t>
    </r>
  </si>
  <si>
    <r>
      <t xml:space="preserve">Ajustement selon la BIE </t>
    </r>
    <r>
      <rPr>
        <vertAlign val="superscript"/>
        <sz val="8"/>
        <rFont val="Frutiger LT Std 45 Light"/>
        <family val="2"/>
      </rPr>
      <t>(3)</t>
    </r>
  </si>
  <si>
    <r>
      <t xml:space="preserve">Total des produits </t>
    </r>
    <r>
      <rPr>
        <vertAlign val="superscript"/>
        <sz val="7.5"/>
        <rFont val="Frutiger LT Std 45 Light"/>
        <family val="2"/>
      </rPr>
      <t>(1)</t>
    </r>
  </si>
  <si>
    <r>
      <t xml:space="preserve">     Prêts douteux </t>
    </r>
    <r>
      <rPr>
        <vertAlign val="superscript"/>
        <sz val="7.5"/>
        <rFont val="Frutiger LT Std 45 Light"/>
        <family val="2"/>
      </rPr>
      <t>(2)</t>
    </r>
  </si>
  <si>
    <r>
      <t xml:space="preserve">     Prêts productifs </t>
    </r>
    <r>
      <rPr>
        <vertAlign val="superscript"/>
        <sz val="7.5"/>
        <rFont val="Frutiger LT Std 45 Light"/>
        <family val="2"/>
      </rPr>
      <t>(2)</t>
    </r>
  </si>
  <si>
    <r>
      <t xml:space="preserve">Impôt sur le résultat </t>
    </r>
    <r>
      <rPr>
        <vertAlign val="superscript"/>
        <sz val="7.5"/>
        <rFont val="Frutiger LT Std 45 Light"/>
        <family val="2"/>
      </rPr>
      <t>(1)</t>
    </r>
  </si>
  <si>
    <r>
      <t xml:space="preserve">Produits (pertes) d’intérêts net(te)s </t>
    </r>
    <r>
      <rPr>
        <vertAlign val="superscript"/>
        <sz val="7.5"/>
        <rFont val="Frutiger LT Std 45 Light"/>
        <family val="2"/>
      </rPr>
      <t>(1)</t>
    </r>
  </si>
  <si>
    <r>
      <t xml:space="preserve">Biens administrés </t>
    </r>
    <r>
      <rPr>
        <vertAlign val="superscript"/>
        <sz val="7.5"/>
        <rFont val="Frutiger LT Std 45 Light"/>
        <family val="2"/>
      </rPr>
      <t>(3)</t>
    </r>
  </si>
  <si>
    <r>
      <t xml:space="preserve">Institutions </t>
    </r>
    <r>
      <rPr>
        <vertAlign val="superscript"/>
        <sz val="7.5"/>
        <rFont val="Frutiger LT Std 45 Light"/>
        <family val="2"/>
      </rPr>
      <t>(4)</t>
    </r>
  </si>
  <si>
    <r>
      <t xml:space="preserve">Biens sous gestion </t>
    </r>
    <r>
      <rPr>
        <vertAlign val="superscript"/>
        <sz val="7.5"/>
        <rFont val="Frutiger LT Std 45 Light"/>
        <family val="2"/>
      </rPr>
      <t>(3)</t>
    </r>
  </si>
  <si>
    <r>
      <t xml:space="preserve">Total des produits </t>
    </r>
    <r>
      <rPr>
        <vertAlign val="superscript"/>
        <sz val="7.5"/>
        <rFont val="Frutiger LT Std 45 Light"/>
        <family val="2"/>
      </rPr>
      <t>(2)</t>
    </r>
  </si>
  <si>
    <r>
      <t xml:space="preserve">     Prêts douteux </t>
    </r>
    <r>
      <rPr>
        <vertAlign val="superscript"/>
        <sz val="7.5"/>
        <rFont val="Frutiger LT Std 45 Light"/>
        <family val="2"/>
      </rPr>
      <t>(3)</t>
    </r>
  </si>
  <si>
    <r>
      <t xml:space="preserve">     Prêts productifs </t>
    </r>
    <r>
      <rPr>
        <vertAlign val="superscript"/>
        <sz val="7.5"/>
        <rFont val="Frutiger LT Std 45 Light"/>
        <family val="2"/>
      </rPr>
      <t>(3)</t>
    </r>
  </si>
  <si>
    <r>
      <t xml:space="preserve">Impôt sur le résultat </t>
    </r>
    <r>
      <rPr>
        <vertAlign val="superscript"/>
        <sz val="7.5"/>
        <rFont val="Frutiger LT Std 45 Light"/>
        <family val="2"/>
      </rPr>
      <t>(2)</t>
    </r>
  </si>
  <si>
    <r>
      <t xml:space="preserve">Produits nets d’intérêts </t>
    </r>
    <r>
      <rPr>
        <vertAlign val="superscript"/>
        <sz val="7.5"/>
        <rFont val="Frutiger LT Std 45 Light"/>
        <family val="2"/>
      </rPr>
      <t>(2)</t>
    </r>
  </si>
  <si>
    <r>
      <t xml:space="preserve">Capitaux propres applicables aux porteurs d’actions ordinaires </t>
    </r>
    <r>
      <rPr>
        <vertAlign val="superscript"/>
        <sz val="7.5"/>
        <rFont val="Frutiger LT Std 45 Light"/>
        <family val="2"/>
      </rPr>
      <t>(5)</t>
    </r>
  </si>
  <si>
    <r>
      <t xml:space="preserve">Rendement des capitaux propres </t>
    </r>
    <r>
      <rPr>
        <vertAlign val="superscript"/>
        <sz val="7.5"/>
        <rFont val="Frutiger LT Std 45 Light"/>
        <family val="2"/>
      </rPr>
      <t>(5)</t>
    </r>
  </si>
  <si>
    <r>
      <t xml:space="preserve">Charge au titre du capital économique </t>
    </r>
    <r>
      <rPr>
        <vertAlign val="superscript"/>
        <sz val="7.5"/>
        <rFont val="Frutiger LT Std 45 Light"/>
        <family val="2"/>
      </rPr>
      <t>(5)</t>
    </r>
  </si>
  <si>
    <r>
      <t xml:space="preserve">Profit économique </t>
    </r>
    <r>
      <rPr>
        <vertAlign val="superscript"/>
        <sz val="7.5"/>
        <rFont val="Frutiger LT Std 45 Light"/>
        <family val="2"/>
      </rPr>
      <t>(5)</t>
    </r>
  </si>
  <si>
    <r>
      <t xml:space="preserve">Total des produits </t>
    </r>
    <r>
      <rPr>
        <vertAlign val="superscript"/>
        <sz val="7"/>
        <rFont val="Frutiger LT Std 45 Light"/>
        <family val="2"/>
      </rPr>
      <t>(1)</t>
    </r>
  </si>
  <si>
    <r>
      <t xml:space="preserve">     Prêts douteux </t>
    </r>
    <r>
      <rPr>
        <vertAlign val="superscript"/>
        <sz val="7"/>
        <rFont val="Frutiger LT Std 45 Light"/>
        <family val="2"/>
      </rPr>
      <t>(2)</t>
    </r>
  </si>
  <si>
    <r>
      <t xml:space="preserve">     Prêts productifs </t>
    </r>
    <r>
      <rPr>
        <vertAlign val="superscript"/>
        <sz val="7"/>
        <rFont val="Frutiger LT Std 45 Light"/>
        <family val="2"/>
      </rPr>
      <t>(2)</t>
    </r>
  </si>
  <si>
    <r>
      <t xml:space="preserve">Impôt sur le résultat </t>
    </r>
    <r>
      <rPr>
        <vertAlign val="superscript"/>
        <sz val="7"/>
        <rFont val="Frutiger LT Std 45 Light"/>
        <family val="2"/>
      </rPr>
      <t>(1)</t>
    </r>
  </si>
  <si>
    <r>
      <t xml:space="preserve">Produits nets d’intérêts </t>
    </r>
    <r>
      <rPr>
        <vertAlign val="superscript"/>
        <sz val="7"/>
        <rFont val="Frutiger LT Std 45 Light"/>
        <family val="2"/>
      </rPr>
      <t>(1)</t>
    </r>
  </si>
  <si>
    <r>
      <t xml:space="preserve">Actif productif d’intérêts </t>
    </r>
    <r>
      <rPr>
        <vertAlign val="superscript"/>
        <sz val="7"/>
        <rFont val="Frutiger LT Std 45 Light"/>
        <family val="2"/>
      </rPr>
      <t>(4)</t>
    </r>
  </si>
  <si>
    <r>
      <t xml:space="preserve">Capitaux propres applicables aux porteurs d’actions ordinaires </t>
    </r>
    <r>
      <rPr>
        <vertAlign val="superscript"/>
        <sz val="7"/>
        <rFont val="Frutiger LT Std 45 Light"/>
        <family val="2"/>
      </rPr>
      <t>(5)</t>
    </r>
  </si>
  <si>
    <r>
      <t xml:space="preserve">Marge d’intérêts nette sur l’actif productif d’intérêts moyen </t>
    </r>
    <r>
      <rPr>
        <vertAlign val="superscript"/>
        <sz val="7"/>
        <rFont val="Frutiger LT Std 45 Light"/>
        <family val="2"/>
      </rPr>
      <t>(4)</t>
    </r>
  </si>
  <si>
    <r>
      <t xml:space="preserve">Rendement des capitaux propres </t>
    </r>
    <r>
      <rPr>
        <vertAlign val="superscript"/>
        <sz val="7"/>
        <rFont val="Frutiger LT Std 45 Light"/>
        <family val="2"/>
      </rPr>
      <t>(5)</t>
    </r>
  </si>
  <si>
    <r>
      <t xml:space="preserve">Charge au titre du capital économique </t>
    </r>
    <r>
      <rPr>
        <vertAlign val="superscript"/>
        <sz val="7"/>
        <rFont val="Frutiger LT Std 45 Light"/>
        <family val="2"/>
      </rPr>
      <t>(5)</t>
    </r>
  </si>
  <si>
    <r>
      <t xml:space="preserve">Profit économique </t>
    </r>
    <r>
      <rPr>
        <vertAlign val="superscript"/>
        <sz val="7"/>
        <rFont val="Frutiger LT Std 45 Light"/>
        <family val="2"/>
      </rPr>
      <t>(5)</t>
    </r>
  </si>
  <si>
    <r>
      <t xml:space="preserve">Biens administrés </t>
    </r>
    <r>
      <rPr>
        <vertAlign val="superscript"/>
        <sz val="7"/>
        <rFont val="Frutiger LT Std 45 Light"/>
        <family val="2"/>
      </rPr>
      <t>(6)</t>
    </r>
  </si>
  <si>
    <r>
      <t xml:space="preserve">Biens sous gestion </t>
    </r>
    <r>
      <rPr>
        <vertAlign val="superscript"/>
        <sz val="7"/>
        <rFont val="Frutiger LT Std 45 Light"/>
        <family val="2"/>
      </rPr>
      <t>(6)</t>
    </r>
  </si>
  <si>
    <r>
      <t xml:space="preserve">     Prêts douteux </t>
    </r>
    <r>
      <rPr>
        <vertAlign val="superscript"/>
        <sz val="7"/>
        <rFont val="Frutiger LT Std 45 Light"/>
        <family val="2"/>
      </rPr>
      <t>(1)</t>
    </r>
  </si>
  <si>
    <r>
      <t xml:space="preserve">     Prêts productifs </t>
    </r>
    <r>
      <rPr>
        <vertAlign val="superscript"/>
        <sz val="7"/>
        <rFont val="Frutiger LT Std 45 Light"/>
        <family val="2"/>
      </rPr>
      <t>(1)</t>
    </r>
  </si>
  <si>
    <r>
      <t>Actif productif d’intérêts</t>
    </r>
    <r>
      <rPr>
        <vertAlign val="superscript"/>
        <sz val="7"/>
        <rFont val="Frutiger LT Std 45 Light"/>
        <family val="2"/>
      </rPr>
      <t xml:space="preserve"> (5)</t>
    </r>
  </si>
  <si>
    <r>
      <t xml:space="preserve">Capitaux propres applicables aux porteurs d’actions ordinaires </t>
    </r>
    <r>
      <rPr>
        <vertAlign val="superscript"/>
        <sz val="7"/>
        <rFont val="Frutiger LT Std 45 Light"/>
        <family val="2"/>
      </rPr>
      <t>(6)</t>
    </r>
  </si>
  <si>
    <r>
      <t xml:space="preserve">Marge d’intérêts nette sur l’actif productif d’intérêts moyen </t>
    </r>
    <r>
      <rPr>
        <vertAlign val="superscript"/>
        <sz val="7"/>
        <rFont val="Frutiger LT Std 45 Light"/>
        <family val="2"/>
      </rPr>
      <t>(5)</t>
    </r>
  </si>
  <si>
    <r>
      <t xml:space="preserve">Rendement des capitaux propres </t>
    </r>
    <r>
      <rPr>
        <vertAlign val="superscript"/>
        <sz val="7"/>
        <rFont val="Frutiger LT Std 45 Light"/>
        <family val="2"/>
      </rPr>
      <t>(6)</t>
    </r>
  </si>
  <si>
    <r>
      <t xml:space="preserve">Charge au titre du capital économique </t>
    </r>
    <r>
      <rPr>
        <vertAlign val="superscript"/>
        <sz val="7"/>
        <rFont val="Frutiger LT Std 45 Light"/>
        <family val="2"/>
      </rPr>
      <t>(6)</t>
    </r>
  </si>
  <si>
    <r>
      <t xml:space="preserve">Profit économique </t>
    </r>
    <r>
      <rPr>
        <vertAlign val="superscript"/>
        <sz val="7"/>
        <rFont val="Frutiger LT Std 45 Light"/>
        <family val="2"/>
      </rPr>
      <t>(6)</t>
    </r>
  </si>
  <si>
    <r>
      <t xml:space="preserve">Biens administrés </t>
    </r>
    <r>
      <rPr>
        <vertAlign val="superscript"/>
        <sz val="7"/>
        <rFont val="Frutiger LT Std 45 Light"/>
        <family val="2"/>
      </rPr>
      <t>(7)</t>
    </r>
  </si>
  <si>
    <r>
      <t xml:space="preserve">Biens sous gestion </t>
    </r>
    <r>
      <rPr>
        <vertAlign val="superscript"/>
        <sz val="7"/>
        <rFont val="Frutiger LT Std 45 Light"/>
        <family val="2"/>
      </rPr>
      <t>(7)</t>
    </r>
  </si>
  <si>
    <t>(7)</t>
  </si>
  <si>
    <r>
      <t xml:space="preserve">     Prêts douteux </t>
    </r>
    <r>
      <rPr>
        <vertAlign val="superscript"/>
        <sz val="7.5"/>
        <rFont val="Frutiger LT Std 45 Light"/>
        <family val="2"/>
      </rPr>
      <t>(1)</t>
    </r>
  </si>
  <si>
    <r>
      <t xml:space="preserve">Cartes de crédit </t>
    </r>
    <r>
      <rPr>
        <vertAlign val="superscript"/>
        <sz val="7.5"/>
        <rFont val="Frutiger LT Std 45 Light"/>
        <family val="2"/>
      </rPr>
      <t>(3)</t>
    </r>
  </si>
  <si>
    <r>
      <t xml:space="preserve">Prêts aux PME </t>
    </r>
    <r>
      <rPr>
        <vertAlign val="superscript"/>
        <sz val="7.5"/>
        <rFont val="Frutiger LT Std 45 Light"/>
        <family val="2"/>
      </rPr>
      <t>(3)</t>
    </r>
  </si>
  <si>
    <r>
      <t xml:space="preserve">Actif productif d’intérêts </t>
    </r>
    <r>
      <rPr>
        <vertAlign val="superscript"/>
        <sz val="7.5"/>
        <rFont val="Frutiger LT Std 45 Light"/>
        <family val="2"/>
      </rPr>
      <t>(4)</t>
    </r>
  </si>
  <si>
    <r>
      <t xml:space="preserve">Marge d’intérêts nette sur l’actif productif d’intérêts moyen </t>
    </r>
    <r>
      <rPr>
        <vertAlign val="superscript"/>
        <sz val="7.5"/>
        <rFont val="Frutiger LT Std 45 Light"/>
        <family val="2"/>
      </rPr>
      <t>(4)</t>
    </r>
  </si>
  <si>
    <r>
      <t xml:space="preserve">Location, entretien et amortissement des coûts liés aux logiciels </t>
    </r>
    <r>
      <rPr>
        <vertAlign val="superscript"/>
        <sz val="7.5"/>
        <rFont val="Frutiger LT Std 45 Light"/>
        <family val="2"/>
      </rPr>
      <t>(1)</t>
    </r>
  </si>
  <si>
    <r>
      <t>Divers</t>
    </r>
    <r>
      <rPr>
        <sz val="7.5"/>
        <rFont val="Frutiger LT Std 45 Light"/>
        <family val="2"/>
      </rPr>
      <t xml:space="preserve"> </t>
    </r>
    <r>
      <rPr>
        <vertAlign val="superscript"/>
        <sz val="7.5"/>
        <rFont val="Frutiger LT Std 45 Light"/>
        <family val="2"/>
      </rPr>
      <t>(2)</t>
    </r>
  </si>
  <si>
    <r>
      <t xml:space="preserve">Produits tirés des opérations de change autres que de négociation </t>
    </r>
    <r>
      <rPr>
        <vertAlign val="superscript"/>
        <sz val="7"/>
        <rFont val="Frutiger LT Std 45 Light"/>
        <family val="2"/>
      </rPr>
      <t>(1)</t>
    </r>
  </si>
  <si>
    <r>
      <t xml:space="preserve">liés à l’acquisition de The PrivateBank, Geneva Advisors et Wellington Financial </t>
    </r>
    <r>
      <rPr>
        <vertAlign val="superscript"/>
        <sz val="7.5"/>
        <rFont val="Frutiger LT Std 45 Light"/>
        <family val="2"/>
      </rPr>
      <t>(1)</t>
    </r>
  </si>
  <si>
    <r>
      <t xml:space="preserve">Augmentation (diminution) de la provision collective comptabilisée dans Siège social et autres </t>
    </r>
    <r>
      <rPr>
        <vertAlign val="superscript"/>
        <sz val="7.5"/>
        <rFont val="Frutiger LT Std 45 Light"/>
        <family val="2"/>
      </rPr>
      <t>(2)</t>
    </r>
  </si>
  <si>
    <r>
      <t xml:space="preserve">Résultat net ajusté applicable aux porteurs d’actions ordinaires </t>
    </r>
    <r>
      <rPr>
        <vertAlign val="superscript"/>
        <sz val="7"/>
        <rFont val="Frutiger LT Std 45 Light"/>
        <family val="2"/>
      </rPr>
      <t>(1)</t>
    </r>
  </si>
  <si>
    <r>
      <t xml:space="preserve">Résultat dilué par action ajusté ($) </t>
    </r>
    <r>
      <rPr>
        <vertAlign val="superscript"/>
        <sz val="7"/>
        <rFont val="Frutiger LT Std 45 Light"/>
        <family val="2"/>
      </rPr>
      <t>(1)</t>
    </r>
  </si>
  <si>
    <r>
      <t xml:space="preserve">Total des produits ajusté (BIE) </t>
    </r>
    <r>
      <rPr>
        <vertAlign val="superscript"/>
        <sz val="7"/>
        <rFont val="Frutiger LT Std 45 Light"/>
        <family val="2"/>
      </rPr>
      <t>(1)</t>
    </r>
  </si>
  <si>
    <r>
      <t xml:space="preserve">Charges autres que d’intérêts ajustées </t>
    </r>
    <r>
      <rPr>
        <vertAlign val="superscript"/>
        <sz val="7"/>
        <rFont val="Frutiger LT Std 45 Light"/>
        <family val="2"/>
      </rPr>
      <t>(1)</t>
    </r>
  </si>
  <si>
    <r>
      <t xml:space="preserve">Coefficient d’efficacité ajusté </t>
    </r>
    <r>
      <rPr>
        <vertAlign val="superscript"/>
        <sz val="7"/>
        <rFont val="Frutiger LT Std 45 Light"/>
        <family val="2"/>
      </rPr>
      <t>(1)</t>
    </r>
  </si>
  <si>
    <r>
      <t xml:space="preserve">Ratio de versement de dividendes ajusté </t>
    </r>
    <r>
      <rPr>
        <vertAlign val="superscript"/>
        <sz val="7"/>
        <rFont val="Frutiger LT Std 45 Light"/>
        <family val="2"/>
      </rPr>
      <t>(1)</t>
    </r>
  </si>
  <si>
    <r>
      <t xml:space="preserve">Rendement des capitaux propres applicables aux porteurs d’actions
     ordinaires ajusté </t>
    </r>
    <r>
      <rPr>
        <vertAlign val="superscript"/>
        <sz val="7"/>
        <rFont val="Frutiger LT Std 45 Light"/>
        <family val="2"/>
      </rPr>
      <t>(1)</t>
    </r>
  </si>
  <si>
    <r>
      <t xml:space="preserve">Résultat avant impôt sur le résultat ajusté </t>
    </r>
    <r>
      <rPr>
        <vertAlign val="superscript"/>
        <sz val="7"/>
        <rFont val="Frutiger LT Std 45 Light"/>
        <family val="2"/>
      </rPr>
      <t>(1)</t>
    </r>
  </si>
  <si>
    <r>
      <t xml:space="preserve">Impôt sur le résultat ajusté </t>
    </r>
    <r>
      <rPr>
        <vertAlign val="superscript"/>
        <sz val="7"/>
        <rFont val="Frutiger LT Std 45 Light"/>
        <family val="2"/>
      </rPr>
      <t>(1)</t>
    </r>
  </si>
  <si>
    <r>
      <t xml:space="preserve">Taux d’impôt effectif ajusté </t>
    </r>
    <r>
      <rPr>
        <vertAlign val="superscript"/>
        <sz val="7"/>
        <rFont val="Frutiger LT Std 45 Light"/>
        <family val="2"/>
      </rPr>
      <t>(1)</t>
    </r>
  </si>
  <si>
    <r>
      <t xml:space="preserve">Coefficient d’efficacité ajusté </t>
    </r>
    <r>
      <rPr>
        <vertAlign val="superscript"/>
        <sz val="7.5"/>
        <rFont val="Frutiger LT Std 45 Light"/>
        <family val="2"/>
      </rPr>
      <t>(1)</t>
    </r>
  </si>
  <si>
    <r>
      <t>Coefficient des pertes sur créances</t>
    </r>
    <r>
      <rPr>
        <vertAlign val="superscript"/>
        <sz val="7.5"/>
        <rFont val="Frutiger LT Std 45 Light"/>
        <family val="2"/>
      </rPr>
      <t xml:space="preserve"> (2)</t>
    </r>
  </si>
  <si>
    <r>
      <t xml:space="preserve">Rendement des capitaux propres applicables aux porteurs 
     d’actions ordinaires ajusté </t>
    </r>
    <r>
      <rPr>
        <vertAlign val="superscript"/>
        <sz val="7.5"/>
        <rFont val="Frutiger LT Std 45 Light"/>
        <family val="2"/>
      </rPr>
      <t>(1)</t>
    </r>
  </si>
  <si>
    <r>
      <t xml:space="preserve">Rendement de l’actif moyen </t>
    </r>
    <r>
      <rPr>
        <vertAlign val="superscript"/>
        <sz val="7.5"/>
        <rFont val="Frutiger LT Std 45 Light"/>
        <family val="2"/>
      </rPr>
      <t>(4)</t>
    </r>
  </si>
  <si>
    <r>
      <t xml:space="preserve">Rendement de l’actif productif d’intérêts moyen </t>
    </r>
    <r>
      <rPr>
        <vertAlign val="superscript"/>
        <sz val="7.5"/>
        <rFont val="Frutiger LT Std 45 Light"/>
        <family val="2"/>
      </rPr>
      <t>(3)(4)</t>
    </r>
  </si>
  <si>
    <r>
      <t xml:space="preserve">Taux d’impôt effectif ajusté </t>
    </r>
    <r>
      <rPr>
        <vertAlign val="superscript"/>
        <sz val="7.5"/>
        <rFont val="Frutiger LT Std 45 Light"/>
        <family val="2"/>
      </rPr>
      <t>(1)</t>
    </r>
  </si>
  <si>
    <r>
      <t xml:space="preserve"> Résultat dilué par action ajusté </t>
    </r>
    <r>
      <rPr>
        <vertAlign val="superscript"/>
        <sz val="7.5"/>
        <rFont val="Frutiger LT Std 45 Light"/>
        <family val="2"/>
      </rPr>
      <t>(1)</t>
    </r>
  </si>
  <si>
    <r>
      <t xml:space="preserve">Ratio de versement de dividendes ajusté </t>
    </r>
    <r>
      <rPr>
        <vertAlign val="superscript"/>
        <sz val="7.5"/>
        <rFont val="Frutiger LT Std 45 Light"/>
        <family val="2"/>
      </rPr>
      <t>(1)</t>
    </r>
  </si>
  <si>
    <r>
      <t xml:space="preserve">Actif productif d’intérêts moyen </t>
    </r>
    <r>
      <rPr>
        <vertAlign val="superscript"/>
        <sz val="7.5"/>
        <rFont val="Frutiger LT Std 45 Light"/>
        <family val="2"/>
      </rPr>
      <t>(3)</t>
    </r>
  </si>
  <si>
    <t>(8)</t>
  </si>
  <si>
    <t>(9)</t>
  </si>
  <si>
    <t xml:space="preserve"> (2)</t>
  </si>
  <si>
    <t>Résultat net applicable aux participations ne donnant pas le contrôle</t>
  </si>
  <si>
    <t xml:space="preserve">Trésorerie, dépôts auprès d’autres banques et valeurs mobilières </t>
  </si>
  <si>
    <t>Capitaux propres applicables aux porteurs d’actions ordinaires</t>
  </si>
  <si>
    <t>Produits tirés des entreprises associées et des coentreprises comptabilisées selon la méthode de la mise en équivalence</t>
  </si>
  <si>
    <t>Autres éléments du résultat global, nets de l’impôt sur le résultat, qui pourraient faire l’objet d’un reclassement subséquent en résultat net</t>
  </si>
  <si>
    <t>s.o.</t>
  </si>
  <si>
    <t>2019</t>
  </si>
  <si>
    <t>T2/19</t>
  </si>
  <si>
    <t xml:space="preserve">Fonds communs de placement de détail et fonds négociés en 
     Bourse (FNB) canadiens </t>
  </si>
  <si>
    <t>Exercice d’options sur actions et règlement d’autres attributions fondées sur 
   des actions réglées en instruments de capitaux propres</t>
  </si>
  <si>
    <r>
      <t xml:space="preserve">Produits autres que d’intérêts </t>
    </r>
    <r>
      <rPr>
        <vertAlign val="superscript"/>
        <sz val="7.5"/>
        <rFont val="Frutiger LT Std 45 Light"/>
        <family val="2"/>
      </rPr>
      <t>(2)</t>
    </r>
  </si>
  <si>
    <r>
      <t xml:space="preserve">Produits autres que d’intérêts </t>
    </r>
    <r>
      <rPr>
        <vertAlign val="superscript"/>
        <sz val="7"/>
        <rFont val="Frutiger LT Std 45 Light"/>
        <family val="2"/>
      </rPr>
      <t>(2)</t>
    </r>
  </si>
  <si>
    <r>
      <t xml:space="preserve">Produits autres que d’intérêts </t>
    </r>
    <r>
      <rPr>
        <vertAlign val="superscript"/>
        <sz val="7.5"/>
        <rFont val="Frutiger LT Std 45 Light"/>
        <family val="2"/>
      </rPr>
      <t>(4)</t>
    </r>
  </si>
  <si>
    <r>
      <t xml:space="preserve">fins autres que de négociation évalués/désignés à la JVRN </t>
    </r>
    <r>
      <rPr>
        <vertAlign val="superscript"/>
        <sz val="8"/>
        <rFont val="Frutiger LT Std 45 Light"/>
        <family val="2"/>
      </rPr>
      <t>(4)</t>
    </r>
  </si>
  <si>
    <r>
      <t xml:space="preserve">Actions </t>
    </r>
    <r>
      <rPr>
        <vertAlign val="superscript"/>
        <sz val="8"/>
        <rFont val="Frutiger LT Std 45 Light"/>
        <family val="2"/>
      </rPr>
      <t>(5)</t>
    </r>
  </si>
  <si>
    <t>s.o</t>
  </si>
  <si>
    <t xml:space="preserve">Charge au titre d’un paiement effectué à Air Canada, y compris les taxes de vente et les coûts de transaction 
    connexes, afin d’assurer notre participation au nouveau programme de fidélisation </t>
  </si>
  <si>
    <t>Profits (pertes) sur les titres de créance évalués à la juste valeur par le biais des autres éléments du résultat</t>
  </si>
  <si>
    <t>Autres éléments du résultat global, nets de l’impôt sur le résultat, qui ne pourraient pas faire l’objet d’un reclassement subséquent en 
    résultat net</t>
  </si>
  <si>
    <t xml:space="preserve">Juste valeur des titres de créance et des titres de participation évalués à la juste valeur par le </t>
  </si>
  <si>
    <t>Total de la dotation à (reprise de) la provision pour pertes sur créances</t>
  </si>
  <si>
    <r>
      <t xml:space="preserve">Prêts de Gestion des avoirs </t>
    </r>
    <r>
      <rPr>
        <vertAlign val="superscript"/>
        <sz val="7"/>
        <rFont val="Frutiger LT Std 45 Light"/>
        <family val="2"/>
      </rPr>
      <t>(3)</t>
    </r>
  </si>
  <si>
    <r>
      <t xml:space="preserve">Prêts de Services bancaires commerciaux </t>
    </r>
    <r>
      <rPr>
        <vertAlign val="superscript"/>
        <sz val="7"/>
        <rFont val="Frutiger LT Std 45 Light"/>
        <family val="2"/>
      </rPr>
      <t>(3)(4)</t>
    </r>
  </si>
  <si>
    <t>Comprend des portefeuilles d'instruments financiers détenus à des fins autres que de négociation désignés à la JVRN, dont ceux qui ont été désignés à la juste valeur et les couvertures économiques connexes, et les instruments financiers désignés à la JVRN qui ne respectaient pas le critère correspondant « uniquement à des remboursements de principal et à des versements d’intérêts » selon l’IFRS 9.</t>
  </si>
  <si>
    <t>Cumul des autres éléments du résultat global, nets de l’impôt sur le résultat</t>
  </si>
  <si>
    <t>Cumul des autres éléments du résultat global, nets de l’impôt sur le résultat, qui pourraient faire l’objet 
     d’un reclassement en résultat net</t>
  </si>
  <si>
    <t xml:space="preserve">     Variation nette de l’écart de change</t>
  </si>
  <si>
    <t>Profits nets (pertes nettes) sur les titres de créance évalués à la JVAERG</t>
  </si>
  <si>
    <t xml:space="preserve">     Variation nette des valeurs évaluées à la JVAERG</t>
  </si>
  <si>
    <t>Cumul des autres éléments du résultat global, nets de l’impôt sur le résultat, qui ne pourraient pas 
     faire l’objet d’un reclassement subséquent en résultat net</t>
  </si>
  <si>
    <t>Profits nets (pertes nettes) au titre des régimes d’avantages postérieurs à
      l’emploi à prestations définies</t>
  </si>
  <si>
    <t>Profits nets (pertes nettes) découlant de la variation de la juste valeur des passifs désignés à leur 
      juste valeur attribuable aux variations du risque de crédit</t>
  </si>
  <si>
    <t xml:space="preserve">     Profits nets (pertes nettes) sur les titres de participation désignés à la JVAERG</t>
  </si>
  <si>
    <r>
      <t xml:space="preserve">     (Profits réalisés) pertes réalisées sur les titres de participation désignés à la JVAERG 
        reclassés dans les résultats non distribués</t>
    </r>
    <r>
      <rPr>
        <vertAlign val="superscript"/>
        <sz val="7.5"/>
        <rFont val="Frutiger LT Std 45 Light"/>
        <family val="2"/>
      </rPr>
      <t xml:space="preserve"> (2)</t>
    </r>
  </si>
  <si>
    <t>Total du cumul des autres éléments du résultat global, nets de l’impôt sur le résultat</t>
  </si>
  <si>
    <r>
      <t xml:space="preserve">Total de la provision pour pertes sur prêts douteux à la consommation </t>
    </r>
    <r>
      <rPr>
        <vertAlign val="superscript"/>
        <sz val="7"/>
        <rFont val="Frutiger LT Std 45 Light"/>
        <family val="2"/>
      </rPr>
      <t>(1)</t>
    </r>
  </si>
  <si>
    <r>
      <t xml:space="preserve">Total de la provision pour pertes sur prêts douteux aux entreprises et aux gouvernements </t>
    </r>
    <r>
      <rPr>
        <vertAlign val="superscript"/>
        <sz val="7"/>
        <rFont val="Frutiger LT Std 45 Light"/>
        <family val="2"/>
      </rPr>
      <t>(1)</t>
    </r>
  </si>
  <si>
    <r>
      <t xml:space="preserve">Total de la provision pour pertes sur prêts douteux </t>
    </r>
    <r>
      <rPr>
        <vertAlign val="superscript"/>
        <sz val="7"/>
        <rFont val="Frutiger LT Std 45 Light"/>
        <family val="2"/>
      </rPr>
      <t>(1)</t>
    </r>
  </si>
  <si>
    <t xml:space="preserve">Dotation à la provision pour pertes sur prêts douteux par portefeuille : </t>
  </si>
  <si>
    <r>
      <t xml:space="preserve">Total de la dotation à la provision pour pertes sur prêts à la consommation douteux </t>
    </r>
    <r>
      <rPr>
        <vertAlign val="superscript"/>
        <sz val="7"/>
        <rFont val="Frutiger LT Std 45 Light"/>
        <family val="2"/>
      </rPr>
      <t>(2)</t>
    </r>
  </si>
  <si>
    <r>
      <t xml:space="preserve">Total de la dotation à la provision pour pertes sur prêts aux entreprises et aux gouvernements douteux </t>
    </r>
    <r>
      <rPr>
        <vertAlign val="superscript"/>
        <sz val="7"/>
        <rFont val="Frutiger LT Std 45 Light"/>
        <family val="2"/>
      </rPr>
      <t>(2)</t>
    </r>
  </si>
  <si>
    <t>Total de la dotation à la provision pour pertes sur prêts douteux</t>
  </si>
  <si>
    <t>Total de la dotation à la provision pour pertes sur prêts douteux par secteur géographique</t>
  </si>
  <si>
    <t>1 an - 
5 ans</t>
  </si>
  <si>
    <t>Contrats à terme normalisés</t>
  </si>
  <si>
    <r>
      <t xml:space="preserve">Remboursements nets </t>
    </r>
    <r>
      <rPr>
        <vertAlign val="superscript"/>
        <sz val="7"/>
        <rFont val="Frutiger LT Std 45 Light"/>
        <family val="2"/>
      </rPr>
      <t>(4)</t>
    </r>
  </si>
  <si>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</si>
  <si>
    <t>T3/19</t>
  </si>
  <si>
    <r>
      <t xml:space="preserve">Divers </t>
    </r>
    <r>
      <rPr>
        <vertAlign val="superscript"/>
        <sz val="7.5"/>
        <rFont val="Frutiger LT Std 45 Light"/>
        <family val="2"/>
      </rPr>
      <t>(1)</t>
    </r>
  </si>
  <si>
    <t>PRÊTS ET ACCEPTATIONS (NETS DE LA PROVISION POUR PERTES SUR CRÉANCES)</t>
  </si>
  <si>
    <t>PRÊTS ET ACCEPTATIONS (NETS DE LA PROVISION POUR PERTES SUR CRÉANCES) (suite)</t>
  </si>
  <si>
    <t>Total des prêts et acceptations, montant net</t>
  </si>
  <si>
    <t>États-</t>
  </si>
  <si>
    <t>Unis</t>
  </si>
  <si>
    <t>pays</t>
  </si>
  <si>
    <t>Autres</t>
  </si>
  <si>
    <t>Pour les notes de bas de tableau, se reporter à la page 23.</t>
  </si>
  <si>
    <r>
      <t xml:space="preserve">Prêts aux entreprises et aux gouvernements et prêts à la consommation </t>
    </r>
    <r>
      <rPr>
        <vertAlign val="superscript"/>
        <sz val="8"/>
        <rFont val="Frutiger LT Std 45 Light"/>
        <family val="2"/>
      </rPr>
      <t>(1)</t>
    </r>
  </si>
  <si>
    <r>
      <t xml:space="preserve">Par secteur géographique </t>
    </r>
    <r>
      <rPr>
        <vertAlign val="superscript"/>
        <sz val="8"/>
        <rFont val="Frutiger LT Std 45 Light"/>
        <family val="2"/>
      </rPr>
      <t>(1)</t>
    </r>
    <r>
      <rPr>
        <b/>
        <sz val="8"/>
        <rFont val="Frutiger LT Std 45 Light"/>
        <family val="2"/>
      </rPr>
      <t xml:space="preserve"> :</t>
    </r>
  </si>
  <si>
    <r>
      <t xml:space="preserve">Facilités de crédit inutilisées et autres expositions hors bilan </t>
    </r>
    <r>
      <rPr>
        <vertAlign val="superscript"/>
        <sz val="8"/>
        <rFont val="Frutiger LT Std 45 Light"/>
        <family val="2"/>
      </rPr>
      <t>(2)</t>
    </r>
  </si>
  <si>
    <r>
      <t xml:space="preserve">Par secteur géographique </t>
    </r>
    <r>
      <rPr>
        <vertAlign val="superscript"/>
        <sz val="8"/>
        <rFont val="Frutiger LT Std 45 Light"/>
        <family val="2"/>
      </rPr>
      <t>(3)</t>
    </r>
    <r>
      <rPr>
        <b/>
        <sz val="8"/>
        <rFont val="Frutiger LT Std 45 Light"/>
        <family val="2"/>
      </rPr>
      <t xml:space="preserve"> :</t>
    </r>
  </si>
  <si>
    <r>
      <t xml:space="preserve">Facilités de crédit inutilisées et autres expositions hors bilan </t>
    </r>
    <r>
      <rPr>
        <vertAlign val="superscript"/>
        <sz val="8"/>
        <rFont val="Frutiger LT Std 45 Light"/>
        <family val="2"/>
      </rPr>
      <t>(3)</t>
    </r>
  </si>
  <si>
    <r>
      <t xml:space="preserve">Par secteur géographique </t>
    </r>
    <r>
      <rPr>
        <vertAlign val="superscript"/>
        <sz val="8"/>
        <rFont val="Frutiger LT Std 45 Light"/>
        <family val="2"/>
      </rPr>
      <t>(2)</t>
    </r>
    <r>
      <rPr>
        <b/>
        <sz val="8"/>
        <rFont val="Frutiger LT Std 45 Light"/>
        <family val="2"/>
      </rPr>
      <t xml:space="preserve"> :</t>
    </r>
  </si>
  <si>
    <r>
      <t xml:space="preserve">Radiations nettes par secteur géographique </t>
    </r>
    <r>
      <rPr>
        <vertAlign val="superscript"/>
        <sz val="8"/>
        <rFont val="Frutiger LT Std 45 Light"/>
        <family val="2"/>
      </rPr>
      <t>(1)</t>
    </r>
    <r>
      <rPr>
        <b/>
        <sz val="8"/>
        <rFont val="Frutiger LT Std 45 Light"/>
        <family val="2"/>
      </rPr>
      <t xml:space="preserve"> :</t>
    </r>
  </si>
  <si>
    <r>
      <t xml:space="preserve">Prêts de Services bancaires commerciaux </t>
    </r>
    <r>
      <rPr>
        <vertAlign val="superscript"/>
        <sz val="7"/>
        <rFont val="Frutiger LT Std 45 Light"/>
        <family val="2"/>
      </rPr>
      <t>(3)</t>
    </r>
  </si>
  <si>
    <t xml:space="preserve"> Total de la provision pour pertes sur créances sur les facilités de crédit inutilisées et autres expositions 
    hors bilan</t>
  </si>
  <si>
    <t>Le classement par pays repose principalement sur le lieu de résidence de l'emprunteur ou du client.</t>
  </si>
  <si>
    <t>Le deuxièmet trimestre de 2019 comprend des engagements non utilisés qui ont été dépréciés au cours du premier trimestre de 2019 et qui ont été capitalisés au cours du deuxième trimestre de 2019.</t>
  </si>
  <si>
    <r>
      <rPr>
        <b/>
        <sz val="8"/>
        <rFont val="Frutiger LT Std 45 Light"/>
        <family val="2"/>
      </rPr>
      <t xml:space="preserve">Services bancaires personnels et PME, région du Canada, </t>
    </r>
    <r>
      <rPr>
        <sz val="8"/>
        <rFont val="Frutiger LT Std 45 Light"/>
        <family val="2"/>
      </rPr>
      <t>offre aux particuliers et entreprises au Canada des conseils, des produits et des services financiers par l’entremise d’une équipe dans nos centres bancaires, de même qu'au moyen de nos canaux directs, mobiles ou d’accès à distance.</t>
    </r>
  </si>
  <si>
    <r>
      <t xml:space="preserve">     Services financiers aux entreprises et services de Banque d’investissement </t>
    </r>
    <r>
      <rPr>
        <vertAlign val="superscript"/>
        <sz val="7.5"/>
        <rFont val="Frutiger LT Std 45 Light"/>
        <family val="2"/>
      </rPr>
      <t>(1)</t>
    </r>
  </si>
  <si>
    <t xml:space="preserve">     Variation nette au titre des régimes d’avantages postérieurs à l’emploi à prestations définies</t>
  </si>
  <si>
    <t>Les provisions pour pertes sur créances de stade 1 et de stade 2 sont surtout affectées selon l'emplacement géographique où elles sont comptabilisées.</t>
  </si>
  <si>
    <t>Les provisions évaluées collectivement sont surtout affectées selon l'emplacement géographique où elles sont comptabilisées.</t>
  </si>
  <si>
    <r>
      <t>À compter du 1</t>
    </r>
    <r>
      <rPr>
        <vertAlign val="superscript"/>
        <sz val="6.5"/>
        <rFont val="Frutiger LT Std 45 Light"/>
        <family val="2"/>
      </rPr>
      <t xml:space="preserve">er </t>
    </r>
    <r>
      <rPr>
        <sz val="6.5"/>
        <rFont val="Frutiger LT Std 45 Light"/>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</si>
  <si>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t>le 31 octobre 2019</t>
  </si>
  <si>
    <t>T4/19</t>
  </si>
  <si>
    <t>(en millions de dollars américains)</t>
  </si>
  <si>
    <t xml:space="preserve">de la dette du gouvernement de la Barbade </t>
  </si>
  <si>
    <t>Pertes supplémentaires sur les titres de créance et les prêts de CIBC FirstCaribbean par suite de la restructuration</t>
  </si>
  <si>
    <r>
      <t xml:space="preserve">Prêts douteux bruts par secteur géographique </t>
    </r>
    <r>
      <rPr>
        <vertAlign val="superscript"/>
        <sz val="8"/>
        <rFont val="Frutiger LT Std 45 Light"/>
        <family val="2"/>
      </rPr>
      <t>(2)</t>
    </r>
    <r>
      <rPr>
        <b/>
        <sz val="8"/>
        <rFont val="Frutiger LT Std 45 Light"/>
        <family val="2"/>
      </rPr>
      <t xml:space="preserve"> :</t>
    </r>
  </si>
  <si>
    <t xml:space="preserve">     Éducation, soins de santé et services sociaux</t>
  </si>
  <si>
    <t xml:space="preserve">     Immobilier et construction</t>
  </si>
  <si>
    <r>
      <t xml:space="preserve">Facilités de crédit inutilisées et autres expositions hors bilan </t>
    </r>
    <r>
      <rPr>
        <vertAlign val="superscript"/>
        <sz val="7"/>
        <rFont val="Frutiger LT Std 45 Light"/>
        <family val="2"/>
      </rPr>
      <t>(2)</t>
    </r>
  </si>
  <si>
    <r>
      <t xml:space="preserve">Prêts douteux nets par secteur géographique </t>
    </r>
    <r>
      <rPr>
        <vertAlign val="superscript"/>
        <sz val="7.5"/>
        <rFont val="Frutiger LT Std 45 Light"/>
        <family val="2"/>
      </rPr>
      <t>(3)</t>
    </r>
    <r>
      <rPr>
        <b/>
        <sz val="7.5"/>
        <rFont val="Frutiger LT Std 45 Light"/>
        <family val="2"/>
      </rPr>
      <t xml:space="preserve"> :</t>
    </r>
  </si>
  <si>
    <r>
      <t xml:space="preserve">Dotation à la provision pour pertes sur prêts douteux par secteur géographique </t>
    </r>
    <r>
      <rPr>
        <vertAlign val="superscript"/>
        <sz val="7"/>
        <rFont val="Frutiger LT Std 45 Light"/>
        <family val="2"/>
      </rPr>
      <t>(3)</t>
    </r>
    <r>
      <rPr>
        <b/>
        <sz val="7"/>
        <rFont val="Frutiger LT Std 45 Light"/>
        <family val="2"/>
      </rPr>
      <t xml:space="preserve"> : </t>
    </r>
  </si>
  <si>
    <r>
      <t xml:space="preserve">Biens administrés </t>
    </r>
    <r>
      <rPr>
        <vertAlign val="superscript"/>
        <sz val="7.5"/>
        <rFont val="Frutiger LT Std 45 Light"/>
        <family val="2"/>
      </rPr>
      <t>(5)(6)</t>
    </r>
  </si>
  <si>
    <r>
      <t xml:space="preserve">Biens sous gestion </t>
    </r>
    <r>
      <rPr>
        <vertAlign val="superscript"/>
        <sz val="7.5"/>
        <rFont val="Frutiger LT Std 45 Light"/>
        <family val="2"/>
      </rPr>
      <t>(6)</t>
    </r>
  </si>
  <si>
    <r>
      <t xml:space="preserve">Actif pondéré en fonction du risque (APR) </t>
    </r>
    <r>
      <rPr>
        <vertAlign val="superscript"/>
        <sz val="7.5"/>
        <rFont val="Frutiger LT Std 45 Light"/>
        <family val="2"/>
      </rPr>
      <t>(7)</t>
    </r>
  </si>
  <si>
    <r>
      <t xml:space="preserve">Notes de crédit – anciennes créances de premier rang </t>
    </r>
    <r>
      <rPr>
        <vertAlign val="superscript"/>
        <sz val="7.5"/>
        <rFont val="Frutiger LT Std 45 Light"/>
        <family val="2"/>
      </rPr>
      <t>(8)</t>
    </r>
  </si>
  <si>
    <r>
      <t xml:space="preserve">Notes de crédit – créances de premier rang </t>
    </r>
    <r>
      <rPr>
        <vertAlign val="superscript"/>
        <sz val="7.5"/>
        <rFont val="Frutiger LT Std 45 Light"/>
        <family val="2"/>
      </rPr>
      <t>(9)</t>
    </r>
  </si>
  <si>
    <t>À la fin de la période</t>
  </si>
  <si>
    <t>Moyen pondéré de base</t>
  </si>
  <si>
    <r>
      <t xml:space="preserve">Contrats de garantie de taux d’intérêt </t>
    </r>
    <r>
      <rPr>
        <vertAlign val="superscript"/>
        <sz val="6"/>
        <rFont val="Frutiger LT Std 45 Light"/>
        <family val="2"/>
      </rPr>
      <t>(2)</t>
    </r>
  </si>
  <si>
    <r>
      <t xml:space="preserve">Dérivés de gré à gré </t>
    </r>
    <r>
      <rPr>
        <vertAlign val="superscript"/>
        <sz val="6"/>
        <rFont val="Frutiger LT Std 45 Light"/>
        <family val="2"/>
      </rPr>
      <t>(3)</t>
    </r>
  </si>
  <si>
    <t>Ce document n’est pas audité et doit être lu avec notre communiqué de presse pour le quatrième trimestre de 2019, ainsi qu’avec notre Rapport annuel 2019 (comprenant les états financiers consolidés audités et le rapport de gestion). D’autres renseignements financiers peuvent être obtenus dans le cadre de nos présentations trimestrielles aux investisseurs, ainsi que de la webdiffusion audio sur les résultats trimestriels. Toute l’information pertinente présentée dans le présent document a été préparée selon les Normes internationales d’information financière (IFRS) et tous les montants sont libellés en millions de dollars canadiens, à moins d’indication contraire.</t>
  </si>
  <si>
    <r>
      <rPr>
        <b/>
        <sz val="8"/>
        <rFont val="Frutiger LT Std 45 Light"/>
        <family val="2"/>
      </rPr>
      <t xml:space="preserve">Groupe Entreprises et Gestion des avoirs, région du Canada, </t>
    </r>
    <r>
      <rPr>
        <sz val="8"/>
        <rFont val="Frutiger LT Std 45 Light"/>
        <family val="2"/>
      </rPr>
      <t>est un secteur supérieur axé sur les relations qui offre des services bancaires et des services de gestion des avoirs aux sociétés du marché intermédiaire, aux entrepreneurs, aux particuliers et aux familles à valeur nette élevée, de partout au Canada, ainsi que des services de gestion d'actifs aux investisseurs institutionnels.</t>
    </r>
  </si>
  <si>
    <t>Produits</t>
  </si>
  <si>
    <r>
      <t xml:space="preserve">Produits tirés des opérations de change autres que de négociation </t>
    </r>
    <r>
      <rPr>
        <vertAlign val="superscript"/>
        <sz val="8"/>
        <rFont val="Frutiger LT Std 45 Light"/>
        <family val="2"/>
      </rPr>
      <t>(7)</t>
    </r>
  </si>
  <si>
    <r>
      <t xml:space="preserve">Divers </t>
    </r>
    <r>
      <rPr>
        <vertAlign val="superscript"/>
        <sz val="8"/>
        <rFont val="Frutiger LT Std 45 Light"/>
        <family val="2"/>
      </rPr>
      <t>(6)</t>
    </r>
  </si>
  <si>
    <t>Divers comprend les activités de crédit structuré en voie de liquidation.</t>
  </si>
  <si>
    <r>
      <t xml:space="preserve">BIENS SOUS GESTION </t>
    </r>
    <r>
      <rPr>
        <vertAlign val="superscript"/>
        <sz val="12"/>
        <color rgb="FFFFFFFF"/>
        <rFont val="Frutiger LT Std 55 Roman"/>
        <family val="2"/>
      </rPr>
      <t>(1)</t>
    </r>
  </si>
  <si>
    <t xml:space="preserve"> Certains montants des périodes précédentes ont été retraités. </t>
  </si>
  <si>
    <r>
      <rPr>
        <b/>
        <sz val="8"/>
        <rFont val="Frutiger LT Std 45 Light"/>
        <family val="2"/>
      </rPr>
      <t xml:space="preserve">Siège social et autres comprend les groupes fonctionnels suivants : </t>
    </r>
    <r>
      <rPr>
        <sz val="8"/>
        <rFont val="Frutiger LT Std 45 Light"/>
        <family val="2"/>
      </rPr>
      <t>Technologie et opérations, Gestion du risque, Culture et marque et Finances, ainsi que d’autres groupes de soutien. Les charges de ces groupes fonctionnels et de soutien sont habituellement réparties entre les secteurs d’activité au sein des unités d’exploitation stratégique. La majorité des coûts fonctionnels et des coûts de soutien de CIBC Bank USA sont comptabilisés directement à l’unité d’exploitation stratégique Groupe Entreprises et Gestion des avoirs, région des États-Unis. Siège social et autres comprend également les résultats de CIBC FirstCaribbean et d’autres investissements stratégiques, ainsi que d’autres postes du compte de résultat et du bilan non directement attribuables aux secteurs d’activité.</t>
    </r>
  </si>
  <si>
    <r>
      <t xml:space="preserve">Marchés des capitaux </t>
    </r>
    <r>
      <rPr>
        <sz val="8"/>
        <rFont val="Frutiger LT Std 45 Light"/>
        <family val="2"/>
      </rPr>
      <t xml:space="preserve">offre des produits et des services intégrés de réseau mondial, des services consultatifs et d’exécution en placement, des services financiers aux entreprises et des solutions et des services de recherche de premier plan aux grandes entreprises, aux gouvernements et à des clients institutionnels à l’échelle mondiale. </t>
    </r>
  </si>
  <si>
    <r>
      <t>À compter du 1</t>
    </r>
    <r>
      <rPr>
        <vertAlign val="superscript"/>
        <sz val="6"/>
        <rFont val="Frutiger LT Std 45 Light"/>
        <family val="2"/>
      </rPr>
      <t>er</t>
    </r>
    <r>
      <rPr>
        <sz val="6"/>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</si>
  <si>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t>(quatrième trimestre de 2017 et trimestres précédents : titres de créance
 et titres de participation disponibles à la vente)</t>
  </si>
  <si>
    <t xml:space="preserve">Comprennent les produits intersectoriels, qui représentent la répartition des commissions de vente internes et des produits selon le modèle de gestion fabricant–secteur client–distributeur. Les montants des périodes précédentes ont été retraités afin de rendre leur présentation conforme à celle adoptée pour le deuxième trimestre de 2019. </t>
  </si>
  <si>
    <t>Geoff Weiss, premier vice-président, Relations avec les investisseurs et Transformation de l’entreprise (416) 980-5093</t>
  </si>
  <si>
    <t>La direction évalue les résultats comme présentés et ajustés et juge que ces deux mesures sont des mesures de rendement utiles. Les résultats ajustés excluent les éléments d’importance des résultats comme présentés et servent à calculer nos mesures ajustées mentionnées ci-dessous. Les éléments d’importance comprennent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</si>
  <si>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</si>
  <si>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Nous ajustons le résultat dilué par action comme présenté pour éliminer l’incidence des éléments d’importance, nette de l’impôt sur le résultat, aux fins du calcul du résultat dilué par action ajusté.</t>
  </si>
  <si>
    <t>Nous ajustons le résultat net applicable aux porteurs d’actions ordinaires comme présenté pour éliminer l’incidence des éléments d’importance, nette de l’impôt sur le résultat, aux fins du calcul du ratio de versement des dividendes ajusté.</t>
  </si>
  <si>
    <t>Nous ajustons le résultat net applicable aux porteurs d’actions ordinaires comme présenté pour éliminer l’incidence des éléments d’importance, nette de l’impôt sur le résultat, aux fins du calcul du rendement des capitaux propres applicables aux porteurs d’actions ordinaires ajusté.</t>
  </si>
  <si>
    <t>Nous ajustons le résultat avant impôt sur le résultat comme présenté et l’impôt sur le résultat comme présenté pour éliminer l’incidence des éléments d’importance aux fins du calcul du taux d’impôt effectif ajusté.</t>
  </si>
  <si>
    <t>Le résultat net applicable aux actionnaires, ajusté pour une imputation au capital économique, détermine le profit économique. Il mesure le rendement généré par chaque unité d’exploitation stratégique en sus de notre coût du capital, permettant ainsi aux utilisateurs de notre information financière de connaître les contributions relatives à la valeur pour l’actionnaire. Le rapprochement du résultat net applicable aux actionnaires et du profit économique est présenté aux pages 9 à 13 des informations sectorielles.</t>
  </si>
  <si>
    <t>Mesure non conforme aux PCGR.</t>
  </si>
  <si>
    <t>Produits d'intérêt liés au règlement de certaines questions fiscales</t>
  </si>
  <si>
    <t>Honoraires et charges liés au lancement de Financière Simplii et à la radiation connexe de Services financiers le 
     Choix du Président</t>
  </si>
  <si>
    <t>Augmentation des provisions pour procédures judiciaires</t>
  </si>
  <si>
    <t>Les coûts de transaction comprennent les frais juridiques et les autres honoraires de consultation, les coûts de financement ayant trait au financement préalable de la composante en espèces de la contrepartie de la fusion et les ajustements d’intérêts liés à l’obligation à payer aux actionnaires opposants. Les coûts connexes à l’intégration sont des coûts directs et marginaux engagés dans le cadre de la planification et de l’exécution de l’intégration des activités de The PrivateBank (renommée par la suite CIBC Bank USA) et de Geneva Advisors à celles de la CIBC, notamment la recherche d’occasions de ventes croisées et l’accroissement des services dans le marché américain, l’actualisation et la conversion des systèmes et processus, la gestion de projets, les déplacements liés à l’intégration, les indemnités de départ, les honoraires de consultation et les frais de commercialisation liés à la nouvelle marque. Les ajustements selon la méthode de l’acquisition, inclus à titre d’éléments d’importance à compter du T4/17, comprennent la désactualisation de l’écart associé à la juste valeur des prêts acquis de The PrivateBank à la date d’acquisition, la provision collective établie à l’égard des nouveaux prêts accordés et du renouvellement des prêts acquis (avant l’adoption de l’IFRS 9 au T1/18), et les variations de la juste valeur de la contrepartie conditionnelle versée à l’acquisition de Geneva Advisors et Wellington Financial.</t>
  </si>
  <si>
    <t>A trait à la provision collective (avant l’adoption de l’IFRS 9), à l’exception i) des prêts hypothécaires à l’habitation en souffrance depuis plus de 90 jours, ii) des prêts personnels et des prêts notés aux PME en souffrance depuis plus de 30 jours, iii) des radiations nettes dans le portefeuille de cartes de crédit et iv) de la provision collective liée à CIBC Bank USA, qui sont tous présentés dans leurs unités d’exploitation stratégique respectives.</t>
  </si>
  <si>
    <r>
      <t>Ratio obtenu en divisant la dotation à la provision pour pertes sur prêts douteux par les prêts et acceptations bancaires moyens, nette de la provision pour pertes sur créances. Depuis le premier trimestre de 2018, par suite de l’adoption de l’IFRS 9 le 1</t>
    </r>
    <r>
      <rPr>
        <vertAlign val="superscript"/>
        <sz val="6.5"/>
        <rFont val="Frutiger LT Std 45 Light"/>
        <family val="2"/>
      </rPr>
      <t>er</t>
    </r>
    <r>
      <rPr>
        <sz val="6.5"/>
        <rFont val="Frutiger LT Std 45 Light"/>
        <family val="2"/>
      </rPr>
      <t xml:space="preserve"> novembre 2017, la dotation à la provision pour pertes sur prêts douteux (troisième stade) est calculée conformément à l’IFRS 9. Les montants de 2017 et des périodes précédentes ont été calculés conformément à la Norme comptable internationale (IAS) 39.</t>
    </r>
  </si>
  <si>
    <t>Depuis le T1/19, les ratios de fonds propres sont calculés au même niveau d’APR. Avant 2019, avant d’appliquer toute forme d’exigence relative au plancher de fonds propres, il existait trois différents niveaux d’APR aux fins du calcul des ratios de fonds propres de première catégorie sous forme d’actions ordinaires, de fonds propres de première catégorie et du total des fonds propres de la CIBC, car en 2014, la CIBC avait choisi d’intégrer progressivement l’exigence de fonds propres pour les rajustements de l’évaluation du crédit (REC), comme l’autorise la ligne directrice du Bureau du surintendant des institutions financières (BSIF). Les différents facteurs scalaires qui ont été appliqués aux REC comprenaient le calcul de l’APR applicable à chacune des trois catégories de fonds propres. L'APR aux T4/17 et T1/18 comprenaient un ajustement relatif au plancher de fonds propres.</t>
  </si>
  <si>
    <t xml:space="preserve">net (JVRN), montant net (T4/17 et trimestres précédents : produits (pertes) 
de négociation et profits (pertes) sur valeurs désignées à leur juste valeur, montant net) </t>
  </si>
  <si>
    <t xml:space="preserve">global (JVAERG) et au coût amorti, montant net (T4/17 et trimestres précédents : profits sur valeurs 
disponibles à la vente, montant net) </t>
  </si>
  <si>
    <t>Comprend un montant de 85 M$ (84 M$ au T3/19) au titre de l’amortissement des coûts de logiciels.</t>
  </si>
  <si>
    <t>Comprend un montant de 28 M$ (27 M$ au T3/19) au titre de l’amortissement et de la perte de valeur d’autres immobilisations incorporelles. En outre, les résultats du trimestre considéré comprennent une perte de valeur de 135 M$ liée à CIBC FirstCaribbean.</t>
  </si>
  <si>
    <r>
      <t xml:space="preserve">Groupe Entreprises et Gestion des avoirs, région des États-Unis, </t>
    </r>
    <r>
      <rPr>
        <sz val="8"/>
        <rFont val="Frutiger LT Std 45 Light"/>
        <family val="2"/>
      </rPr>
      <t>est un secteur supérieur axé sur les relations qui offre des services bancaires commerciaux, des services bancaires aux particuliers et aux petites et moyennes entreprises, ainsi que des services de gestion des avoirs afin de répondre aux besoins des sociétés du marché intermédiaire, des dirigeants, des entrepreneurs, des particuliers et des familles à valeur nette élevée de tous les marchés que nous desservons aux États-Unis.</t>
    </r>
  </si>
  <si>
    <r>
      <t xml:space="preserve">Prêts personnels garantis par des biens immobiliers </t>
    </r>
    <r>
      <rPr>
        <vertAlign val="superscript"/>
        <sz val="7.5"/>
        <rFont val="Frutiger LT Std 45 Light"/>
        <family val="2"/>
      </rPr>
      <t>(3)</t>
    </r>
  </si>
  <si>
    <r>
      <t xml:space="preserve">Autres prêts personnels </t>
    </r>
    <r>
      <rPr>
        <vertAlign val="superscript"/>
        <sz val="7.5"/>
        <rFont val="Frutiger LT Std 45 Light"/>
        <family val="2"/>
      </rPr>
      <t>(3)</t>
    </r>
  </si>
  <si>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de la dotation à la provision pour pertes sur : i) prêts hypothécaires à l’habitation productifs en souffrance depuis plus de 90 jours et ii) prêts personnels et prêts notés aux PME productifs en souffrance depuis plus de 30 jours, qui était comptabilisée dans les Services bancaires personnels et PME, région du Canada.</t>
    </r>
  </si>
  <si>
    <t>Comprennent les produits intersectoriels qui représentent la répartition des commissions de vente internes et des produits selon le modèle de gestion fabricant–secteur client–distributeur. Les montants des périodes précédentes ont été retraités afin de rendre leur présentation conforme à celle adoptée pour le T2/19.</t>
  </si>
  <si>
    <t xml:space="preserve">Les montants des prêts sont présentés avant toute provision connexe. </t>
  </si>
  <si>
    <t>Comprennent les produits intersectoriels, qui représentent la répartition des commissions de vente internes et des produits selon le modèle de gestion fabricant–secteur client–distributeur. Les montants des périodes précédentes ont été retraités afin de rendre leur présentation conforme à celle adoptée pour le T2/19.</t>
  </si>
  <si>
    <t>Les montants des prêts sont présentés avant toute provision connexe.</t>
  </si>
  <si>
    <t>Les produits et l’impôt sur le résultat sont présentés sur une BIE. Par conséquent, les produits et l’impôt sur le résultat comprennent un ajustement selon la BIE de néant (1 M$ au T3/19). Les montants compensatoires équivalents inclus dans les produits et l’impôt sur le résultat sont présentés dans Siège social et autres.</t>
  </si>
  <si>
    <t>Les montants des prêts sont présentés avant toute provision connexe ou ajustements selon la méthode de l’acquisition.</t>
  </si>
  <si>
    <t>Certaines informations ont été reclassées afin de rendre leur présentation conforme à celle adoptée pour le T1/19. Le secteur Divers figure maintenant dans Services financiers aux entreprises et Services de Banque d’investissement.</t>
  </si>
  <si>
    <t>Les produits et l’impôt sur le résultat sont présentés sur une BIE. Par conséquent, les produits et l’impôt sur le résultat comprennent un ajustement selon la BIE de 48 M$ (45 M$ au T3/19). Les montants compensatoires équivalents inclus dans les produits et l’impôt sur le résultat sont présentés dans Siège social et autres.</t>
  </si>
  <si>
    <t xml:space="preserve">Comprennent les produits intersectoriels qui représentent la répartition des commissions de vente internes et des produits selon le modèle de gestion fabricant–secteur client–distributeur. Les montants des périodes précédentes ont été retraités afin de rendre leur présentation conforme à celle adoptée pour le T2/19. </t>
  </si>
  <si>
    <t>Les produits et l’impôt sur le résultat de Marchés des capitaux et de Groupe Entreprises et Gestion des avoirs, région des États-Unis sont présentés sur une BIE. Les montants compensatoires équivalents inclus dans les produits et l’impôt sur le résultat sont présentés dans Siège social et autres. Par conséquent, les produits et l’impôt sur le résultat comprennent un ajustement selon la BIE de 48 M$ (46 M$ au T3/19).</t>
  </si>
  <si>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de la dotation à la provision pour pertes sur créances liées à CIBC Bank USA, qui était comptabilisée dans Groupe Entreprises et Gestion des avoirs, région des États-Unis, et de la dotation à la provision pour pertes sur : i) prêts hypothécaires à l’habitation productifs en souffrance depuis plus de 90 jours et ii) prêts personnels et prêts notés aux PME productifs en souffrance depuis plus de 30 jours, qui était comptabilisée dans les Services bancaires personnels et PME, région du Canada. La dotation à la provision pour pertes sur créances liées à CIBC FirstCaribbean continue d’être comptabilisée dans Siège social et autres.</t>
    </r>
  </si>
  <si>
    <t>Profits (pertes) sur les instruments financiers évalués/désignés</t>
  </si>
  <si>
    <t xml:space="preserve">    à la JVRN, montant net (T4/17 et trimestres précédents :</t>
  </si>
  <si>
    <t>produits (pertes) de négociation et profits sur valeurs désignées à leur juste valeur, montant net)</t>
  </si>
  <si>
    <t>Produits tirés des opérations de change</t>
  </si>
  <si>
    <t>Produits tirés des opérations de change – négociation</t>
  </si>
  <si>
    <t>Les produits de négociation se composent des produits nets d’intérêts et des produits autres que d’intérêts. Les produits nets d’intérêts proviennent des intérêts et dividendes liés aux actifs et aux passifs de négociation, autres que des dérivés, et sont présentés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</si>
  <si>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Comprennent un ajustement selon la BIE de 48 M$ (45 M$ au T3/19).</t>
  </si>
  <si>
    <t>Comprennent les produits tirés des opérations de change découlant de la conversion de positions en devises, des opérations de change et des activités économiques de couverture liées aux devises, ainsi que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t>
  </si>
  <si>
    <t>Profits nets (pertes nettes) sur transactions de couverture des investissements dans des établissements à l’étranger</t>
  </si>
  <si>
    <t>Variation nette des titres de créance évalués à la JVAERG (T4/17 et trimestres 
     précédents : titres de créances et titres de participation disponibles à la vente)</t>
  </si>
  <si>
    <t>Comprend des profits de 2 M$ (profits de 11 M$ au T3/19) ayant trait à nos placements dans des entreprises associées et des coentreprises comptabilisées selon la méthode de la mise en équivalence.</t>
  </si>
  <si>
    <t>Variation nette des titres de créance évalués à la JVAERG (T4/17 et trimestres précédents : 
     titres de créances et titres de participation disponibles à la vente)</t>
  </si>
  <si>
    <r>
      <t>Incidence de l’adoption de l’IFRS 9 le 1</t>
    </r>
    <r>
      <rPr>
        <vertAlign val="superscript"/>
        <sz val="7.5"/>
        <rFont val="Frutiger LT Std 45 Light"/>
        <family val="2"/>
      </rPr>
      <t>er</t>
    </r>
    <r>
      <rPr>
        <sz val="7.5"/>
        <rFont val="Frutiger LT Std 45 Light"/>
        <family val="2"/>
      </rPr>
      <t xml:space="preserve"> novembre 2017</t>
    </r>
  </si>
  <si>
    <r>
      <t>Incidence de l’adoption de l’IFRS 15 le 1</t>
    </r>
    <r>
      <rPr>
        <vertAlign val="superscript"/>
        <sz val="7.5"/>
        <rFont val="Frutiger LT Std 45 Light"/>
        <family val="2"/>
      </rPr>
      <t>er</t>
    </r>
    <r>
      <rPr>
        <sz val="7.5"/>
        <rFont val="Frutiger LT Std 45 Light"/>
        <family val="2"/>
      </rPr>
      <t xml:space="preserve"> novembre 2018 </t>
    </r>
  </si>
  <si>
    <r>
      <t xml:space="preserve">     Incidence de l’adoption de l’IFRS 9 le 1</t>
    </r>
    <r>
      <rPr>
        <vertAlign val="superscript"/>
        <sz val="7.5"/>
        <rFont val="Frutiger LT Std 45 Light"/>
        <family val="2"/>
      </rPr>
      <t>er</t>
    </r>
    <r>
      <rPr>
        <sz val="7.5"/>
        <rFont val="Frutiger LT Std 45 Light"/>
        <family val="2"/>
      </rPr>
      <t xml:space="preserve"> novembre 2017</t>
    </r>
  </si>
  <si>
    <t>Comprennent un montant de néant reclassé dans les résultats non distribués (néant au T3/19) ayant trait à nos placements dans des entreprises associées et des coentreprises comptabilisées selon la méthode de la mise en équivalence.</t>
  </si>
  <si>
    <t>Les chiffres du T3/18 et du T4/18 comprennent les reports en avant de pertes au titre d’écarts de change liés à l’investissement net dans des établissements à l’étranger de la CIBC qui avaient été reclassés dans les résultats non distribués au moment de notre transition aux IFRS en 2012.</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</si>
  <si>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la tenue des dossiers et le règlement des transactions d’achat et de vente. Les biens sous gestion sont compris dans les montants présentés au titre des biens administrés.</t>
  </si>
  <si>
    <t>Provision pour pertes sur créances de premier et de deuxième stades (T4/17 et</t>
  </si>
  <si>
    <r>
      <t xml:space="preserve">trimestres précédents : provision collective) affectée aux
prêts aux entreprises et aux gouvernements </t>
    </r>
    <r>
      <rPr>
        <vertAlign val="superscript"/>
        <sz val="8"/>
        <rFont val="Frutiger LT Std 45 Light"/>
        <family val="2"/>
      </rPr>
      <t>(2)(3)</t>
    </r>
  </si>
  <si>
    <t>La provision pour pertes sur créances de troisième stade (T4/17 et trimestres précédents : provision individuelle) est affectée aux prêts aux entreprises et aux gouvernements, y compris les acceptations, selon les catégories ci-dessus.</t>
  </si>
  <si>
    <t>Les provisions pour pertes sur créances de stade 1 et de stade 2 (T4/17 et trimestres précédents : provision collective) sont affectées selon l'emplacement géographique où elles sont comptabilisées.</t>
  </si>
  <si>
    <t>Provision pour pertes sur créances de premier et de deuxième stades (T4/17</t>
  </si>
  <si>
    <r>
      <t xml:space="preserve">et trimestres précédents : provision collective) affectée aux
prêts aux entreprises et aux gouvernements </t>
    </r>
    <r>
      <rPr>
        <vertAlign val="superscript"/>
        <sz val="8"/>
        <rFont val="Frutiger LT Std 45 Light"/>
        <family val="2"/>
      </rPr>
      <t>(2)(3)</t>
    </r>
  </si>
  <si>
    <t xml:space="preserve">Provision pour pertes sur créances de premier et de deuxième stades (T4/17 et trimestres précédents : </t>
  </si>
  <si>
    <t>provision collective pour pertes sur créances subies, mais n’ont encore décelées)</t>
  </si>
  <si>
    <t>Total de la provision pour pertes sur créances de premier et de deuxième stades (T4/17 et trimestres</t>
  </si>
  <si>
    <t>précédents : provision collective pour pertes sur créances subies, mais non encore décelées)</t>
  </si>
  <si>
    <t>Provision pour pertes sur créances de premier et de deuxième stades (T4/17 et trimestres précédents :  
     provision collective pour pertes sur créances) – facilités de crédit inutilisées et autres expositions 
     hors bilan</t>
  </si>
  <si>
    <r>
      <t>À compter du 1</t>
    </r>
    <r>
      <rPr>
        <vertAlign val="superscript"/>
        <sz val="6"/>
        <rFont val="Frutiger LT Std 45 Light"/>
        <family val="2"/>
      </rPr>
      <t>er</t>
    </r>
    <r>
      <rPr>
        <sz val="6"/>
        <rFont val="Frutiger LT Std 45 Light"/>
        <family val="2"/>
      </rPr>
      <t xml:space="preserve"> novembre 2017, les prêts douteux nets correspondent aux prêts douteux bruts, compte non tenu de la provision pour pertes sur créances de troisième stade (T4/17 et trimestres précédents : les prêts douteux nets se calculaient en déduisant des prêts douteux bruts la provision individuelle et la tranche de la provision collective relative aux prêts douteux, qui étaient généralement des prêts en souffrance depuis 90 jours). </t>
    </r>
  </si>
  <si>
    <r>
      <t xml:space="preserve">     Incidence de l’adoption de l’IFRS 9 le 1</t>
    </r>
    <r>
      <rPr>
        <vertAlign val="superscript"/>
        <sz val="7"/>
        <rFont val="Frutiger LT Std 45 Light"/>
        <family val="2"/>
      </rPr>
      <t>er</t>
    </r>
    <r>
      <rPr>
        <sz val="7"/>
        <rFont val="Frutiger LT Std 45 Light"/>
        <family val="2"/>
      </rPr>
      <t xml:space="preserve"> novembre 2017</t>
    </r>
  </si>
  <si>
    <r>
      <t xml:space="preserve">Prêts aux entreprises et gouvernements </t>
    </r>
    <r>
      <rPr>
        <vertAlign val="superscript"/>
        <sz val="7"/>
        <rFont val="Frutiger LT Std 45 Light"/>
        <family val="2"/>
      </rPr>
      <t>(3)</t>
    </r>
  </si>
  <si>
    <t>Prêts aux entreprises et gouvernements</t>
  </si>
  <si>
    <r>
      <t xml:space="preserve">Prêts aux entreprises et gouvernements </t>
    </r>
    <r>
      <rPr>
        <vertAlign val="superscript"/>
        <sz val="7"/>
        <rFont val="Frutiger LT Std 45 Light"/>
        <family val="2"/>
      </rPr>
      <t>(5)</t>
    </r>
  </si>
  <si>
    <t>Au T4/18, des prêts d'une valeur nominale de 116 M$ ont été décomptabilisés en raison d’un accord de restructuration de la dette conclu avec le gouvernement de la Barbade le 31 octobre 2018.</t>
  </si>
  <si>
    <r>
      <t xml:space="preserve">       Incidence de l’adoption de l’IFRS 9 le 1</t>
    </r>
    <r>
      <rPr>
        <vertAlign val="superscript"/>
        <sz val="7"/>
        <rFont val="Frutiger LT Std 45 Light"/>
        <family val="2"/>
      </rPr>
      <t>er</t>
    </r>
    <r>
      <rPr>
        <sz val="7"/>
        <rFont val="Frutiger LT Std 45 Light"/>
        <family val="2"/>
      </rPr>
      <t xml:space="preserve"> novembre 2017</t>
    </r>
  </si>
  <si>
    <t>Le montant du T4/18 comprend des pertes sur créances attendues de 48 M$ liées aux prêts de la Barbade qui ont été décomptabilisés au cours du trimestre considéré en raison de l’accord conclu avec le gouvernement de la Barbade visant la restructuration de la dette le 31 octobre 2018.</t>
  </si>
  <si>
    <t>Comprend des provisions de premier et de deuxième stades de 127 M$ et des provisions de troisième stade de 2 M$ pour facilités de crédit inutilisées et autres expositions hors bilan selon l'IFRS 9 (provisions de premier et de deuxième stades de 117 M$ et provisions de troisième stade de 2 M$ au T3/19) présentées dans les Autres passifs au bilan consolidé.</t>
  </si>
  <si>
    <t>Dotation à la provision pour pertes sur créances – premier et deuxième stades 
     (T4/17 et trimestres précédents : subies, mais non encore décelées)</t>
  </si>
  <si>
    <t>Total de la dotation à la provision pour pertes sur créances – premier et deuxième stades 
     (T4/17 et trimestres précédents : subies, mais non encore décelées)</t>
  </si>
  <si>
    <t xml:space="preserve">Comprend une dotation à la provision pour pertes sur prêts personnels douteux, prêts notés aux PME douteux et prêts hypothécaires douteux et des radiations nettes des prêts sur cartes de crédit.   </t>
  </si>
  <si>
    <r>
      <t>À compter du 1</t>
    </r>
    <r>
      <rPr>
        <vertAlign val="superscript"/>
        <sz val="6"/>
        <rFont val="Frutiger LT Std 45 Light"/>
        <family val="2"/>
      </rPr>
      <t>er</t>
    </r>
    <r>
      <rPr>
        <sz val="6"/>
        <rFont val="Frutiger LT Std 45 Light"/>
        <family val="2"/>
      </rPr>
      <t xml:space="preserve"> novembre 2017, correspond à la provision pour les pertes sur créances de troisième stade. Au T4/17 et pour les trimestres précédents, correspond à la provision individuelle et à la tranche de la provision collective relativement aux prêts douteux, qui sont généralement en souffrance depuis plus de 90 jours. </t>
    </r>
  </si>
  <si>
    <t>Les dérivés de gré à gré qui ne sont pas réglés par l’intermédiaire d’une chambre de compensation centrale sont composés d’un montant de 1 596,7 G$ (1 535,0 G$ au T3/19) avec des contreparties ayant des ententes bidirectionnelles quant aux garanties données, de 94,2 G$ (27,2 G$ au T3/19) avec des contreparties ayant des ententes unidirectionnelles quant aux garanties données, et de 184,8 G$ (157,1 G$ au T3/19) avec des contreparties n’ayant pas d’ententes quant aux garanties données. Toutes les contreparties avec lesquelles nous avons des ententes unidirectionnelles quant aux garanties données sont des entités souveraines.</t>
  </si>
  <si>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de la provision pour pertes sur : i) prêts hypothécaires à l’habitation productifs en souffrance depuis plus de 90 jours et ii) prêts personnels et prêts notés aux PME productifs en souffrance depuis plus de 30 jours, qui était comptabilisée dans les Services bancaires personnels et PME, région du Canada.</t>
    </r>
  </si>
  <si>
    <r>
      <t xml:space="preserve">Contrats à terme </t>
    </r>
    <r>
      <rPr>
        <vertAlign val="superscript"/>
        <sz val="6"/>
        <rFont val="Frutiger LT Std 45 Light"/>
        <family val="2"/>
      </rPr>
      <t>(2)</t>
    </r>
  </si>
  <si>
    <r>
      <t xml:space="preserve">Dérivés négociés en Bourse </t>
    </r>
    <r>
      <rPr>
        <vertAlign val="superscript"/>
        <sz val="6"/>
        <rFont val="Frutiger LT Std 45 Light"/>
        <family val="2"/>
      </rPr>
      <t>(2)</t>
    </r>
  </si>
  <si>
    <t>Perte de valeur du goodwill liée à la vente prévue de notre participation donnant le contrôle dans FirstCarribbean
     International Bank Limited (CIBC FirstCaribbean)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</si>
</sst>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5" formatCode="#,##0\ &quot;$&quot;_);\(#,##0\ &quot;$&quot;\)"/>
    <numFmt numFmtId="7" formatCode="#,##0.00\ &quot;$&quot;_);\(#,##0.00\ &quot;$&quot;\)"/>
    <numFmt numFmtId="42" formatCode="_ * #,##0_)\ &quot;$&quot;_ ;_ * \(#,##0\)\ &quot;$&quot;_ ;_ * &quot;-&quot;_)\ &quot;$&quot;_ ;_ @_ "/>
    <numFmt numFmtId="41" formatCode="_ * #,##0_)\ _$_ ;_ * \(#,##0\)\ _$_ ;_ * &quot;-&quot;_)\ _$_ ;_ @_ "/>
    <numFmt numFmtId="43" formatCode="_ * #,##0.00_)\ _$_ ;_ * \(#,##0.00\)\ _$_ ;_ * &quot;-&quot;??_)\ _$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 numFmtId="169" formatCode="0.00\ %;\(0.00\)%"/>
    <numFmt numFmtId="170" formatCode="0.0%"/>
    <numFmt numFmtId="171" formatCode="0.0%;\(0.0\)%"/>
    <numFmt numFmtId="172" formatCode="0.00%;\(0.00\)%"/>
    <numFmt numFmtId="173" formatCode="_(* #,##0.00_);_(* \(#,##0.00\);_(* &quot;-&quot;_);_(@_)"/>
    <numFmt numFmtId="174" formatCode="_-* #,##0_-;\-* #,##0_-;_-* &quot;-&quot;_-;_-@_-"/>
    <numFmt numFmtId="175" formatCode="_(&quot;$&quot;* #,##0_);_(&quot;$&quot;* \(#,##0\);_(&quot;$&quot;* &quot;-&quot;??_);_(@_)"/>
    <numFmt numFmtId="176" formatCode="##"/>
    <numFmt numFmtId="177" formatCode="_(* #,##0.0_);_(* \(#,##0.0\);_(* &quot;-&quot;?_);_(@_)"/>
    <numFmt numFmtId="178" formatCode="_(* #,##0_);_(* \(#,##0\);_(* &quot;-&quot;?_);_(@_)"/>
    <numFmt numFmtId="179" formatCode="&quot;$&quot;#,##0.0_);\(&quot;$&quot;#,##0.0\)"/>
    <numFmt numFmtId="180" formatCode="0.0\ %;\(0.0\)%"/>
    <numFmt numFmtId="181" formatCode="0.0&quot; &quot;%"/>
    <numFmt numFmtId="182" formatCode="0.00&quot; &quot;%"/>
    <numFmt numFmtId="183" formatCode="0.00\ %;\(0.00\)&quot; &quot;%"/>
    <numFmt numFmtId="184" formatCode="0&quot; &quot;%"/>
    <numFmt numFmtId="185" formatCode="#,##0;\-#,##0;&quot;-&quot;"/>
    <numFmt numFmtId="186" formatCode="yyyy\-mm\-dd;@"/>
    <numFmt numFmtId="187" formatCode="0.0"/>
    <numFmt numFmtId="188" formatCode="&quot;Rp&quot;#,##0_);[Red]\(&quot;Rp&quot;#,##0\)"/>
    <numFmt numFmtId="189" formatCode="&quot;Rp&quot;#,##0.00_);\(&quot;Rp&quot;#,##0.00\)"/>
    <numFmt numFmtId="190" formatCode="&quot;Rp&quot;#,##0.00_);[Red]\(&quot;Rp&quot;#,##0.00\)"/>
    <numFmt numFmtId="191" formatCode="_(&quot;Rp&quot;* #,##0_);_(&quot;Rp&quot;* \(#,##0\);_(&quot;Rp&quot;* &quot;-&quot;_);_(@_)"/>
    <numFmt numFmtId="192" formatCode="_(&quot;Rp&quot;* #,##0.00_);_(&quot;Rp&quot;* \(#,##0.00\);_(&quot;Rp&quot;* &quot;-&quot;??_);_(@_)"/>
    <numFmt numFmtId="193" formatCode="&quot;Rp&quot;\ #,##0_);\(&quot;Rp&quot;\ #,##0\)"/>
    <numFmt numFmtId="194" formatCode="&quot;Rp&quot;\ #,##0_);[Red]\(&quot;Rp&quot;\ #,##0\)"/>
    <numFmt numFmtId="195" formatCode="&quot;Rp&quot;\ #,##0.00_);\(&quot;Rp&quot;\ #,##0.00\)"/>
    <numFmt numFmtId="196" formatCode="&quot;Rp&quot;\ #,##0.00_);[Red]\(&quot;Rp&quot;\ #,##0.00\)"/>
    <numFmt numFmtId="197" formatCode="_(&quot;Rp&quot;\ * #,##0_);_(&quot;Rp&quot;\ * \(#,##0\);_(&quot;Rp&quot;\ * &quot;-&quot;_);_(@_)"/>
    <numFmt numFmtId="198" formatCode="_(&quot;Rp&quot;\ * #,##0.00_);_(&quot;Rp&quot;\ * \(#,##0.00\);_(&quot;Rp&quot;\ * &quot;-&quot;??_);_(@_)"/>
    <numFmt numFmtId="199" formatCode="_(* #,##0.0000_);_(* \(#,##0.0000\);_(* &quot;-&quot;??_);_(@_)"/>
    <numFmt numFmtId="200" formatCode="0.00000"/>
    <numFmt numFmtId="201" formatCode="[&gt;0]General"/>
    <numFmt numFmtId="202" formatCode="0.0000"/>
    <numFmt numFmtId="203" formatCode="0.0000%"/>
    <numFmt numFmtId="204" formatCode="_-* #,##0.00_-;\-* #,##0.00_-;_-* &quot;-&quot;??_-;_-@_-"/>
  </numFmts>
  <fonts count="123" x14ac:knownFonts="1">
    <font>
      <sz val="10"/>
      <name val="Arial"/>
      <family val="2"/>
    </font>
    <font>
      <sz val="8"/>
      <name val="Arial"/>
      <family val="2"/>
    </font>
    <font>
      <sz val="10"/>
      <name val="Tms Rmn"/>
      <family val="2"/>
    </font>
    <font>
      <b/>
      <sz val="10"/>
      <name val="Arial"/>
      <family val="2"/>
    </font>
    <font>
      <sz val="14"/>
      <name val="Arial"/>
      <family val="2"/>
    </font>
    <font>
      <sz val="10"/>
      <color indexed="10"/>
      <name val="Arial"/>
      <family val="2"/>
    </font>
    <font>
      <u/>
      <sz val="10"/>
      <color indexed="12"/>
      <name val="Tms Rmn"/>
      <family val="2"/>
    </font>
    <font>
      <sz val="10"/>
      <name val="Arial"/>
      <family val="2"/>
    </font>
    <font>
      <sz val="10"/>
      <color indexed="8"/>
      <name val="Arial"/>
      <family val="2"/>
    </font>
    <font>
      <b/>
      <sz val="9"/>
      <color indexed="52"/>
      <name val="Verdana"/>
      <family val="2"/>
    </font>
    <font>
      <b/>
      <sz val="9"/>
      <color indexed="9"/>
      <name val="Verdana"/>
      <family val="2"/>
    </font>
    <font>
      <sz val="10"/>
      <name val="MS Serif"/>
      <family val="2"/>
    </font>
    <font>
      <sz val="10"/>
      <color indexed="16"/>
      <name val="MS Serif"/>
      <family val="2"/>
    </font>
    <font>
      <i/>
      <sz val="9"/>
      <color indexed="23"/>
      <name val="Verdana"/>
      <family val="2"/>
    </font>
    <font>
      <b/>
      <sz val="12"/>
      <name val="Arial"/>
      <family val="2"/>
    </font>
    <font>
      <sz val="9"/>
      <color indexed="52"/>
      <name val="Verdana"/>
      <family val="2"/>
    </font>
    <font>
      <sz val="10"/>
      <color indexed="47"/>
      <name val="Arial"/>
      <family val="2"/>
    </font>
    <font>
      <b/>
      <sz val="14"/>
      <color indexed="9"/>
      <name val="Arial"/>
      <family val="2"/>
    </font>
    <font>
      <b/>
      <sz val="10"/>
      <color indexed="9"/>
      <name val="Arial"/>
      <family val="2"/>
    </font>
    <font>
      <sz val="8"/>
      <name val="Helv"/>
      <family val="2"/>
    </font>
    <font>
      <b/>
      <sz val="8"/>
      <color indexed="8"/>
      <name val="Helv"/>
      <family val="2"/>
    </font>
    <font>
      <b/>
      <sz val="18"/>
      <color indexed="56"/>
      <name val="Cambria"/>
      <family val="2"/>
    </font>
    <font>
      <b/>
      <sz val="9"/>
      <color indexed="8"/>
      <name val="Verdana"/>
      <family val="2"/>
    </font>
    <font>
      <sz val="10"/>
      <color indexed="12"/>
      <name val="Arial"/>
      <family val="2"/>
    </font>
    <font>
      <sz val="9"/>
      <color indexed="10"/>
      <name val="Verdana"/>
      <family val="2"/>
    </font>
    <font>
      <b/>
      <sz val="13"/>
      <color rgb="FFFFFFFF"/>
      <name val="Frutiger LT Std 45 Light"/>
      <family val="2"/>
    </font>
    <font>
      <sz val="7"/>
      <name val="Frutiger LT Std 45 Light"/>
      <family val="2"/>
    </font>
    <font>
      <b/>
      <sz val="14"/>
      <color rgb="FFFFFFFF"/>
      <name val="Frutiger LT Std 45 Light"/>
      <family val="2"/>
    </font>
    <font>
      <b/>
      <sz val="7"/>
      <name val="Frutiger LT Std 45 Light"/>
      <family val="2"/>
    </font>
    <font>
      <b/>
      <i/>
      <u/>
      <sz val="7"/>
      <name val="Frutiger LT Std 45 Light"/>
      <family val="2"/>
    </font>
    <font>
      <vertAlign val="superscript"/>
      <sz val="7"/>
      <name val="Frutiger LT Std 45 Light"/>
      <family val="2"/>
    </font>
    <font>
      <vertAlign val="superscript"/>
      <sz val="6.5"/>
      <name val="Frutiger LT Std 45 Light"/>
      <family val="2"/>
    </font>
    <font>
      <sz val="6"/>
      <name val="Frutiger LT Std 45 Light"/>
      <family val="2"/>
    </font>
    <font>
      <b/>
      <sz val="6"/>
      <name val="Frutiger LT Std 45 Light"/>
      <family val="2"/>
    </font>
    <font>
      <sz val="12"/>
      <color rgb="FFFFFFFF"/>
      <name val="Frutiger LT Std 55 Roman"/>
      <family val="2"/>
    </font>
    <font>
      <sz val="10"/>
      <name val="Frutiger LT Std 45 Light"/>
      <family val="2"/>
    </font>
    <font>
      <b/>
      <u/>
      <sz val="7"/>
      <name val="Frutiger LT Std 45 Light"/>
      <family val="2"/>
    </font>
    <font>
      <u/>
      <sz val="7"/>
      <name val="Frutiger LT Std 45 Light"/>
      <family val="2"/>
    </font>
    <font>
      <sz val="6.5"/>
      <name val="Frutiger LT Std 45 Light"/>
      <family val="2"/>
    </font>
    <font>
      <sz val="9"/>
      <name val="Frutiger LT Std 45 Light"/>
      <family val="2"/>
    </font>
    <font>
      <sz val="16"/>
      <name val="Frutiger LT Std 45 Light"/>
      <family val="2"/>
    </font>
    <font>
      <sz val="8"/>
      <name val="Frutiger LT Std 45 Light"/>
      <family val="2"/>
    </font>
    <font>
      <b/>
      <u/>
      <sz val="8"/>
      <name val="Frutiger LT Std 45 Light"/>
      <family val="2"/>
    </font>
    <font>
      <b/>
      <sz val="8"/>
      <name val="Frutiger LT Std 45 Light"/>
      <family val="2"/>
    </font>
    <font>
      <u/>
      <sz val="8"/>
      <name val="Frutiger LT Std 45 Light"/>
      <family val="2"/>
    </font>
    <font>
      <u/>
      <sz val="9"/>
      <name val="Frutiger LT Std 45 Light"/>
      <family val="2"/>
    </font>
    <font>
      <b/>
      <sz val="60"/>
      <color rgb="FFAF0B1C"/>
      <name val="Frutiger LT Std 45 Light"/>
      <family val="2"/>
    </font>
    <font>
      <sz val="10"/>
      <color rgb="FFAF0B1C"/>
      <name val="Frutiger LT Std 45 Light"/>
      <family val="2"/>
    </font>
    <font>
      <sz val="40"/>
      <color rgb="FFAF0B1C"/>
      <name val="Frutiger LT Std 45 Light"/>
      <family val="2"/>
    </font>
    <font>
      <b/>
      <sz val="20"/>
      <name val="Frutiger LT Std 45 Light"/>
      <family val="2"/>
    </font>
    <font>
      <sz val="10"/>
      <color indexed="10"/>
      <name val="Frutiger LT Std 45 Light"/>
      <family val="2"/>
    </font>
    <font>
      <sz val="14"/>
      <name val="Frutiger LT Std 45 Light"/>
      <family val="2"/>
    </font>
    <font>
      <sz val="25"/>
      <name val="Frutiger LT Std 45 Light"/>
      <family val="2"/>
    </font>
    <font>
      <sz val="28"/>
      <name val="Frutiger LT Std 45 Light"/>
      <family val="2"/>
    </font>
    <font>
      <u/>
      <sz val="30"/>
      <color indexed="12"/>
      <name val="Frutiger LT Std 45 Light"/>
      <family val="2"/>
    </font>
    <font>
      <sz val="7.5"/>
      <name val="Frutiger LT Std 45 Light"/>
      <family val="2"/>
    </font>
    <font>
      <b/>
      <sz val="7.5"/>
      <name val="Frutiger LT Std 45 Light"/>
      <family val="2"/>
    </font>
    <font>
      <sz val="6"/>
      <color rgb="FFAF0B1C"/>
      <name val="Frutiger LT Std 45 Light"/>
      <family val="2"/>
    </font>
    <font>
      <vertAlign val="superscript"/>
      <sz val="7.5"/>
      <name val="Frutiger LT Std 45 Light"/>
      <family val="2"/>
    </font>
    <font>
      <b/>
      <sz val="10"/>
      <name val="Frutiger LT Std 45 Light"/>
      <family val="2"/>
    </font>
    <font>
      <sz val="10"/>
      <color rgb="FFFF0000"/>
      <name val="Frutiger LT Std 45 Light"/>
      <family val="2"/>
    </font>
    <font>
      <b/>
      <sz val="7.5"/>
      <color rgb="FFFF0000"/>
      <name val="Frutiger LT Std 45 Light"/>
      <family val="2"/>
    </font>
    <font>
      <sz val="7.5"/>
      <color rgb="FFFF0000"/>
      <name val="Frutiger LT Std 45 Light"/>
      <family val="2"/>
    </font>
    <font>
      <vertAlign val="superscript"/>
      <sz val="6.5"/>
      <color rgb="FF000000"/>
      <name val="Frutiger LT Std 45 Light"/>
      <family val="2"/>
    </font>
    <font>
      <u/>
      <sz val="7.5"/>
      <name val="Frutiger LT Std 45 Light"/>
      <family val="2"/>
    </font>
    <font>
      <sz val="2"/>
      <name val="Frutiger LT Std 45 Light"/>
      <family val="2"/>
    </font>
    <font>
      <sz val="7.5"/>
      <color rgb="FF333333"/>
      <name val="Frutiger LT Std 45 Light"/>
      <family val="2"/>
    </font>
    <font>
      <b/>
      <sz val="6"/>
      <color rgb="FFFFFFFF"/>
      <name val="Frutiger LT Std 45 Light"/>
      <family val="2"/>
    </font>
    <font>
      <b/>
      <i/>
      <sz val="6"/>
      <name val="Frutiger LT Std 45 Light"/>
      <family val="2"/>
    </font>
    <font>
      <vertAlign val="superscript"/>
      <sz val="5.5"/>
      <color rgb="FFAF0B1C"/>
      <name val="Frutiger LT Std 45 Light"/>
      <family val="2"/>
    </font>
    <font>
      <sz val="5.5"/>
      <name val="Frutiger LT Std 45 Light"/>
      <family val="2"/>
    </font>
    <font>
      <sz val="10"/>
      <color rgb="FF800000"/>
      <name val="Frutiger LT Std 45 Light"/>
      <family val="2"/>
    </font>
    <font>
      <i/>
      <u/>
      <sz val="8"/>
      <name val="Frutiger LT Std 45 Light"/>
      <family val="2"/>
    </font>
    <font>
      <vertAlign val="superscript"/>
      <sz val="6"/>
      <name val="Frutiger LT Std 45 Light"/>
      <family val="2"/>
    </font>
    <font>
      <sz val="8"/>
      <color rgb="FF333333"/>
      <name val="Frutiger LT Std 45 Light"/>
      <family val="2"/>
    </font>
    <font>
      <b/>
      <sz val="8"/>
      <color rgb="FF333333"/>
      <name val="Frutiger LT Std 45 Light"/>
      <family val="2"/>
    </font>
    <font>
      <sz val="7"/>
      <color rgb="FF333333"/>
      <name val="Frutiger LT Std 45 Light"/>
      <family val="2"/>
    </font>
    <font>
      <sz val="4"/>
      <name val="Frutiger LT Std 45 Light"/>
      <family val="2"/>
    </font>
    <font>
      <b/>
      <sz val="7"/>
      <color rgb="FF333333"/>
      <name val="Frutiger LT Std 45 Light"/>
      <family val="2"/>
    </font>
    <font>
      <b/>
      <sz val="4"/>
      <name val="Frutiger LT Std 45 Light"/>
      <family val="2"/>
    </font>
    <font>
      <b/>
      <sz val="18"/>
      <color rgb="FFFFFFFF"/>
      <name val="Frutiger LT Std 45 Light"/>
      <family val="2"/>
    </font>
    <font>
      <b/>
      <sz val="10"/>
      <color rgb="FF000000"/>
      <name val="Frutiger LT Std 45 Light"/>
      <family val="2"/>
    </font>
    <font>
      <sz val="10"/>
      <color rgb="FF000000"/>
      <name val="Frutiger LT Std 45 Light"/>
      <family val="2"/>
    </font>
    <font>
      <vertAlign val="superscript"/>
      <sz val="7"/>
      <color rgb="FF000000"/>
      <name val="Frutiger LT Std 45 Light"/>
      <family val="2"/>
    </font>
    <font>
      <sz val="7.5"/>
      <color rgb="FFAF0B1C"/>
      <name val="Frutiger LT Std 45 Light"/>
      <family val="2"/>
    </font>
    <font>
      <sz val="6"/>
      <color rgb="FF333333"/>
      <name val="Frutiger LT Std 45 Light"/>
      <family val="2"/>
    </font>
    <font>
      <b/>
      <i/>
      <sz val="8"/>
      <name val="Frutiger LT Std 45 Light"/>
      <family val="2"/>
    </font>
    <font>
      <b/>
      <i/>
      <sz val="7.5"/>
      <name val="Frutiger LT Std 45 Light"/>
      <family val="2"/>
    </font>
    <font>
      <sz val="7.5"/>
      <color rgb="FF000000"/>
      <name val="Frutiger LT Std 45 Light"/>
      <family val="2"/>
    </font>
    <font>
      <sz val="6"/>
      <color rgb="FFFF0000"/>
      <name val="Frutiger LT Std 45 Light"/>
      <family val="2"/>
    </font>
    <font>
      <b/>
      <i/>
      <sz val="7"/>
      <name val="Frutiger LT Std 45 Light"/>
      <family val="2"/>
    </font>
    <font>
      <b/>
      <sz val="7"/>
      <color rgb="FF000000"/>
      <name val="Frutiger LT Std 45 Light"/>
      <family val="2"/>
    </font>
    <font>
      <i/>
      <u/>
      <sz val="7"/>
      <name val="Frutiger LT Std 45 Light"/>
      <family val="2"/>
    </font>
    <font>
      <vertAlign val="superscript"/>
      <sz val="6"/>
      <color rgb="FF000000"/>
      <name val="Frutiger LT Std 45 Light"/>
      <family val="2"/>
    </font>
    <font>
      <sz val="5"/>
      <name val="Frutiger LT Std 45 Light"/>
      <family val="2"/>
    </font>
    <font>
      <sz val="8"/>
      <color rgb="FFAF0B1C"/>
      <name val="Frutiger LT Std 45 Light"/>
      <family val="2"/>
    </font>
    <font>
      <b/>
      <sz val="8"/>
      <color rgb="FFAF0B1C"/>
      <name val="Frutiger LT Std 45 Light"/>
      <family val="2"/>
    </font>
    <font>
      <sz val="7"/>
      <color rgb="FFFF0000"/>
      <name val="Frutiger LT Std 45 Light"/>
      <family val="2"/>
    </font>
    <font>
      <b/>
      <sz val="7"/>
      <color rgb="FFFF0000"/>
      <name val="Frutiger LT Std 45 Light"/>
      <family val="2"/>
    </font>
    <font>
      <sz val="7"/>
      <color rgb="FF000000"/>
      <name val="Frutiger LT Std 45 Light"/>
      <family val="2"/>
    </font>
    <font>
      <b/>
      <sz val="6.5"/>
      <name val="Frutiger LT Std 45 Light"/>
      <family val="2"/>
    </font>
    <font>
      <b/>
      <sz val="8"/>
      <color rgb="FFFF0000"/>
      <name val="Frutiger LT Std 45 Light"/>
      <family val="2"/>
    </font>
    <font>
      <sz val="8"/>
      <color rgb="FFFF0000"/>
      <name val="Frutiger LT Std 45 Light"/>
      <family val="2"/>
    </font>
    <font>
      <i/>
      <sz val="7"/>
      <name val="Frutiger LT Std 45 Light"/>
      <family val="2"/>
    </font>
    <font>
      <sz val="12"/>
      <name val="Frutiger LT Std 55 Roman"/>
      <family val="2"/>
    </font>
    <font>
      <vertAlign val="superscript"/>
      <sz val="12"/>
      <color rgb="FFFFFFFF"/>
      <name val="Frutiger LT Std 55 Roman"/>
      <family val="2"/>
    </font>
    <font>
      <vertAlign val="superscript"/>
      <sz val="8"/>
      <name val="Frutiger LT Std 45 Light"/>
      <family val="2"/>
    </font>
    <font>
      <vertAlign val="superscript"/>
      <sz val="5.5"/>
      <name val="Frutiger LT Std 45 Light"/>
      <family val="2"/>
    </font>
    <font>
      <sz val="9"/>
      <color indexed="8"/>
      <name val="Verdana"/>
      <family val="2"/>
    </font>
    <font>
      <sz val="9"/>
      <color indexed="9"/>
      <name val="Verdana"/>
      <family val="2"/>
    </font>
    <font>
      <sz val="9"/>
      <color indexed="20"/>
      <name val="Verdana"/>
      <family val="2"/>
    </font>
    <font>
      <sz val="9"/>
      <color indexed="17"/>
      <name val="Verdana"/>
      <family val="2"/>
    </font>
    <font>
      <b/>
      <sz val="20"/>
      <name val="Arial"/>
      <family val="2"/>
    </font>
    <font>
      <b/>
      <sz val="11"/>
      <color indexed="56"/>
      <name val="Verdana"/>
      <family val="2"/>
    </font>
    <font>
      <sz val="9"/>
      <color indexed="62"/>
      <name val="Verdana"/>
      <family val="2"/>
    </font>
    <font>
      <sz val="9"/>
      <color indexed="60"/>
      <name val="Verdana"/>
      <family val="2"/>
    </font>
    <font>
      <b/>
      <sz val="9"/>
      <color indexed="63"/>
      <name val="Verdana"/>
      <family val="2"/>
    </font>
    <font>
      <sz val="7"/>
      <name val="Arial"/>
      <family val="2"/>
    </font>
    <font>
      <b/>
      <sz val="10"/>
      <name val="Bookman Old Style"/>
      <family val="2"/>
    </font>
    <font>
      <sz val="12"/>
      <color indexed="9"/>
      <name val="Frutiger LT Std 55 Roman"/>
      <family val="2"/>
    </font>
    <font>
      <sz val="10"/>
      <color indexed="16"/>
      <name val="Frutiger LT Std 45 Light"/>
      <family val="2"/>
    </font>
    <font>
      <sz val="12"/>
      <color theme="0"/>
      <name val="Frutiger LT Std 55 Roman"/>
      <family val="2"/>
    </font>
    <font>
      <b/>
      <sz val="12"/>
      <color rgb="FFFFFFFF"/>
      <name val="Frutiger LT Std 45 Light"/>
      <family val="2"/>
    </font>
  </fonts>
  <fills count="34">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
      <patternFill patternType="solid">
        <fgColor rgb="FFAF0B1C"/>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8"/>
        <bgColor indexed="64"/>
      </patternFill>
    </fill>
    <fill>
      <patternFill patternType="solid">
        <fgColor indexed="29"/>
        <bgColor indexed="64"/>
      </patternFill>
    </fill>
    <fill>
      <patternFill patternType="solid">
        <fgColor indexed="32"/>
        <bgColor indexed="64"/>
      </patternFill>
    </fill>
    <fill>
      <patternFill patternType="solid">
        <fgColor indexed="26"/>
        <bgColor indexed="64"/>
      </patternFill>
    </fill>
    <fill>
      <patternFill patternType="solid">
        <fgColor indexed="44"/>
        <bgColor indexed="64"/>
      </patternFill>
    </fill>
    <fill>
      <patternFill patternType="lightGray">
        <bgColor indexed="4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1"/>
        <bgColor indexed="64"/>
      </patternFill>
    </fill>
    <fill>
      <patternFill patternType="solid">
        <fgColor indexed="43"/>
        <bgColor indexed="64"/>
      </patternFill>
    </fill>
  </fills>
  <borders count="73">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dotted">
        <color rgb="FFC0C0C0"/>
      </bottom>
      <diagonal/>
    </border>
    <border>
      <left/>
      <right/>
      <top/>
      <bottom style="dotted">
        <color rgb="FFC0C0C0"/>
      </bottom>
      <diagonal/>
    </border>
    <border>
      <left style="thin">
        <color auto="1"/>
      </left>
      <right/>
      <top style="dotted">
        <color rgb="FFC0C0C0"/>
      </top>
      <bottom style="dotted">
        <color rgb="FFC0C0C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top style="dotted">
        <color rgb="FFC0C0C0"/>
      </top>
      <bottom/>
      <diagonal/>
    </border>
    <border>
      <left style="thin">
        <color auto="1"/>
      </left>
      <right style="thin">
        <color auto="1"/>
      </right>
      <top/>
      <bottom/>
      <diagonal/>
    </border>
    <border>
      <left style="thin">
        <color auto="1"/>
      </left>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right/>
      <top style="dashed">
        <color rgb="FFC0C0C0"/>
      </top>
      <bottom/>
      <diagonal/>
    </border>
    <border>
      <left/>
      <right/>
      <top/>
      <bottom style="dashed">
        <color rgb="FFC0C0C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tted">
        <color indexed="22"/>
      </bottom>
      <diagonal/>
    </border>
    <border>
      <left/>
      <right/>
      <top style="dotted">
        <color indexed="22"/>
      </top>
      <bottom style="dotted">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double">
        <color indexed="52"/>
      </bottom>
      <diagonal/>
    </border>
    <border>
      <left/>
      <right/>
      <top style="thin">
        <color indexed="62"/>
      </top>
      <bottom style="double">
        <color indexed="62"/>
      </bottom>
      <diagonal/>
    </border>
    <border>
      <left style="thin">
        <color auto="1"/>
      </left>
      <right/>
      <top/>
      <bottom style="dotted">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medium">
        <color indexed="30"/>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auto="1"/>
      </bottom>
      <diagonal/>
    </border>
    <border>
      <left style="thin">
        <color indexed="64"/>
      </left>
      <right/>
      <top style="thin">
        <color indexed="64"/>
      </top>
      <bottom/>
      <diagonal/>
    </border>
    <border>
      <left/>
      <right/>
      <top style="thin">
        <color auto="1"/>
      </top>
      <bottom style="thin">
        <color auto="1"/>
      </bottom>
      <diagonal/>
    </border>
    <border>
      <left/>
      <right/>
      <top style="thin">
        <color rgb="FFC0C0C0"/>
      </top>
      <bottom style="thin">
        <color rgb="FFC0C0C0"/>
      </bottom>
      <diagonal/>
    </border>
    <border>
      <left/>
      <right style="thin">
        <color auto="1"/>
      </right>
      <top style="thin">
        <color rgb="FFC0C0C0"/>
      </top>
      <bottom style="thin">
        <color rgb="FFC0C0C0"/>
      </bottom>
      <diagonal/>
    </border>
    <border>
      <left style="thin">
        <color auto="1"/>
      </left>
      <right/>
      <top style="thin">
        <color auto="1"/>
      </top>
      <bottom style="thin">
        <color rgb="FFC0C0C0"/>
      </bottom>
      <diagonal/>
    </border>
    <border>
      <left/>
      <right/>
      <top style="thin">
        <color auto="1"/>
      </top>
      <bottom style="thin">
        <color rgb="FFC0C0C0"/>
      </bottom>
      <diagonal/>
    </border>
    <border>
      <left/>
      <right/>
      <top style="dotted">
        <color rgb="FFC0C0C0"/>
      </top>
      <bottom style="thin">
        <color rgb="FFC0C0C0"/>
      </bottom>
      <diagonal/>
    </border>
    <border>
      <left/>
      <right style="thin">
        <color auto="1"/>
      </right>
      <top style="thin">
        <color indexed="22"/>
      </top>
      <bottom style="thin">
        <color indexed="22"/>
      </bottom>
      <diagonal/>
    </border>
    <border>
      <left/>
      <right/>
      <top style="thin">
        <color indexed="22"/>
      </top>
      <bottom style="thin">
        <color indexed="22"/>
      </bottom>
      <diagonal/>
    </border>
    <border>
      <left style="thin">
        <color auto="1"/>
      </left>
      <right/>
      <top style="thin">
        <color rgb="FFC0C0C0"/>
      </top>
      <bottom style="thin">
        <color rgb="FFC0C0C0"/>
      </bottom>
      <diagonal/>
    </border>
    <border>
      <left/>
      <right style="thin">
        <color auto="1"/>
      </right>
      <top style="thin">
        <color rgb="FFC0C0C0"/>
      </top>
      <bottom/>
      <diagonal/>
    </border>
    <border>
      <left/>
      <right/>
      <top style="thin">
        <color rgb="FFC0C0C0"/>
      </top>
      <bottom/>
      <diagonal/>
    </border>
    <border>
      <left/>
      <right/>
      <top/>
      <bottom style="thin">
        <color indexed="22"/>
      </bottom>
      <diagonal/>
    </border>
    <border>
      <left/>
      <right style="thin">
        <color auto="1"/>
      </right>
      <top/>
      <bottom style="thin">
        <color indexed="22"/>
      </bottom>
      <diagonal/>
    </border>
    <border>
      <left/>
      <right style="thin">
        <color auto="1"/>
      </right>
      <top style="thin">
        <color indexed="22"/>
      </top>
      <bottom/>
      <diagonal/>
    </border>
    <border>
      <left/>
      <right/>
      <top style="thin">
        <color indexed="22"/>
      </top>
      <bottom/>
      <diagonal/>
    </border>
    <border>
      <left style="thin">
        <color auto="1"/>
      </left>
      <right/>
      <top style="thin">
        <color rgb="FFC0C0C0"/>
      </top>
      <bottom/>
      <diagonal/>
    </border>
    <border>
      <left style="thin">
        <color auto="1"/>
      </left>
      <right/>
      <top style="dotted">
        <color rgb="FFC0C0C0"/>
      </top>
      <bottom style="thin">
        <color rgb="FFC0C0C0"/>
      </bottom>
      <diagonal/>
    </border>
    <border>
      <left style="thin">
        <color auto="1"/>
      </left>
      <right/>
      <top style="thin">
        <color auto="1"/>
      </top>
      <bottom style="thin">
        <color rgb="FFC0C0C0"/>
      </bottom>
      <diagonal/>
    </border>
    <border>
      <left/>
      <right/>
      <top style="thin">
        <color auto="1"/>
      </top>
      <bottom style="thin">
        <color rgb="FFC0C0C0"/>
      </bottom>
      <diagonal/>
    </border>
  </borders>
  <cellStyleXfs count="1028">
    <xf numFmtId="0" fontId="0" fillId="0" borderId="0"/>
    <xf numFmtId="9"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167"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37" fontId="2" fillId="0" borderId="0"/>
    <xf numFmtId="0" fontId="7" fillId="0" borderId="0"/>
    <xf numFmtId="0" fontId="7" fillId="0" borderId="0"/>
    <xf numFmtId="37" fontId="2" fillId="0" borderId="0"/>
    <xf numFmtId="37" fontId="2" fillId="0" borderId="0"/>
    <xf numFmtId="37" fontId="2" fillId="0" borderId="0"/>
    <xf numFmtId="0" fontId="7"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applyFill="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0" fontId="7" fillId="0" borderId="0"/>
    <xf numFmtId="0" fontId="7" fillId="0" borderId="0">
      <alignment vertical="center"/>
    </xf>
    <xf numFmtId="0" fontId="6" fillId="0" borderId="0" applyNumberFormat="0" applyFill="0" applyBorder="0">
      <protection locked="0"/>
    </xf>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0" fontId="7" fillId="0" borderId="0">
      <alignment vertical="center"/>
    </xf>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85" fontId="8" fillId="0" borderId="0" applyFill="0" applyBorder="0" applyAlignment="0"/>
    <xf numFmtId="0" fontId="9" fillId="8" borderId="33" applyNumberFormat="0" applyAlignment="0" applyProtection="0"/>
    <xf numFmtId="0" fontId="9" fillId="8" borderId="33" applyNumberFormat="0" applyAlignment="0" applyProtection="0"/>
    <xf numFmtId="0" fontId="9" fillId="8" borderId="33" applyNumberFormat="0" applyAlignment="0" applyProtection="0"/>
    <xf numFmtId="0" fontId="9" fillId="8" borderId="33" applyNumberFormat="0" applyAlignment="0" applyProtection="0"/>
    <xf numFmtId="0" fontId="9" fillId="8" borderId="33" applyNumberFormat="0" applyAlignment="0" applyProtection="0"/>
    <xf numFmtId="0" fontId="9" fillId="8" borderId="33" applyNumberFormat="0" applyAlignment="0" applyProtection="0"/>
    <xf numFmtId="0" fontId="10" fillId="9" borderId="34" applyNumberFormat="0" applyAlignment="0" applyProtection="0"/>
    <xf numFmtId="0" fontId="10" fillId="9" borderId="34" applyNumberFormat="0" applyAlignment="0" applyProtection="0"/>
    <xf numFmtId="3" fontId="5" fillId="5" borderId="29" applyFont="0" applyFill="0" applyProtection="0">
      <alignment horizontal="right"/>
    </xf>
    <xf numFmtId="3" fontId="5" fillId="5" borderId="29" applyFont="0" applyFill="0" applyProtection="0">
      <alignment horizontal="right"/>
    </xf>
    <xf numFmtId="3" fontId="5" fillId="5" borderId="29" applyFont="0" applyFill="0" applyProtection="0">
      <alignment horizontal="right"/>
    </xf>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0" fontId="11" fillId="0" borderId="0" applyNumberFormat="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12" fillId="0" borderId="0" applyNumberFormat="0"/>
    <xf numFmtId="0" fontId="13" fillId="0" borderId="0" applyNumberFormat="0" applyFill="0" applyBorder="0" applyAlignment="0" applyProtection="0"/>
    <xf numFmtId="0" fontId="13" fillId="0" borderId="0" applyNumberFormat="0" applyFill="0" applyBorder="0" applyAlignment="0" applyProtection="0"/>
    <xf numFmtId="0" fontId="1" fillId="8" borderId="0" applyNumberFormat="0" applyBorder="0" applyAlignment="0" applyProtection="0"/>
    <xf numFmtId="0" fontId="7" fillId="8" borderId="29" applyNumberFormat="0" applyFont="0" applyBorder="0" applyProtection="0"/>
    <xf numFmtId="0" fontId="7" fillId="8" borderId="29" applyNumberFormat="0" applyFont="0" applyBorder="0" applyProtection="0"/>
    <xf numFmtId="0" fontId="7" fillId="8" borderId="29" applyNumberFormat="0" applyFont="0" applyBorder="0" applyProtection="0"/>
    <xf numFmtId="0" fontId="14" fillId="0" borderId="35" applyNumberFormat="0" applyProtection="0"/>
    <xf numFmtId="0" fontId="14" fillId="0" borderId="4">
      <alignment horizontal="left" vertical="center"/>
    </xf>
    <xf numFmtId="0" fontId="14" fillId="0" borderId="4">
      <alignment horizontal="left" vertical="center"/>
    </xf>
    <xf numFmtId="0" fontId="14" fillId="0" borderId="4">
      <alignment horizontal="left" vertical="center"/>
    </xf>
    <xf numFmtId="3" fontId="7" fillId="10" borderId="29" applyFont="0" applyProtection="0">
      <alignment horizontal="right"/>
    </xf>
    <xf numFmtId="3" fontId="7" fillId="10" borderId="29" applyFont="0" applyProtection="0">
      <alignment horizontal="right"/>
    </xf>
    <xf numFmtId="3" fontId="7" fillId="10" borderId="29" applyFont="0" applyProtection="0">
      <alignment horizontal="right"/>
    </xf>
    <xf numFmtId="10" fontId="7" fillId="10" borderId="29" applyFont="0" applyProtection="0">
      <alignment horizontal="right"/>
    </xf>
    <xf numFmtId="10" fontId="7" fillId="10" borderId="29" applyFont="0" applyProtection="0">
      <alignment horizontal="right"/>
    </xf>
    <xf numFmtId="10" fontId="7" fillId="10" borderId="29" applyFont="0" applyProtection="0">
      <alignment horizontal="right"/>
    </xf>
    <xf numFmtId="9" fontId="7" fillId="10" borderId="29" applyFont="0" applyProtection="0">
      <alignment horizontal="right"/>
    </xf>
    <xf numFmtId="9" fontId="7" fillId="10" borderId="29" applyFont="0" applyProtection="0">
      <alignment horizontal="right"/>
    </xf>
    <xf numFmtId="9" fontId="7" fillId="10" borderId="29" applyFont="0" applyProtection="0">
      <alignment horizontal="right"/>
    </xf>
    <xf numFmtId="0" fontId="7" fillId="10" borderId="3" applyNumberFormat="0" applyFont="0" applyBorder="0" applyProtection="0"/>
    <xf numFmtId="0" fontId="7" fillId="10" borderId="3" applyNumberFormat="0" applyFont="0" applyBorder="0" applyProtection="0"/>
    <xf numFmtId="0" fontId="7" fillId="10" borderId="3" applyNumberFormat="0" applyFont="0" applyBorder="0" applyProtection="0"/>
    <xf numFmtId="186" fontId="7" fillId="7" borderId="29" applyFont="0" applyAlignment="0">
      <protection locked="0"/>
    </xf>
    <xf numFmtId="186" fontId="7" fillId="7" borderId="29" applyFont="0" applyAlignment="0">
      <protection locked="0"/>
    </xf>
    <xf numFmtId="186" fontId="7" fillId="7" borderId="29" applyFont="0" applyAlignment="0">
      <protection locked="0"/>
    </xf>
    <xf numFmtId="3" fontId="7" fillId="7" borderId="29" applyFont="0">
      <alignment horizontal="right"/>
      <protection locked="0"/>
    </xf>
    <xf numFmtId="3" fontId="7" fillId="7" borderId="29" applyFont="0">
      <alignment horizontal="right"/>
      <protection locked="0"/>
    </xf>
    <xf numFmtId="3" fontId="7" fillId="7" borderId="29" applyFont="0">
      <alignment horizontal="right"/>
      <protection locked="0"/>
    </xf>
    <xf numFmtId="187" fontId="7" fillId="7" borderId="29" applyFont="0">
      <alignment horizontal="right"/>
      <protection locked="0"/>
    </xf>
    <xf numFmtId="187" fontId="7" fillId="7" borderId="29" applyFont="0">
      <alignment horizontal="right"/>
      <protection locked="0"/>
    </xf>
    <xf numFmtId="187" fontId="7" fillId="7" borderId="29" applyFont="0">
      <alignment horizontal="right"/>
      <protection locked="0"/>
    </xf>
    <xf numFmtId="10" fontId="7" fillId="7" borderId="29" applyFont="0">
      <alignment horizontal="right"/>
      <protection locked="0"/>
    </xf>
    <xf numFmtId="10" fontId="7" fillId="7" borderId="29" applyFont="0">
      <alignment horizontal="right"/>
      <protection locked="0"/>
    </xf>
    <xf numFmtId="10" fontId="7" fillId="7" borderId="29" applyFont="0">
      <alignment horizontal="right"/>
      <protection locked="0"/>
    </xf>
    <xf numFmtId="9" fontId="7" fillId="7" borderId="30" applyFont="0">
      <alignment horizontal="right"/>
      <protection locked="0"/>
    </xf>
    <xf numFmtId="9" fontId="7" fillId="7" borderId="30" applyFont="0">
      <alignment horizontal="right"/>
      <protection locked="0"/>
    </xf>
    <xf numFmtId="9" fontId="7" fillId="7" borderId="30" applyFont="0">
      <alignment horizontal="right"/>
      <protection locked="0"/>
    </xf>
    <xf numFmtId="0" fontId="7" fillId="7" borderId="29" applyFont="0">
      <alignment horizontal="center" wrapText="1"/>
      <protection locked="0"/>
    </xf>
    <xf numFmtId="0" fontId="7" fillId="7" borderId="29" applyFont="0">
      <alignment horizontal="center" wrapText="1"/>
      <protection locked="0"/>
    </xf>
    <xf numFmtId="0" fontId="7" fillId="7" borderId="29" applyFont="0">
      <alignment horizontal="center" wrapText="1"/>
      <protection locked="0"/>
    </xf>
    <xf numFmtId="49" fontId="7" fillId="7" borderId="29" applyFont="0" applyAlignment="0">
      <protection locked="0"/>
    </xf>
    <xf numFmtId="49" fontId="7" fillId="7" borderId="29" applyFont="0" applyAlignment="0">
      <protection locked="0"/>
    </xf>
    <xf numFmtId="49" fontId="7" fillId="7" borderId="29" applyFont="0" applyAlignment="0">
      <protection locked="0"/>
    </xf>
    <xf numFmtId="0" fontId="15" fillId="0" borderId="36" applyNumberFormat="0" applyFill="0" applyAlignment="0" applyProtection="0"/>
    <xf numFmtId="0" fontId="15" fillId="0" borderId="36" applyNumberFormat="0" applyFill="0" applyAlignment="0" applyProtection="0"/>
    <xf numFmtId="3" fontId="7" fillId="11" borderId="29">
      <alignment horizontal="right"/>
      <protection locked="0"/>
    </xf>
    <xf numFmtId="3" fontId="7" fillId="11" borderId="29">
      <alignment horizontal="right"/>
      <protection locked="0"/>
    </xf>
    <xf numFmtId="3" fontId="7" fillId="11" borderId="29">
      <alignment horizontal="right"/>
      <protection locked="0"/>
    </xf>
    <xf numFmtId="187" fontId="7" fillId="11" borderId="29">
      <alignment horizontal="right"/>
      <protection locked="0"/>
    </xf>
    <xf numFmtId="187" fontId="7" fillId="11" borderId="29">
      <alignment horizontal="right"/>
      <protection locked="0"/>
    </xf>
    <xf numFmtId="187" fontId="7" fillId="11" borderId="29">
      <alignment horizontal="right"/>
      <protection locked="0"/>
    </xf>
    <xf numFmtId="10" fontId="7" fillId="11" borderId="29" applyFont="0">
      <alignment horizontal="right"/>
      <protection locked="0"/>
    </xf>
    <xf numFmtId="10" fontId="7" fillId="11" borderId="29" applyFont="0">
      <alignment horizontal="right"/>
      <protection locked="0"/>
    </xf>
    <xf numFmtId="10" fontId="7" fillId="11" borderId="29" applyFont="0">
      <alignment horizontal="right"/>
      <protection locked="0"/>
    </xf>
    <xf numFmtId="9" fontId="7" fillId="11" borderId="29">
      <alignment horizontal="right"/>
      <protection locked="0"/>
    </xf>
    <xf numFmtId="9" fontId="7" fillId="11" borderId="29">
      <alignment horizontal="right"/>
      <protection locked="0"/>
    </xf>
    <xf numFmtId="9" fontId="7" fillId="11" borderId="29">
      <alignment horizontal="right"/>
      <protection locked="0"/>
    </xf>
    <xf numFmtId="0" fontId="7" fillId="11" borderId="29">
      <alignment horizontal="center" wrapText="1"/>
    </xf>
    <xf numFmtId="0" fontId="7" fillId="11" borderId="29">
      <alignment horizontal="center" wrapText="1"/>
    </xf>
    <xf numFmtId="0" fontId="7" fillId="11" borderId="29">
      <alignment horizontal="center" wrapText="1"/>
    </xf>
    <xf numFmtId="0" fontId="7" fillId="11" borderId="29" applyNumberFormat="0" applyFont="0">
      <alignment horizontal="center" wrapText="1"/>
      <protection locked="0"/>
    </xf>
    <xf numFmtId="0" fontId="7" fillId="11" borderId="29" applyNumberFormat="0" applyFont="0">
      <alignment horizontal="center" wrapText="1"/>
      <protection locked="0"/>
    </xf>
    <xf numFmtId="0" fontId="7" fillId="11" borderId="29" applyNumberFormat="0" applyFont="0">
      <alignment horizontal="center" wrapText="1"/>
      <protection locked="0"/>
    </xf>
    <xf numFmtId="0" fontId="16" fillId="8" borderId="0"/>
    <xf numFmtId="0" fontId="4" fillId="8" borderId="0"/>
    <xf numFmtId="0" fontId="17" fillId="12" borderId="0">
      <alignment horizontal="left"/>
    </xf>
    <xf numFmtId="0" fontId="18" fillId="13" borderId="29">
      <alignment horizontal="left"/>
    </xf>
    <xf numFmtId="0" fontId="18" fillId="13" borderId="29">
      <alignment horizontal="left"/>
    </xf>
    <xf numFmtId="0" fontId="18" fillId="13" borderId="29">
      <alignment horizontal="left"/>
    </xf>
    <xf numFmtId="0" fontId="17" fillId="14" borderId="0"/>
    <xf numFmtId="188" fontId="7" fillId="5" borderId="29">
      <alignment horizontal="left"/>
      <protection locked="0"/>
    </xf>
    <xf numFmtId="188" fontId="7" fillId="5" borderId="29">
      <alignment horizontal="left"/>
      <protection locked="0"/>
    </xf>
    <xf numFmtId="188" fontId="7" fillId="5" borderId="29">
      <alignment horizontal="left"/>
      <protection locked="0"/>
    </xf>
    <xf numFmtId="3" fontId="7" fillId="5" borderId="29">
      <alignment horizontal="right"/>
      <protection locked="0"/>
    </xf>
    <xf numFmtId="3" fontId="7" fillId="5" borderId="29">
      <alignment horizontal="right"/>
      <protection locked="0"/>
    </xf>
    <xf numFmtId="3" fontId="7" fillId="5" borderId="29">
      <alignment horizontal="right"/>
      <protection locked="0"/>
    </xf>
    <xf numFmtId="4" fontId="7" fillId="5" borderId="29">
      <alignment horizontal="right"/>
      <protection locked="0"/>
    </xf>
    <xf numFmtId="4" fontId="7" fillId="5" borderId="29">
      <alignment horizontal="right"/>
      <protection locked="0"/>
    </xf>
    <xf numFmtId="4" fontId="7" fillId="5" borderId="29">
      <alignment horizontal="right"/>
      <protection locked="0"/>
    </xf>
    <xf numFmtId="189" fontId="7" fillId="5" borderId="29">
      <alignment horizontal="right"/>
      <protection locked="0"/>
    </xf>
    <xf numFmtId="189" fontId="7" fillId="5" borderId="29">
      <alignment horizontal="right"/>
      <protection locked="0"/>
    </xf>
    <xf numFmtId="189" fontId="7" fillId="5" borderId="29">
      <alignment horizontal="right"/>
      <protection locked="0"/>
    </xf>
    <xf numFmtId="190" fontId="7" fillId="5" borderId="29">
      <alignment horizontal="right"/>
      <protection locked="0"/>
    </xf>
    <xf numFmtId="190" fontId="7" fillId="5" borderId="29">
      <alignment horizontal="right"/>
      <protection locked="0"/>
    </xf>
    <xf numFmtId="190" fontId="7" fillId="5" borderId="29">
      <alignment horizontal="right"/>
      <protection locked="0"/>
    </xf>
    <xf numFmtId="2" fontId="7" fillId="5" borderId="29">
      <alignment horizontal="right"/>
      <protection locked="0"/>
    </xf>
    <xf numFmtId="2" fontId="7" fillId="5" borderId="29">
      <alignment horizontal="right"/>
      <protection locked="0"/>
    </xf>
    <xf numFmtId="2" fontId="7" fillId="5" borderId="29">
      <alignment horizontal="right"/>
      <protection locked="0"/>
    </xf>
    <xf numFmtId="191" fontId="7" fillId="5" borderId="29">
      <alignment horizontal="right"/>
      <protection locked="0"/>
    </xf>
    <xf numFmtId="191" fontId="7" fillId="5" borderId="29">
      <alignment horizontal="right"/>
      <protection locked="0"/>
    </xf>
    <xf numFmtId="191" fontId="7" fillId="5" borderId="29">
      <alignment horizontal="right"/>
      <protection locked="0"/>
    </xf>
    <xf numFmtId="192" fontId="7" fillId="5" borderId="29">
      <alignment horizontal="right"/>
      <protection locked="0"/>
    </xf>
    <xf numFmtId="192" fontId="7" fillId="5" borderId="29">
      <alignment horizontal="right"/>
      <protection locked="0"/>
    </xf>
    <xf numFmtId="192" fontId="7" fillId="5" borderId="29">
      <alignment horizontal="right"/>
      <protection locked="0"/>
    </xf>
    <xf numFmtId="187" fontId="7" fillId="5" borderId="29">
      <alignment horizontal="right"/>
      <protection locked="0"/>
    </xf>
    <xf numFmtId="187" fontId="7" fillId="5" borderId="29">
      <alignment horizontal="right"/>
      <protection locked="0"/>
    </xf>
    <xf numFmtId="187" fontId="7" fillId="5" borderId="29">
      <alignment horizontal="right"/>
      <protection locked="0"/>
    </xf>
    <xf numFmtId="1" fontId="7" fillId="5" borderId="29">
      <alignment horizontal="right"/>
      <protection locked="0"/>
    </xf>
    <xf numFmtId="1" fontId="7" fillId="5" borderId="29">
      <alignment horizontal="right"/>
      <protection locked="0"/>
    </xf>
    <xf numFmtId="1" fontId="7" fillId="5" borderId="29">
      <alignment horizontal="right"/>
      <protection locked="0"/>
    </xf>
    <xf numFmtId="193" fontId="7" fillId="5" borderId="29">
      <alignment horizontal="right"/>
      <protection locked="0"/>
    </xf>
    <xf numFmtId="193" fontId="7" fillId="5" borderId="29">
      <alignment horizontal="right"/>
      <protection locked="0"/>
    </xf>
    <xf numFmtId="193" fontId="7" fillId="5" borderId="29">
      <alignment horizontal="right"/>
      <protection locked="0"/>
    </xf>
    <xf numFmtId="190" fontId="7" fillId="5" borderId="29">
      <alignment horizontal="right"/>
      <protection locked="0"/>
    </xf>
    <xf numFmtId="190" fontId="7" fillId="5" borderId="29">
      <alignment horizontal="right"/>
      <protection locked="0"/>
    </xf>
    <xf numFmtId="190" fontId="7" fillId="5" borderId="29">
      <alignment horizontal="right"/>
      <protection locked="0"/>
    </xf>
    <xf numFmtId="194" fontId="7" fillId="5" borderId="29">
      <alignment horizontal="right"/>
      <protection locked="0"/>
    </xf>
    <xf numFmtId="194" fontId="7" fillId="5" borderId="29">
      <alignment horizontal="right"/>
      <protection locked="0"/>
    </xf>
    <xf numFmtId="194" fontId="7" fillId="5" borderId="29">
      <alignment horizontal="right"/>
      <protection locked="0"/>
    </xf>
    <xf numFmtId="195" fontId="7" fillId="5" borderId="29">
      <alignment horizontal="right"/>
      <protection locked="0"/>
    </xf>
    <xf numFmtId="195" fontId="7" fillId="5" borderId="29">
      <alignment horizontal="right"/>
      <protection locked="0"/>
    </xf>
    <xf numFmtId="195" fontId="7" fillId="5" borderId="29">
      <alignment horizontal="right"/>
      <protection locked="0"/>
    </xf>
    <xf numFmtId="196" fontId="7" fillId="5" borderId="29">
      <alignment horizontal="right"/>
      <protection locked="0"/>
    </xf>
    <xf numFmtId="196" fontId="7" fillId="5" borderId="29">
      <alignment horizontal="right"/>
      <protection locked="0"/>
    </xf>
    <xf numFmtId="196" fontId="7" fillId="5" borderId="29">
      <alignment horizontal="right"/>
      <protection locked="0"/>
    </xf>
    <xf numFmtId="197" fontId="7" fillId="5" borderId="29">
      <alignment horizontal="right"/>
      <protection locked="0"/>
    </xf>
    <xf numFmtId="197" fontId="7" fillId="5" borderId="29">
      <alignment horizontal="right"/>
      <protection locked="0"/>
    </xf>
    <xf numFmtId="197" fontId="7" fillId="5" borderId="29">
      <alignment horizontal="right"/>
      <protection locked="0"/>
    </xf>
    <xf numFmtId="198" fontId="7" fillId="5" borderId="29">
      <alignment horizontal="right"/>
      <protection locked="0"/>
    </xf>
    <xf numFmtId="198" fontId="7" fillId="5" borderId="29">
      <alignment horizontal="right"/>
      <protection locked="0"/>
    </xf>
    <xf numFmtId="198" fontId="7" fillId="5" borderId="29">
      <alignment horizontal="right"/>
      <protection locked="0"/>
    </xf>
    <xf numFmtId="199" fontId="7" fillId="5" borderId="29">
      <alignment horizontal="right"/>
      <protection locked="0"/>
    </xf>
    <xf numFmtId="199" fontId="7" fillId="5" borderId="29">
      <alignment horizontal="right"/>
      <protection locked="0"/>
    </xf>
    <xf numFmtId="199" fontId="7" fillId="5" borderId="29">
      <alignment horizontal="right"/>
      <protection locked="0"/>
    </xf>
    <xf numFmtId="49" fontId="7" fillId="5" borderId="29">
      <alignment horizontal="left"/>
      <protection locked="0"/>
    </xf>
    <xf numFmtId="49" fontId="7" fillId="5" borderId="29">
      <alignment horizontal="left"/>
      <protection locked="0"/>
    </xf>
    <xf numFmtId="49" fontId="7" fillId="5" borderId="29">
      <alignment horizontal="left"/>
      <protection locked="0"/>
    </xf>
    <xf numFmtId="49" fontId="7" fillId="5" borderId="29">
      <alignment horizontal="left" wrapText="1"/>
      <protection locked="0"/>
    </xf>
    <xf numFmtId="49" fontId="7" fillId="5" borderId="29">
      <alignment horizontal="left" wrapText="1"/>
      <protection locked="0"/>
    </xf>
    <xf numFmtId="49" fontId="7" fillId="5" borderId="29">
      <alignment horizontal="left" wrapText="1"/>
      <protection locked="0"/>
    </xf>
    <xf numFmtId="18" fontId="7" fillId="5" borderId="29">
      <alignment horizontal="left"/>
      <protection locked="0"/>
    </xf>
    <xf numFmtId="18" fontId="7" fillId="5" borderId="29">
      <alignment horizontal="left"/>
      <protection locked="0"/>
    </xf>
    <xf numFmtId="18" fontId="7" fillId="5" borderId="29">
      <alignment horizontal="left"/>
      <protection locked="0"/>
    </xf>
    <xf numFmtId="0" fontId="3" fillId="15" borderId="29">
      <alignment horizontal="center"/>
    </xf>
    <xf numFmtId="0" fontId="3" fillId="15" borderId="29">
      <alignment horizontal="center"/>
    </xf>
    <xf numFmtId="0" fontId="3" fillId="15" borderId="29">
      <alignment horizontal="center"/>
    </xf>
    <xf numFmtId="0" fontId="3" fillId="15" borderId="29">
      <alignment horizontal="center" wrapText="1"/>
    </xf>
    <xf numFmtId="0" fontId="3" fillId="15" borderId="29">
      <alignment horizontal="center" wrapText="1"/>
    </xf>
    <xf numFmtId="0" fontId="3" fillId="15" borderId="29">
      <alignment horizontal="center" wrapText="1"/>
    </xf>
    <xf numFmtId="188" fontId="7" fillId="15" borderId="29">
      <alignment horizontal="left"/>
    </xf>
    <xf numFmtId="188" fontId="7" fillId="15" borderId="29">
      <alignment horizontal="left"/>
    </xf>
    <xf numFmtId="188" fontId="7" fillId="15" borderId="29">
      <alignment horizontal="left"/>
    </xf>
    <xf numFmtId="0" fontId="3" fillId="15" borderId="29">
      <alignment horizontal="left"/>
    </xf>
    <xf numFmtId="0" fontId="3" fillId="15" borderId="29">
      <alignment horizontal="left"/>
    </xf>
    <xf numFmtId="0" fontId="3" fillId="15" borderId="29">
      <alignment horizontal="left"/>
    </xf>
    <xf numFmtId="0" fontId="3" fillId="15" borderId="29">
      <alignment horizontal="left" wrapText="1"/>
    </xf>
    <xf numFmtId="0" fontId="3" fillId="15" borderId="29">
      <alignment horizontal="left" wrapText="1"/>
    </xf>
    <xf numFmtId="0" fontId="3" fillId="15" borderId="29">
      <alignment horizontal="left" wrapText="1"/>
    </xf>
    <xf numFmtId="0" fontId="3" fillId="15" borderId="29">
      <alignment horizontal="right"/>
    </xf>
    <xf numFmtId="0" fontId="3" fillId="15" borderId="29">
      <alignment horizontal="right"/>
    </xf>
    <xf numFmtId="0" fontId="3" fillId="15" borderId="29">
      <alignment horizontal="right"/>
    </xf>
    <xf numFmtId="0" fontId="3" fillId="15" borderId="29">
      <alignment horizontal="right" wrapText="1"/>
    </xf>
    <xf numFmtId="0" fontId="3" fillId="15" borderId="29">
      <alignment horizontal="right" wrapText="1"/>
    </xf>
    <xf numFmtId="0" fontId="3" fillId="15" borderId="29">
      <alignment horizontal="right" wrapText="1"/>
    </xf>
    <xf numFmtId="188" fontId="7" fillId="16" borderId="29">
      <alignment horizontal="left"/>
    </xf>
    <xf numFmtId="188" fontId="7" fillId="16" borderId="29">
      <alignment horizontal="left"/>
    </xf>
    <xf numFmtId="188" fontId="7" fillId="16" borderId="29">
      <alignment horizontal="left"/>
    </xf>
    <xf numFmtId="3" fontId="7" fillId="16" borderId="29">
      <alignment horizontal="right"/>
    </xf>
    <xf numFmtId="3" fontId="7" fillId="16" borderId="29">
      <alignment horizontal="right"/>
    </xf>
    <xf numFmtId="3" fontId="7" fillId="16" borderId="29">
      <alignment horizontal="right"/>
    </xf>
    <xf numFmtId="4" fontId="7" fillId="16" borderId="29">
      <alignment horizontal="right"/>
    </xf>
    <xf numFmtId="4" fontId="7" fillId="16" borderId="29">
      <alignment horizontal="right"/>
    </xf>
    <xf numFmtId="4" fontId="7" fillId="16" borderId="29">
      <alignment horizontal="right"/>
    </xf>
    <xf numFmtId="189" fontId="7" fillId="16" borderId="29">
      <alignment horizontal="right"/>
    </xf>
    <xf numFmtId="189" fontId="7" fillId="16" borderId="29">
      <alignment horizontal="right"/>
    </xf>
    <xf numFmtId="189" fontId="7" fillId="16" borderId="29">
      <alignment horizontal="right"/>
    </xf>
    <xf numFmtId="190" fontId="7" fillId="16" borderId="29">
      <alignment horizontal="right"/>
    </xf>
    <xf numFmtId="190" fontId="7" fillId="16" borderId="29">
      <alignment horizontal="right"/>
    </xf>
    <xf numFmtId="190" fontId="7" fillId="16" borderId="29">
      <alignment horizontal="right"/>
    </xf>
    <xf numFmtId="2" fontId="7" fillId="16" borderId="29">
      <alignment horizontal="right"/>
    </xf>
    <xf numFmtId="2" fontId="7" fillId="16" borderId="29">
      <alignment horizontal="right"/>
    </xf>
    <xf numFmtId="2" fontId="7" fillId="16" borderId="29">
      <alignment horizontal="right"/>
    </xf>
    <xf numFmtId="191" fontId="7" fillId="16" borderId="29">
      <alignment horizontal="right"/>
    </xf>
    <xf numFmtId="191" fontId="7" fillId="16" borderId="29">
      <alignment horizontal="right"/>
    </xf>
    <xf numFmtId="191" fontId="7" fillId="16" borderId="29">
      <alignment horizontal="right"/>
    </xf>
    <xf numFmtId="192" fontId="7" fillId="16" borderId="29">
      <alignment horizontal="right"/>
    </xf>
    <xf numFmtId="192" fontId="7" fillId="16" borderId="29">
      <alignment horizontal="right"/>
    </xf>
    <xf numFmtId="192" fontId="7" fillId="16" borderId="29">
      <alignment horizontal="right"/>
    </xf>
    <xf numFmtId="187" fontId="7" fillId="16" borderId="29">
      <alignment horizontal="right"/>
    </xf>
    <xf numFmtId="187" fontId="7" fillId="16" borderId="29">
      <alignment horizontal="right"/>
    </xf>
    <xf numFmtId="187" fontId="7" fillId="16" borderId="29">
      <alignment horizontal="right"/>
    </xf>
    <xf numFmtId="1" fontId="7" fillId="16" borderId="29">
      <alignment horizontal="right"/>
    </xf>
    <xf numFmtId="1" fontId="7" fillId="16" borderId="29">
      <alignment horizontal="right"/>
    </xf>
    <xf numFmtId="1" fontId="7" fillId="16" borderId="29">
      <alignment horizontal="right"/>
    </xf>
    <xf numFmtId="193" fontId="7" fillId="16" borderId="29">
      <alignment horizontal="right"/>
    </xf>
    <xf numFmtId="193" fontId="7" fillId="16" borderId="29">
      <alignment horizontal="right"/>
    </xf>
    <xf numFmtId="193" fontId="7" fillId="16" borderId="29">
      <alignment horizontal="right"/>
    </xf>
    <xf numFmtId="190" fontId="7" fillId="16" borderId="29">
      <alignment horizontal="right"/>
    </xf>
    <xf numFmtId="190" fontId="7" fillId="16" borderId="29">
      <alignment horizontal="right"/>
    </xf>
    <xf numFmtId="190" fontId="7" fillId="16" borderId="29">
      <alignment horizontal="right"/>
    </xf>
    <xf numFmtId="194" fontId="7" fillId="16" borderId="29">
      <alignment horizontal="right"/>
    </xf>
    <xf numFmtId="194" fontId="7" fillId="16" borderId="29">
      <alignment horizontal="right"/>
    </xf>
    <xf numFmtId="194" fontId="7" fillId="16" borderId="29">
      <alignment horizontal="right"/>
    </xf>
    <xf numFmtId="195" fontId="7" fillId="16" borderId="29">
      <alignment horizontal="right"/>
    </xf>
    <xf numFmtId="195" fontId="7" fillId="16" borderId="29">
      <alignment horizontal="right"/>
    </xf>
    <xf numFmtId="195" fontId="7" fillId="16" borderId="29">
      <alignment horizontal="right"/>
    </xf>
    <xf numFmtId="196" fontId="7" fillId="16" borderId="29">
      <alignment horizontal="right"/>
    </xf>
    <xf numFmtId="196" fontId="7" fillId="16" borderId="29">
      <alignment horizontal="right"/>
    </xf>
    <xf numFmtId="196" fontId="7" fillId="16" borderId="29">
      <alignment horizontal="right"/>
    </xf>
    <xf numFmtId="197" fontId="7" fillId="16" borderId="29">
      <alignment horizontal="right"/>
    </xf>
    <xf numFmtId="197" fontId="7" fillId="16" borderId="29">
      <alignment horizontal="right"/>
    </xf>
    <xf numFmtId="197" fontId="7" fillId="16" borderId="29">
      <alignment horizontal="right"/>
    </xf>
    <xf numFmtId="198" fontId="7" fillId="16" borderId="29">
      <alignment horizontal="right"/>
    </xf>
    <xf numFmtId="198" fontId="7" fillId="16" borderId="29">
      <alignment horizontal="right"/>
    </xf>
    <xf numFmtId="198" fontId="7" fillId="16" borderId="29">
      <alignment horizontal="right"/>
    </xf>
    <xf numFmtId="199" fontId="7" fillId="16" borderId="29">
      <alignment horizontal="right"/>
    </xf>
    <xf numFmtId="199" fontId="7" fillId="16" borderId="29">
      <alignment horizontal="right"/>
    </xf>
    <xf numFmtId="199" fontId="7" fillId="16" borderId="29">
      <alignment horizontal="right"/>
    </xf>
    <xf numFmtId="49" fontId="7" fillId="16" borderId="29">
      <alignment horizontal="left"/>
    </xf>
    <xf numFmtId="49" fontId="7" fillId="16" borderId="29">
      <alignment horizontal="left"/>
    </xf>
    <xf numFmtId="49" fontId="7" fillId="16" borderId="29">
      <alignment horizontal="left"/>
    </xf>
    <xf numFmtId="49" fontId="7" fillId="16" borderId="29">
      <alignment horizontal="left" wrapText="1"/>
    </xf>
    <xf numFmtId="49" fontId="7" fillId="16" borderId="29">
      <alignment horizontal="left" wrapText="1"/>
    </xf>
    <xf numFmtId="49" fontId="7" fillId="16" borderId="29">
      <alignment horizontal="left" wrapText="1"/>
    </xf>
    <xf numFmtId="18" fontId="7" fillId="16" borderId="29">
      <alignment horizontal="left"/>
    </xf>
    <xf numFmtId="18" fontId="7" fillId="16" borderId="29">
      <alignment horizontal="left"/>
    </xf>
    <xf numFmtId="18" fontId="7" fillId="16" borderId="29">
      <alignment horizontal="left"/>
    </xf>
    <xf numFmtId="49" fontId="7" fillId="17" borderId="29">
      <alignment horizontal="left"/>
    </xf>
    <xf numFmtId="49" fontId="7" fillId="17" borderId="29">
      <alignment horizontal="left"/>
    </xf>
    <xf numFmtId="49" fontId="7" fillId="17" borderId="29">
      <alignment horizontal="left"/>
    </xf>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9" fillId="0" borderId="0" applyNumberFormat="0" applyFill="0" applyBorder="0" applyProtection="0"/>
    <xf numFmtId="3" fontId="7" fillId="5" borderId="29" applyFont="0" applyProtection="0">
      <alignment horizontal="right"/>
    </xf>
    <xf numFmtId="3" fontId="7" fillId="5" borderId="29" applyFont="0" applyProtection="0">
      <alignment horizontal="right"/>
    </xf>
    <xf numFmtId="3" fontId="7" fillId="5" borderId="29" applyFont="0" applyProtection="0">
      <alignment horizontal="right"/>
    </xf>
    <xf numFmtId="200" fontId="7" fillId="5" borderId="29" applyFont="0" applyProtection="0">
      <alignment horizontal="right"/>
    </xf>
    <xf numFmtId="200" fontId="7" fillId="5" borderId="29" applyFont="0" applyProtection="0">
      <alignment horizontal="right"/>
    </xf>
    <xf numFmtId="200" fontId="7" fillId="5" borderId="29" applyFont="0" applyProtection="0">
      <alignment horizontal="right"/>
    </xf>
    <xf numFmtId="187" fontId="7" fillId="5" borderId="29" applyFont="0" applyProtection="0">
      <alignment horizontal="right"/>
    </xf>
    <xf numFmtId="187" fontId="7" fillId="5" borderId="29" applyFont="0" applyProtection="0">
      <alignment horizontal="right"/>
    </xf>
    <xf numFmtId="187" fontId="7" fillId="5" borderId="29" applyFont="0" applyProtection="0">
      <alignment horizontal="right"/>
    </xf>
    <xf numFmtId="10" fontId="7" fillId="5" borderId="29" applyFont="0" applyProtection="0">
      <alignment horizontal="right"/>
    </xf>
    <xf numFmtId="10" fontId="7" fillId="5" borderId="29" applyFont="0" applyProtection="0">
      <alignment horizontal="right"/>
    </xf>
    <xf numFmtId="10" fontId="7" fillId="5" borderId="29" applyFont="0" applyProtection="0">
      <alignment horizontal="right"/>
    </xf>
    <xf numFmtId="9" fontId="7" fillId="5" borderId="29" applyFont="0" applyProtection="0">
      <alignment horizontal="right"/>
    </xf>
    <xf numFmtId="9" fontId="7" fillId="5" borderId="29" applyFont="0" applyProtection="0">
      <alignment horizontal="right"/>
    </xf>
    <xf numFmtId="9" fontId="7" fillId="5" borderId="29" applyFont="0" applyProtection="0">
      <alignment horizontal="right"/>
    </xf>
    <xf numFmtId="201" fontId="7" fillId="5" borderId="29" applyFont="0" applyProtection="0">
      <alignment horizontal="center" wrapText="1"/>
    </xf>
    <xf numFmtId="201" fontId="7" fillId="5" borderId="29" applyFont="0" applyProtection="0">
      <alignment horizontal="center" wrapText="1"/>
    </xf>
    <xf numFmtId="201" fontId="7" fillId="5" borderId="29" applyFont="0" applyProtection="0">
      <alignment horizontal="center" wrapText="1"/>
    </xf>
    <xf numFmtId="0" fontId="7" fillId="0" borderId="0"/>
    <xf numFmtId="40" fontId="20" fillId="0" borderId="0" applyBorder="0">
      <alignment horizontal="right"/>
    </xf>
    <xf numFmtId="202" fontId="7" fillId="18" borderId="29" applyFont="0">
      <alignment horizontal="right"/>
    </xf>
    <xf numFmtId="202" fontId="7" fillId="18" borderId="29" applyFont="0">
      <alignment horizontal="right"/>
    </xf>
    <xf numFmtId="202" fontId="7" fillId="18" borderId="29" applyFont="0">
      <alignment horizontal="right"/>
    </xf>
    <xf numFmtId="1" fontId="7" fillId="18" borderId="29" applyFont="0" applyProtection="0">
      <alignment horizontal="right"/>
    </xf>
    <xf numFmtId="1" fontId="7" fillId="18" borderId="29" applyFont="0" applyProtection="0">
      <alignment horizontal="right"/>
    </xf>
    <xf numFmtId="1" fontId="7" fillId="18" borderId="29" applyFont="0" applyProtection="0">
      <alignment horizontal="right"/>
    </xf>
    <xf numFmtId="202" fontId="7" fillId="18" borderId="29" applyFont="0" applyProtection="0"/>
    <xf numFmtId="202" fontId="7" fillId="18" borderId="29" applyFont="0" applyProtection="0"/>
    <xf numFmtId="202" fontId="7" fillId="18" borderId="29" applyFont="0" applyProtection="0"/>
    <xf numFmtId="187" fontId="7" fillId="18" borderId="29" applyFont="0" applyProtection="0"/>
    <xf numFmtId="187" fontId="7" fillId="18" borderId="29" applyFont="0" applyProtection="0"/>
    <xf numFmtId="187" fontId="7" fillId="18" borderId="29" applyFont="0" applyProtection="0"/>
    <xf numFmtId="10" fontId="7" fillId="18" borderId="5" applyFont="0" applyProtection="0">
      <alignment horizontal="right"/>
    </xf>
    <xf numFmtId="10" fontId="7" fillId="18" borderId="5" applyFont="0" applyProtection="0">
      <alignment horizontal="right"/>
    </xf>
    <xf numFmtId="10" fontId="7" fillId="18" borderId="5" applyFont="0" applyProtection="0">
      <alignment horizontal="right"/>
    </xf>
    <xf numFmtId="9" fontId="7" fillId="18" borderId="5" applyFont="0" applyProtection="0">
      <alignment horizontal="right"/>
    </xf>
    <xf numFmtId="9" fontId="7" fillId="18" borderId="5" applyFont="0" applyProtection="0">
      <alignment horizontal="right"/>
    </xf>
    <xf numFmtId="9" fontId="7" fillId="18" borderId="5" applyFont="0" applyProtection="0">
      <alignment horizontal="right"/>
    </xf>
    <xf numFmtId="203" fontId="7" fillId="18" borderId="5" applyFont="0" applyProtection="0">
      <alignment horizontal="right"/>
    </xf>
    <xf numFmtId="203" fontId="7" fillId="18" borderId="5" applyFont="0" applyProtection="0">
      <alignment horizontal="right"/>
    </xf>
    <xf numFmtId="203" fontId="7" fillId="18" borderId="5" applyFont="0" applyProtection="0">
      <alignment horizontal="right"/>
    </xf>
    <xf numFmtId="0" fontId="7" fillId="18" borderId="29" applyFont="0">
      <alignment horizontal="center" wrapText="1"/>
      <protection locked="0"/>
    </xf>
    <xf numFmtId="0" fontId="7" fillId="18" borderId="29" applyFont="0">
      <alignment horizontal="center" wrapText="1"/>
      <protection locked="0"/>
    </xf>
    <xf numFmtId="0" fontId="7" fillId="18" borderId="29" applyFont="0">
      <alignment horizontal="center" wrapText="1"/>
      <protection locked="0"/>
    </xf>
    <xf numFmtId="0" fontId="7" fillId="18" borderId="29" applyNumberFormat="0" applyFont="0" applyAlignment="0" applyProtection="0"/>
    <xf numFmtId="0" fontId="7" fillId="18" borderId="29" applyNumberFormat="0" applyFont="0" applyAlignment="0" applyProtection="0"/>
    <xf numFmtId="0" fontId="7" fillId="18" borderId="29" applyNumberFormat="0" applyFon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37" applyNumberFormat="0" applyFill="0" applyAlignment="0" applyProtection="0"/>
    <xf numFmtId="0" fontId="22" fillId="0" borderId="37" applyNumberFormat="0" applyFill="0" applyAlignment="0" applyProtection="0"/>
    <xf numFmtId="0" fontId="22" fillId="0" borderId="37" applyNumberFormat="0" applyFill="0" applyAlignment="0" applyProtection="0"/>
    <xf numFmtId="0" fontId="22" fillId="0" borderId="37" applyNumberFormat="0" applyFill="0" applyAlignment="0" applyProtection="0"/>
    <xf numFmtId="0" fontId="22" fillId="0" borderId="37" applyNumberFormat="0" applyFill="0" applyAlignment="0" applyProtection="0"/>
    <xf numFmtId="0" fontId="22" fillId="0" borderId="37" applyNumberFormat="0" applyFill="0" applyAlignment="0" applyProtection="0"/>
    <xf numFmtId="0" fontId="23" fillId="0" borderId="0" applyNumberFormat="0" applyFill="0" applyBorder="0" applyAlignment="0">
      <protection locked="0"/>
    </xf>
    <xf numFmtId="0" fontId="24" fillId="0" borderId="0" applyNumberFormat="0" applyFill="0" applyBorder="0" applyAlignment="0" applyProtection="0"/>
    <xf numFmtId="0" fontId="24"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118" fillId="0" borderId="0" applyNumberFormat="0" applyFill="0" applyBorder="0" applyAlignment="0" applyProtection="0"/>
    <xf numFmtId="0" fontId="108" fillId="19" borderId="0" applyNumberFormat="0" applyBorder="0" applyAlignment="0" applyProtection="0"/>
    <xf numFmtId="0" fontId="108" fillId="18" borderId="0" applyNumberFormat="0" applyBorder="0" applyAlignment="0" applyProtection="0"/>
    <xf numFmtId="0" fontId="108" fillId="11" borderId="0" applyNumberFormat="0" applyBorder="0" applyAlignment="0" applyProtection="0"/>
    <xf numFmtId="0" fontId="108" fillId="20" borderId="0" applyNumberFormat="0" applyBorder="0" applyAlignment="0" applyProtection="0"/>
    <xf numFmtId="0" fontId="108" fillId="21" borderId="0" applyNumberFormat="0" applyBorder="0" applyAlignment="0" applyProtection="0"/>
    <xf numFmtId="0" fontId="108" fillId="10" borderId="0" applyNumberFormat="0" applyBorder="0" applyAlignment="0" applyProtection="0"/>
    <xf numFmtId="0" fontId="108" fillId="16" borderId="0" applyNumberFormat="0" applyBorder="0" applyAlignment="0" applyProtection="0"/>
    <xf numFmtId="0" fontId="108" fillId="13" borderId="0" applyNumberFormat="0" applyBorder="0" applyAlignment="0" applyProtection="0"/>
    <xf numFmtId="0" fontId="108" fillId="22" borderId="0" applyNumberFormat="0" applyBorder="0" applyAlignment="0" applyProtection="0"/>
    <xf numFmtId="0" fontId="108" fillId="20" borderId="0" applyNumberFormat="0" applyBorder="0" applyAlignment="0" applyProtection="0"/>
    <xf numFmtId="0" fontId="108" fillId="16" borderId="0" applyNumberFormat="0" applyBorder="0" applyAlignment="0" applyProtection="0"/>
    <xf numFmtId="0" fontId="108" fillId="23" borderId="0" applyNumberFormat="0" applyBorder="0" applyAlignment="0" applyProtection="0"/>
    <xf numFmtId="0" fontId="109" fillId="24" borderId="0" applyNumberFormat="0" applyBorder="0" applyAlignment="0" applyProtection="0"/>
    <xf numFmtId="0" fontId="109" fillId="13" borderId="0" applyNumberFormat="0" applyBorder="0" applyAlignment="0" applyProtection="0"/>
    <xf numFmtId="0" fontId="109" fillId="22" borderId="0" applyNumberFormat="0" applyBorder="0" applyAlignment="0" applyProtection="0"/>
    <xf numFmtId="0" fontId="109" fillId="25" borderId="0" applyNumberFormat="0" applyBorder="0" applyAlignment="0" applyProtection="0"/>
    <xf numFmtId="0" fontId="109" fillId="26" borderId="0" applyNumberFormat="0" applyBorder="0" applyAlignment="0" applyProtection="0"/>
    <xf numFmtId="0" fontId="109" fillId="27" borderId="0" applyNumberFormat="0" applyBorder="0" applyAlignment="0" applyProtection="0"/>
    <xf numFmtId="0" fontId="109" fillId="28" borderId="0" applyNumberFormat="0" applyBorder="0" applyAlignment="0" applyProtection="0"/>
    <xf numFmtId="0" fontId="109" fillId="29" borderId="0" applyNumberFormat="0" applyBorder="0" applyAlignment="0" applyProtection="0"/>
    <xf numFmtId="0" fontId="109" fillId="30" borderId="0" applyNumberFormat="0" applyBorder="0" applyAlignment="0" applyProtection="0"/>
    <xf numFmtId="0" fontId="109" fillId="25" borderId="0" applyNumberFormat="0" applyBorder="0" applyAlignment="0" applyProtection="0"/>
    <xf numFmtId="0" fontId="109" fillId="26" borderId="0" applyNumberFormat="0" applyBorder="0" applyAlignment="0" applyProtection="0"/>
    <xf numFmtId="0" fontId="109" fillId="31" borderId="0" applyNumberFormat="0" applyBorder="0" applyAlignment="0" applyProtection="0"/>
    <xf numFmtId="0" fontId="110" fillId="18" borderId="0" applyNumberFormat="0" applyBorder="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9" fillId="8" borderId="45" applyNumberFormat="0" applyAlignment="0" applyProtection="0"/>
    <xf numFmtId="0" fontId="10" fillId="9" borderId="34" applyNumberFormat="0" applyAlignment="0" applyProtection="0"/>
    <xf numFmtId="0" fontId="10" fillId="9" borderId="34" applyNumberFormat="0" applyAlignment="0" applyProtection="0"/>
    <xf numFmtId="0" fontId="10" fillId="9" borderId="34" applyNumberFormat="0" applyAlignment="0" applyProtection="0"/>
    <xf numFmtId="3" fontId="5" fillId="5" borderId="46" applyFont="0" applyFill="0" applyProtection="0">
      <alignment horizontal="right"/>
    </xf>
    <xf numFmtId="3" fontId="5" fillId="5" borderId="46" applyFont="0" applyFill="0" applyProtection="0">
      <alignment horizontal="right"/>
    </xf>
    <xf numFmtId="3" fontId="5" fillId="5" borderId="46" applyFont="0" applyFill="0" applyProtection="0">
      <alignment horizontal="right"/>
    </xf>
    <xf numFmtId="3" fontId="5" fillId="5" borderId="46" applyFont="0" applyFill="0" applyProtection="0">
      <alignment horizontal="right"/>
    </xf>
    <xf numFmtId="3" fontId="5" fillId="5" borderId="46" applyFont="0" applyFill="0" applyProtection="0">
      <alignment horizontal="right"/>
    </xf>
    <xf numFmtId="3" fontId="5" fillId="5" borderId="46" applyFont="0" applyFill="0" applyProtection="0">
      <alignment horizontal="right"/>
    </xf>
    <xf numFmtId="0" fontId="8" fillId="0" borderId="0" applyNumberFormat="0" applyFill="0" applyBorder="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37" fontId="117" fillId="32" borderId="46">
      <alignment horizontal="right" vertical="center"/>
    </xf>
    <xf numFmtId="0" fontId="111" fillId="11" borderId="0" applyNumberFormat="0" applyBorder="0" applyAlignment="0" applyProtection="0"/>
    <xf numFmtId="0" fontId="7" fillId="8" borderId="46" applyNumberFormat="0" applyFont="0" applyBorder="0" applyProtection="0"/>
    <xf numFmtId="0" fontId="7" fillId="8" borderId="46" applyNumberFormat="0" applyFont="0" applyBorder="0" applyProtection="0"/>
    <xf numFmtId="0" fontId="7" fillId="8" borderId="46" applyNumberFormat="0" applyFont="0" applyBorder="0" applyProtection="0"/>
    <xf numFmtId="0" fontId="7" fillId="8" borderId="46" applyNumberFormat="0" applyFont="0" applyBorder="0" applyProtection="0"/>
    <xf numFmtId="0" fontId="7" fillId="8" borderId="46" applyNumberFormat="0" applyFont="0" applyBorder="0" applyProtection="0"/>
    <xf numFmtId="0" fontId="7" fillId="8" borderId="46" applyNumberFormat="0" applyFont="0" applyBorder="0" applyProtection="0"/>
    <xf numFmtId="0" fontId="7" fillId="8" borderId="46" applyNumberFormat="0" applyFont="0" applyBorder="0" applyProtection="0"/>
    <xf numFmtId="0" fontId="14" fillId="0" borderId="43">
      <alignment horizontal="left" vertical="center"/>
    </xf>
    <xf numFmtId="0" fontId="14" fillId="0" borderId="43">
      <alignment horizontal="left" vertical="center"/>
    </xf>
    <xf numFmtId="0" fontId="14" fillId="0" borderId="43">
      <alignment horizontal="left" vertical="center"/>
    </xf>
    <xf numFmtId="0" fontId="14" fillId="0" borderId="43">
      <alignment horizontal="left" vertical="center"/>
    </xf>
    <xf numFmtId="0" fontId="14" fillId="0" borderId="43">
      <alignment horizontal="left" vertical="center"/>
    </xf>
    <xf numFmtId="0" fontId="14" fillId="0" borderId="43">
      <alignment horizontal="left" vertical="center"/>
    </xf>
    <xf numFmtId="0" fontId="112" fillId="5" borderId="6" applyNumberFormat="0" applyFill="0" applyBorder="0" applyProtection="0"/>
    <xf numFmtId="0" fontId="14" fillId="0" borderId="0" applyNumberFormat="0" applyFill="0" applyBorder="0" applyAlignment="0" applyProtection="0"/>
    <xf numFmtId="0" fontId="113" fillId="0" borderId="47" applyNumberFormat="0" applyFill="0" applyAlignment="0" applyProtection="0"/>
    <xf numFmtId="0" fontId="113" fillId="0" borderId="0" applyNumberFormat="0" applyFill="0" applyBorder="0" applyAlignment="0" applyProtection="0"/>
    <xf numFmtId="3" fontId="7" fillId="10" borderId="46" applyFont="0" applyProtection="0">
      <alignment horizontal="right"/>
    </xf>
    <xf numFmtId="3" fontId="7" fillId="10" borderId="46" applyFont="0" applyProtection="0">
      <alignment horizontal="right"/>
    </xf>
    <xf numFmtId="3" fontId="7" fillId="10" borderId="46" applyFont="0" applyProtection="0">
      <alignment horizontal="right"/>
    </xf>
    <xf numFmtId="3" fontId="7" fillId="10" borderId="46" applyFont="0" applyProtection="0">
      <alignment horizontal="right"/>
    </xf>
    <xf numFmtId="3" fontId="7" fillId="10" borderId="46" applyFont="0" applyProtection="0">
      <alignment horizontal="right"/>
    </xf>
    <xf numFmtId="3" fontId="7" fillId="10" borderId="46" applyFont="0" applyProtection="0">
      <alignment horizontal="right"/>
    </xf>
    <xf numFmtId="10" fontId="7" fillId="10" borderId="46" applyFont="0" applyProtection="0">
      <alignment horizontal="right"/>
    </xf>
    <xf numFmtId="10" fontId="7" fillId="10" borderId="46" applyFont="0" applyProtection="0">
      <alignment horizontal="right"/>
    </xf>
    <xf numFmtId="10" fontId="7" fillId="10" borderId="46" applyFont="0" applyProtection="0">
      <alignment horizontal="right"/>
    </xf>
    <xf numFmtId="10" fontId="7" fillId="10" borderId="46" applyFont="0" applyProtection="0">
      <alignment horizontal="right"/>
    </xf>
    <xf numFmtId="10" fontId="7" fillId="10" borderId="46" applyFont="0" applyProtection="0">
      <alignment horizontal="right"/>
    </xf>
    <xf numFmtId="10" fontId="7" fillId="10" borderId="46" applyFont="0" applyProtection="0">
      <alignment horizontal="right"/>
    </xf>
    <xf numFmtId="9" fontId="7" fillId="10" borderId="46" applyFont="0" applyProtection="0">
      <alignment horizontal="right"/>
    </xf>
    <xf numFmtId="9" fontId="7" fillId="10" borderId="46" applyFont="0" applyProtection="0">
      <alignment horizontal="right"/>
    </xf>
    <xf numFmtId="9" fontId="7" fillId="10" borderId="46" applyFont="0" applyProtection="0">
      <alignment horizontal="right"/>
    </xf>
    <xf numFmtId="9" fontId="7" fillId="10" borderId="46" applyFont="0" applyProtection="0">
      <alignment horizontal="right"/>
    </xf>
    <xf numFmtId="9" fontId="7" fillId="10" borderId="46" applyFont="0" applyProtection="0">
      <alignment horizontal="right"/>
    </xf>
    <xf numFmtId="9" fontId="7" fillId="10" borderId="46" applyFont="0" applyProtection="0">
      <alignment horizontal="right"/>
    </xf>
    <xf numFmtId="0" fontId="7" fillId="10" borderId="42" applyNumberFormat="0" applyFont="0" applyBorder="0" applyProtection="0"/>
    <xf numFmtId="0" fontId="7" fillId="10" borderId="42" applyNumberFormat="0" applyFont="0" applyBorder="0" applyProtection="0"/>
    <xf numFmtId="0" fontId="7" fillId="10" borderId="42" applyNumberFormat="0" applyFont="0" applyBorder="0" applyProtection="0"/>
    <xf numFmtId="0" fontId="7" fillId="10" borderId="42" applyNumberFormat="0" applyFont="0" applyBorder="0" applyProtection="0"/>
    <xf numFmtId="0" fontId="7" fillId="10" borderId="42" applyNumberFormat="0" applyFont="0" applyBorder="0" applyProtection="0"/>
    <xf numFmtId="0" fontId="7" fillId="10" borderId="42" applyNumberFormat="0" applyFont="0" applyBorder="0" applyProtection="0"/>
    <xf numFmtId="0" fontId="7" fillId="10" borderId="42" applyNumberFormat="0" applyFont="0" applyBorder="0" applyProtection="0"/>
    <xf numFmtId="0" fontId="114" fillId="10" borderId="45" applyNumberFormat="0" applyAlignment="0" applyProtection="0"/>
    <xf numFmtId="37" fontId="117" fillId="0" borderId="46">
      <alignment horizontal="right" vertical="center"/>
      <protection locked="0"/>
    </xf>
    <xf numFmtId="186" fontId="7" fillId="7" borderId="46" applyFont="0" applyAlignment="0">
      <protection locked="0"/>
    </xf>
    <xf numFmtId="186" fontId="7" fillId="7" borderId="46" applyFont="0" applyAlignment="0">
      <protection locked="0"/>
    </xf>
    <xf numFmtId="186" fontId="7" fillId="7" borderId="46" applyFont="0" applyAlignment="0">
      <protection locked="0"/>
    </xf>
    <xf numFmtId="186" fontId="7" fillId="7" borderId="46" applyFont="0" applyAlignment="0">
      <protection locked="0"/>
    </xf>
    <xf numFmtId="186" fontId="7" fillId="7" borderId="46" applyFont="0" applyAlignment="0">
      <protection locked="0"/>
    </xf>
    <xf numFmtId="186" fontId="7" fillId="7" borderId="46" applyFont="0" applyAlignment="0">
      <protection locked="0"/>
    </xf>
    <xf numFmtId="3" fontId="7" fillId="7" borderId="46" applyFont="0">
      <alignment horizontal="right"/>
      <protection locked="0"/>
    </xf>
    <xf numFmtId="3" fontId="7" fillId="7" borderId="46" applyFont="0">
      <alignment horizontal="right"/>
      <protection locked="0"/>
    </xf>
    <xf numFmtId="3" fontId="7" fillId="7" borderId="46" applyFont="0">
      <alignment horizontal="right"/>
      <protection locked="0"/>
    </xf>
    <xf numFmtId="3" fontId="7" fillId="7" borderId="46" applyFont="0">
      <alignment horizontal="right"/>
      <protection locked="0"/>
    </xf>
    <xf numFmtId="3" fontId="7" fillId="7" borderId="46" applyFont="0">
      <alignment horizontal="right"/>
      <protection locked="0"/>
    </xf>
    <xf numFmtId="3" fontId="7" fillId="7" borderId="46" applyFont="0">
      <alignment horizontal="right"/>
      <protection locked="0"/>
    </xf>
    <xf numFmtId="187" fontId="7" fillId="7" borderId="46" applyFont="0">
      <alignment horizontal="right"/>
      <protection locked="0"/>
    </xf>
    <xf numFmtId="187" fontId="7" fillId="7" borderId="46" applyFont="0">
      <alignment horizontal="right"/>
      <protection locked="0"/>
    </xf>
    <xf numFmtId="187" fontId="7" fillId="7" borderId="46" applyFont="0">
      <alignment horizontal="right"/>
      <protection locked="0"/>
    </xf>
    <xf numFmtId="187" fontId="7" fillId="7" borderId="46" applyFont="0">
      <alignment horizontal="right"/>
      <protection locked="0"/>
    </xf>
    <xf numFmtId="187" fontId="7" fillId="7" borderId="46" applyFont="0">
      <alignment horizontal="right"/>
      <protection locked="0"/>
    </xf>
    <xf numFmtId="187" fontId="7" fillId="7" borderId="46" applyFont="0">
      <alignment horizontal="right"/>
      <protection locked="0"/>
    </xf>
    <xf numFmtId="10" fontId="7" fillId="7" borderId="46" applyFont="0">
      <alignment horizontal="right"/>
      <protection locked="0"/>
    </xf>
    <xf numFmtId="10" fontId="7" fillId="7" borderId="46" applyFont="0">
      <alignment horizontal="right"/>
      <protection locked="0"/>
    </xf>
    <xf numFmtId="10" fontId="7" fillId="7" borderId="46" applyFont="0">
      <alignment horizontal="right"/>
      <protection locked="0"/>
    </xf>
    <xf numFmtId="10" fontId="7" fillId="7" borderId="46" applyFont="0">
      <alignment horizontal="right"/>
      <protection locked="0"/>
    </xf>
    <xf numFmtId="10" fontId="7" fillId="7" borderId="46" applyFont="0">
      <alignment horizontal="right"/>
      <protection locked="0"/>
    </xf>
    <xf numFmtId="10" fontId="7" fillId="7" borderId="46" applyFont="0">
      <alignment horizontal="right"/>
      <protection locked="0"/>
    </xf>
    <xf numFmtId="9" fontId="7" fillId="7" borderId="48" applyFont="0">
      <alignment horizontal="right"/>
      <protection locked="0"/>
    </xf>
    <xf numFmtId="9" fontId="7" fillId="7" borderId="48" applyFont="0">
      <alignment horizontal="right"/>
      <protection locked="0"/>
    </xf>
    <xf numFmtId="9" fontId="7" fillId="7" borderId="48" applyFont="0">
      <alignment horizontal="right"/>
      <protection locked="0"/>
    </xf>
    <xf numFmtId="9" fontId="7" fillId="7" borderId="48" applyFont="0">
      <alignment horizontal="right"/>
      <protection locked="0"/>
    </xf>
    <xf numFmtId="9" fontId="7" fillId="7" borderId="48" applyFont="0">
      <alignment horizontal="right"/>
      <protection locked="0"/>
    </xf>
    <xf numFmtId="9" fontId="7" fillId="7" borderId="48" applyFont="0">
      <alignment horizontal="right"/>
      <protection locked="0"/>
    </xf>
    <xf numFmtId="0" fontId="7" fillId="7" borderId="46" applyFont="0">
      <alignment horizontal="center" wrapText="1"/>
      <protection locked="0"/>
    </xf>
    <xf numFmtId="0" fontId="7" fillId="7" borderId="46" applyFont="0">
      <alignment horizontal="center" wrapText="1"/>
      <protection locked="0"/>
    </xf>
    <xf numFmtId="0" fontId="7" fillId="7" borderId="46" applyFont="0">
      <alignment horizontal="center" wrapText="1"/>
      <protection locked="0"/>
    </xf>
    <xf numFmtId="0" fontId="7" fillId="7" borderId="46" applyFont="0">
      <alignment horizontal="center" wrapText="1"/>
      <protection locked="0"/>
    </xf>
    <xf numFmtId="0" fontId="7" fillId="7" borderId="46" applyFont="0">
      <alignment horizontal="center" wrapText="1"/>
      <protection locked="0"/>
    </xf>
    <xf numFmtId="0" fontId="7" fillId="7" borderId="46" applyFont="0">
      <alignment horizontal="center" wrapText="1"/>
      <protection locked="0"/>
    </xf>
    <xf numFmtId="49" fontId="7" fillId="7" borderId="46" applyFont="0" applyAlignment="0">
      <protection locked="0"/>
    </xf>
    <xf numFmtId="49" fontId="7" fillId="7" borderId="46" applyFont="0" applyAlignment="0">
      <protection locked="0"/>
    </xf>
    <xf numFmtId="49" fontId="7" fillId="7" borderId="46" applyFont="0" applyAlignment="0">
      <protection locked="0"/>
    </xf>
    <xf numFmtId="49" fontId="7" fillId="7" borderId="46" applyFont="0" applyAlignment="0">
      <protection locked="0"/>
    </xf>
    <xf numFmtId="49" fontId="7" fillId="7" borderId="46" applyFont="0" applyAlignment="0">
      <protection locked="0"/>
    </xf>
    <xf numFmtId="49" fontId="7" fillId="7" borderId="46" applyFont="0" applyAlignment="0">
      <protection locked="0"/>
    </xf>
    <xf numFmtId="0" fontId="15" fillId="0" borderId="36" applyNumberFormat="0" applyFill="0" applyAlignment="0" applyProtection="0"/>
    <xf numFmtId="0" fontId="15" fillId="0" borderId="36" applyNumberFormat="0" applyFill="0" applyAlignment="0" applyProtection="0"/>
    <xf numFmtId="0" fontId="15" fillId="0" borderId="36" applyNumberFormat="0" applyFill="0" applyAlignment="0" applyProtection="0"/>
    <xf numFmtId="0" fontId="115" fillId="33" borderId="0" applyNumberFormat="0" applyBorder="0" applyAlignment="0" applyProtection="0"/>
    <xf numFmtId="0" fontId="7" fillId="15" borderId="49" applyNumberFormat="0" applyFont="0" applyAlignment="0" applyProtection="0"/>
    <xf numFmtId="3" fontId="7" fillId="11" borderId="46">
      <alignment horizontal="right"/>
      <protection locked="0"/>
    </xf>
    <xf numFmtId="3" fontId="7" fillId="11" borderId="46">
      <alignment horizontal="right"/>
      <protection locked="0"/>
    </xf>
    <xf numFmtId="3" fontId="7" fillId="11" borderId="46">
      <alignment horizontal="right"/>
      <protection locked="0"/>
    </xf>
    <xf numFmtId="3" fontId="7" fillId="11" borderId="46">
      <alignment horizontal="right"/>
      <protection locked="0"/>
    </xf>
    <xf numFmtId="3" fontId="7" fillId="11" borderId="46">
      <alignment horizontal="right"/>
      <protection locked="0"/>
    </xf>
    <xf numFmtId="3" fontId="7" fillId="11" borderId="46">
      <alignment horizontal="right"/>
      <protection locked="0"/>
    </xf>
    <xf numFmtId="3" fontId="7" fillId="11" borderId="46">
      <alignment horizontal="right"/>
      <protection locked="0"/>
    </xf>
    <xf numFmtId="187" fontId="7" fillId="11" borderId="46">
      <alignment horizontal="right"/>
      <protection locked="0"/>
    </xf>
    <xf numFmtId="187" fontId="7" fillId="11" borderId="46">
      <alignment horizontal="right"/>
      <protection locked="0"/>
    </xf>
    <xf numFmtId="187" fontId="7" fillId="11" borderId="46">
      <alignment horizontal="right"/>
      <protection locked="0"/>
    </xf>
    <xf numFmtId="187" fontId="7" fillId="11" borderId="46">
      <alignment horizontal="right"/>
      <protection locked="0"/>
    </xf>
    <xf numFmtId="187" fontId="7" fillId="11" borderId="46">
      <alignment horizontal="right"/>
      <protection locked="0"/>
    </xf>
    <xf numFmtId="187" fontId="7" fillId="11" borderId="46">
      <alignment horizontal="right"/>
      <protection locked="0"/>
    </xf>
    <xf numFmtId="187" fontId="7" fillId="11" borderId="46">
      <alignment horizontal="right"/>
      <protection locked="0"/>
    </xf>
    <xf numFmtId="10" fontId="7" fillId="11" borderId="46" applyFont="0">
      <alignment horizontal="right"/>
      <protection locked="0"/>
    </xf>
    <xf numFmtId="10" fontId="7" fillId="11" borderId="46" applyFont="0">
      <alignment horizontal="right"/>
      <protection locked="0"/>
    </xf>
    <xf numFmtId="10" fontId="7" fillId="11" borderId="46" applyFont="0">
      <alignment horizontal="right"/>
      <protection locked="0"/>
    </xf>
    <xf numFmtId="10" fontId="7" fillId="11" borderId="46" applyFont="0">
      <alignment horizontal="right"/>
      <protection locked="0"/>
    </xf>
    <xf numFmtId="10" fontId="7" fillId="11" borderId="46" applyFont="0">
      <alignment horizontal="right"/>
      <protection locked="0"/>
    </xf>
    <xf numFmtId="10" fontId="7" fillId="11" borderId="46" applyFont="0">
      <alignment horizontal="right"/>
      <protection locked="0"/>
    </xf>
    <xf numFmtId="9" fontId="7" fillId="11" borderId="46">
      <alignment horizontal="right"/>
      <protection locked="0"/>
    </xf>
    <xf numFmtId="9" fontId="7" fillId="11" borderId="46">
      <alignment horizontal="right"/>
      <protection locked="0"/>
    </xf>
    <xf numFmtId="9" fontId="7" fillId="11" borderId="46">
      <alignment horizontal="right"/>
      <protection locked="0"/>
    </xf>
    <xf numFmtId="9" fontId="7" fillId="11" borderId="46">
      <alignment horizontal="right"/>
      <protection locked="0"/>
    </xf>
    <xf numFmtId="9" fontId="7" fillId="11" borderId="46">
      <alignment horizontal="right"/>
      <protection locked="0"/>
    </xf>
    <xf numFmtId="9" fontId="7" fillId="11" borderId="46">
      <alignment horizontal="right"/>
      <protection locked="0"/>
    </xf>
    <xf numFmtId="9" fontId="7" fillId="11" borderId="46">
      <alignment horizontal="right"/>
      <protection locked="0"/>
    </xf>
    <xf numFmtId="0" fontId="7" fillId="11" borderId="46">
      <alignment horizontal="center" wrapText="1"/>
    </xf>
    <xf numFmtId="0" fontId="7" fillId="11" borderId="46">
      <alignment horizontal="center" wrapText="1"/>
    </xf>
    <xf numFmtId="0" fontId="7" fillId="11" borderId="46">
      <alignment horizontal="center" wrapText="1"/>
    </xf>
    <xf numFmtId="0" fontId="7" fillId="11" borderId="46">
      <alignment horizontal="center" wrapText="1"/>
    </xf>
    <xf numFmtId="0" fontId="7" fillId="11" borderId="46">
      <alignment horizontal="center" wrapText="1"/>
    </xf>
    <xf numFmtId="0" fontId="7" fillId="11" borderId="46">
      <alignment horizontal="center" wrapText="1"/>
    </xf>
    <xf numFmtId="0" fontId="7" fillId="11" borderId="46">
      <alignment horizontal="center" wrapText="1"/>
    </xf>
    <xf numFmtId="0" fontId="7" fillId="11" borderId="46" applyNumberFormat="0" applyFont="0">
      <alignment horizontal="center" wrapText="1"/>
      <protection locked="0"/>
    </xf>
    <xf numFmtId="0" fontId="7" fillId="11" borderId="46" applyNumberFormat="0" applyFont="0">
      <alignment horizontal="center" wrapText="1"/>
      <protection locked="0"/>
    </xf>
    <xf numFmtId="0" fontId="7" fillId="11" borderId="46" applyNumberFormat="0" applyFont="0">
      <alignment horizontal="center" wrapText="1"/>
      <protection locked="0"/>
    </xf>
    <xf numFmtId="0" fontId="7" fillId="11" borderId="46" applyNumberFormat="0" applyFont="0">
      <alignment horizontal="center" wrapText="1"/>
      <protection locked="0"/>
    </xf>
    <xf numFmtId="0" fontId="7" fillId="11" borderId="46" applyNumberFormat="0" applyFont="0">
      <alignment horizontal="center" wrapText="1"/>
      <protection locked="0"/>
    </xf>
    <xf numFmtId="0" fontId="7" fillId="11" borderId="46" applyNumberFormat="0" applyFont="0">
      <alignment horizontal="center" wrapText="1"/>
      <protection locked="0"/>
    </xf>
    <xf numFmtId="0" fontId="18" fillId="13" borderId="46">
      <alignment horizontal="left"/>
    </xf>
    <xf numFmtId="0" fontId="18" fillId="13" borderId="46">
      <alignment horizontal="left"/>
    </xf>
    <xf numFmtId="0" fontId="18" fillId="13" borderId="46">
      <alignment horizontal="left"/>
    </xf>
    <xf numFmtId="0" fontId="18" fillId="13" borderId="46">
      <alignment horizontal="left"/>
    </xf>
    <xf numFmtId="0" fontId="18" fillId="13" borderId="46">
      <alignment horizontal="left"/>
    </xf>
    <xf numFmtId="0" fontId="18" fillId="13" borderId="46">
      <alignment horizontal="left"/>
    </xf>
    <xf numFmtId="188" fontId="7" fillId="5" borderId="46">
      <alignment horizontal="left"/>
      <protection locked="0"/>
    </xf>
    <xf numFmtId="188" fontId="7" fillId="5" borderId="46">
      <alignment horizontal="left"/>
      <protection locked="0"/>
    </xf>
    <xf numFmtId="188" fontId="7" fillId="5" borderId="46">
      <alignment horizontal="left"/>
      <protection locked="0"/>
    </xf>
    <xf numFmtId="188" fontId="7" fillId="5" borderId="46">
      <alignment horizontal="left"/>
      <protection locked="0"/>
    </xf>
    <xf numFmtId="188" fontId="7" fillId="5" borderId="46">
      <alignment horizontal="left"/>
      <protection locked="0"/>
    </xf>
    <xf numFmtId="188" fontId="7" fillId="5" borderId="46">
      <alignment horizontal="left"/>
      <protection locked="0"/>
    </xf>
    <xf numFmtId="188" fontId="7" fillId="5" borderId="46">
      <alignment horizontal="left"/>
      <protection locked="0"/>
    </xf>
    <xf numFmtId="3" fontId="7" fillId="5" borderId="46">
      <alignment horizontal="right"/>
      <protection locked="0"/>
    </xf>
    <xf numFmtId="3" fontId="7" fillId="5" borderId="46">
      <alignment horizontal="right"/>
      <protection locked="0"/>
    </xf>
    <xf numFmtId="3" fontId="7" fillId="5" borderId="46">
      <alignment horizontal="right"/>
      <protection locked="0"/>
    </xf>
    <xf numFmtId="3" fontId="7" fillId="5" borderId="46">
      <alignment horizontal="right"/>
      <protection locked="0"/>
    </xf>
    <xf numFmtId="3" fontId="7" fillId="5" borderId="46">
      <alignment horizontal="right"/>
      <protection locked="0"/>
    </xf>
    <xf numFmtId="3" fontId="7" fillId="5" borderId="46">
      <alignment horizontal="right"/>
      <protection locked="0"/>
    </xf>
    <xf numFmtId="3" fontId="7" fillId="5" borderId="46">
      <alignment horizontal="right"/>
      <protection locked="0"/>
    </xf>
    <xf numFmtId="4" fontId="7" fillId="5" borderId="46">
      <alignment horizontal="right"/>
      <protection locked="0"/>
    </xf>
    <xf numFmtId="4" fontId="7" fillId="5" borderId="46">
      <alignment horizontal="right"/>
      <protection locked="0"/>
    </xf>
    <xf numFmtId="4" fontId="7" fillId="5" borderId="46">
      <alignment horizontal="right"/>
      <protection locked="0"/>
    </xf>
    <xf numFmtId="4" fontId="7" fillId="5" borderId="46">
      <alignment horizontal="right"/>
      <protection locked="0"/>
    </xf>
    <xf numFmtId="4" fontId="7" fillId="5" borderId="46">
      <alignment horizontal="right"/>
      <protection locked="0"/>
    </xf>
    <xf numFmtId="4" fontId="7" fillId="5" borderId="46">
      <alignment horizontal="right"/>
      <protection locked="0"/>
    </xf>
    <xf numFmtId="4" fontId="7" fillId="5" borderId="46">
      <alignment horizontal="right"/>
      <protection locked="0"/>
    </xf>
    <xf numFmtId="189" fontId="7" fillId="5" borderId="46">
      <alignment horizontal="right"/>
      <protection locked="0"/>
    </xf>
    <xf numFmtId="189" fontId="7" fillId="5" borderId="46">
      <alignment horizontal="right"/>
      <protection locked="0"/>
    </xf>
    <xf numFmtId="189" fontId="7" fillId="5" borderId="46">
      <alignment horizontal="right"/>
      <protection locked="0"/>
    </xf>
    <xf numFmtId="189" fontId="7" fillId="5" borderId="46">
      <alignment horizontal="right"/>
      <protection locked="0"/>
    </xf>
    <xf numFmtId="189" fontId="7" fillId="5" borderId="46">
      <alignment horizontal="right"/>
      <protection locked="0"/>
    </xf>
    <xf numFmtId="189" fontId="7" fillId="5" borderId="46">
      <alignment horizontal="right"/>
      <protection locked="0"/>
    </xf>
    <xf numFmtId="189" fontId="7" fillId="5" borderId="46">
      <alignment horizontal="right"/>
      <protection locked="0"/>
    </xf>
    <xf numFmtId="190" fontId="7" fillId="5" borderId="46">
      <alignment horizontal="right"/>
      <protection locked="0"/>
    </xf>
    <xf numFmtId="190" fontId="7" fillId="5" borderId="46">
      <alignment horizontal="right"/>
      <protection locked="0"/>
    </xf>
    <xf numFmtId="190" fontId="7" fillId="5" borderId="46">
      <alignment horizontal="right"/>
      <protection locked="0"/>
    </xf>
    <xf numFmtId="190" fontId="7" fillId="5" borderId="46">
      <alignment horizontal="right"/>
      <protection locked="0"/>
    </xf>
    <xf numFmtId="190" fontId="7" fillId="5" borderId="46">
      <alignment horizontal="right"/>
      <protection locked="0"/>
    </xf>
    <xf numFmtId="190" fontId="7" fillId="5" borderId="46">
      <alignment horizontal="right"/>
      <protection locked="0"/>
    </xf>
    <xf numFmtId="190" fontId="7" fillId="5" borderId="46">
      <alignment horizontal="right"/>
      <protection locked="0"/>
    </xf>
    <xf numFmtId="2" fontId="7" fillId="5" borderId="46">
      <alignment horizontal="right"/>
      <protection locked="0"/>
    </xf>
    <xf numFmtId="2" fontId="7" fillId="5" borderId="46">
      <alignment horizontal="right"/>
      <protection locked="0"/>
    </xf>
    <xf numFmtId="2" fontId="7" fillId="5" borderId="46">
      <alignment horizontal="right"/>
      <protection locked="0"/>
    </xf>
    <xf numFmtId="2" fontId="7" fillId="5" borderId="46">
      <alignment horizontal="right"/>
      <protection locked="0"/>
    </xf>
    <xf numFmtId="2" fontId="7" fillId="5" borderId="46">
      <alignment horizontal="right"/>
      <protection locked="0"/>
    </xf>
    <xf numFmtId="2" fontId="7" fillId="5" borderId="46">
      <alignment horizontal="right"/>
      <protection locked="0"/>
    </xf>
    <xf numFmtId="2" fontId="7" fillId="5" borderId="46">
      <alignment horizontal="right"/>
      <protection locked="0"/>
    </xf>
    <xf numFmtId="191" fontId="7" fillId="5" borderId="46">
      <alignment horizontal="right"/>
      <protection locked="0"/>
    </xf>
    <xf numFmtId="191" fontId="7" fillId="5" borderId="46">
      <alignment horizontal="right"/>
      <protection locked="0"/>
    </xf>
    <xf numFmtId="191" fontId="7" fillId="5" borderId="46">
      <alignment horizontal="right"/>
      <protection locked="0"/>
    </xf>
    <xf numFmtId="191" fontId="7" fillId="5" borderId="46">
      <alignment horizontal="right"/>
      <protection locked="0"/>
    </xf>
    <xf numFmtId="191" fontId="7" fillId="5" borderId="46">
      <alignment horizontal="right"/>
      <protection locked="0"/>
    </xf>
    <xf numFmtId="191" fontId="7" fillId="5" borderId="46">
      <alignment horizontal="right"/>
      <protection locked="0"/>
    </xf>
    <xf numFmtId="191" fontId="7" fillId="5" borderId="46">
      <alignment horizontal="right"/>
      <protection locked="0"/>
    </xf>
    <xf numFmtId="192" fontId="7" fillId="5" borderId="46">
      <alignment horizontal="right"/>
      <protection locked="0"/>
    </xf>
    <xf numFmtId="192" fontId="7" fillId="5" borderId="46">
      <alignment horizontal="right"/>
      <protection locked="0"/>
    </xf>
    <xf numFmtId="192" fontId="7" fillId="5" borderId="46">
      <alignment horizontal="right"/>
      <protection locked="0"/>
    </xf>
    <xf numFmtId="192" fontId="7" fillId="5" borderId="46">
      <alignment horizontal="right"/>
      <protection locked="0"/>
    </xf>
    <xf numFmtId="192" fontId="7" fillId="5" borderId="46">
      <alignment horizontal="right"/>
      <protection locked="0"/>
    </xf>
    <xf numFmtId="192" fontId="7" fillId="5" borderId="46">
      <alignment horizontal="right"/>
      <protection locked="0"/>
    </xf>
    <xf numFmtId="192" fontId="7" fillId="5" borderId="46">
      <alignment horizontal="right"/>
      <protection locked="0"/>
    </xf>
    <xf numFmtId="187" fontId="7" fillId="5" borderId="46">
      <alignment horizontal="right"/>
      <protection locked="0"/>
    </xf>
    <xf numFmtId="187" fontId="7" fillId="5" borderId="46">
      <alignment horizontal="right"/>
      <protection locked="0"/>
    </xf>
    <xf numFmtId="187" fontId="7" fillId="5" borderId="46">
      <alignment horizontal="right"/>
      <protection locked="0"/>
    </xf>
    <xf numFmtId="187" fontId="7" fillId="5" borderId="46">
      <alignment horizontal="right"/>
      <protection locked="0"/>
    </xf>
    <xf numFmtId="187" fontId="7" fillId="5" borderId="46">
      <alignment horizontal="right"/>
      <protection locked="0"/>
    </xf>
    <xf numFmtId="187" fontId="7" fillId="5" borderId="46">
      <alignment horizontal="right"/>
      <protection locked="0"/>
    </xf>
    <xf numFmtId="187" fontId="7" fillId="5" borderId="46">
      <alignment horizontal="right"/>
      <protection locked="0"/>
    </xf>
    <xf numFmtId="1" fontId="7" fillId="5" borderId="46">
      <alignment horizontal="right"/>
      <protection locked="0"/>
    </xf>
    <xf numFmtId="1" fontId="7" fillId="5" borderId="46">
      <alignment horizontal="right"/>
      <protection locked="0"/>
    </xf>
    <xf numFmtId="1" fontId="7" fillId="5" borderId="46">
      <alignment horizontal="right"/>
      <protection locked="0"/>
    </xf>
    <xf numFmtId="1" fontId="7" fillId="5" borderId="46">
      <alignment horizontal="right"/>
      <protection locked="0"/>
    </xf>
    <xf numFmtId="1" fontId="7" fillId="5" borderId="46">
      <alignment horizontal="right"/>
      <protection locked="0"/>
    </xf>
    <xf numFmtId="1" fontId="7" fillId="5" borderId="46">
      <alignment horizontal="right"/>
      <protection locked="0"/>
    </xf>
    <xf numFmtId="1" fontId="7" fillId="5" borderId="46">
      <alignment horizontal="right"/>
      <protection locked="0"/>
    </xf>
    <xf numFmtId="193" fontId="7" fillId="5" borderId="46">
      <alignment horizontal="right"/>
      <protection locked="0"/>
    </xf>
    <xf numFmtId="193" fontId="7" fillId="5" borderId="46">
      <alignment horizontal="right"/>
      <protection locked="0"/>
    </xf>
    <xf numFmtId="193" fontId="7" fillId="5" borderId="46">
      <alignment horizontal="right"/>
      <protection locked="0"/>
    </xf>
    <xf numFmtId="193" fontId="7" fillId="5" borderId="46">
      <alignment horizontal="right"/>
      <protection locked="0"/>
    </xf>
    <xf numFmtId="193" fontId="7" fillId="5" borderId="46">
      <alignment horizontal="right"/>
      <protection locked="0"/>
    </xf>
    <xf numFmtId="193" fontId="7" fillId="5" borderId="46">
      <alignment horizontal="right"/>
      <protection locked="0"/>
    </xf>
    <xf numFmtId="193" fontId="7" fillId="5" borderId="46">
      <alignment horizontal="right"/>
      <protection locked="0"/>
    </xf>
    <xf numFmtId="190" fontId="7" fillId="5" borderId="46">
      <alignment horizontal="right"/>
      <protection locked="0"/>
    </xf>
    <xf numFmtId="190" fontId="7" fillId="5" borderId="46">
      <alignment horizontal="right"/>
      <protection locked="0"/>
    </xf>
    <xf numFmtId="190" fontId="7" fillId="5" borderId="46">
      <alignment horizontal="right"/>
      <protection locked="0"/>
    </xf>
    <xf numFmtId="190" fontId="7" fillId="5" borderId="46">
      <alignment horizontal="right"/>
      <protection locked="0"/>
    </xf>
    <xf numFmtId="190" fontId="7" fillId="5" borderId="46">
      <alignment horizontal="right"/>
      <protection locked="0"/>
    </xf>
    <xf numFmtId="190" fontId="7" fillId="5" borderId="46">
      <alignment horizontal="right"/>
      <protection locked="0"/>
    </xf>
    <xf numFmtId="190" fontId="7" fillId="5" borderId="46">
      <alignment horizontal="right"/>
      <protection locked="0"/>
    </xf>
    <xf numFmtId="194" fontId="7" fillId="5" borderId="46">
      <alignment horizontal="right"/>
      <protection locked="0"/>
    </xf>
    <xf numFmtId="194" fontId="7" fillId="5" borderId="46">
      <alignment horizontal="right"/>
      <protection locked="0"/>
    </xf>
    <xf numFmtId="194" fontId="7" fillId="5" borderId="46">
      <alignment horizontal="right"/>
      <protection locked="0"/>
    </xf>
    <xf numFmtId="194" fontId="7" fillId="5" borderId="46">
      <alignment horizontal="right"/>
      <protection locked="0"/>
    </xf>
    <xf numFmtId="194" fontId="7" fillId="5" borderId="46">
      <alignment horizontal="right"/>
      <protection locked="0"/>
    </xf>
    <xf numFmtId="194" fontId="7" fillId="5" borderId="46">
      <alignment horizontal="right"/>
      <protection locked="0"/>
    </xf>
    <xf numFmtId="194" fontId="7" fillId="5" borderId="46">
      <alignment horizontal="right"/>
      <protection locked="0"/>
    </xf>
    <xf numFmtId="195" fontId="7" fillId="5" borderId="46">
      <alignment horizontal="right"/>
      <protection locked="0"/>
    </xf>
    <xf numFmtId="195" fontId="7" fillId="5" borderId="46">
      <alignment horizontal="right"/>
      <protection locked="0"/>
    </xf>
    <xf numFmtId="195" fontId="7" fillId="5" borderId="46">
      <alignment horizontal="right"/>
      <protection locked="0"/>
    </xf>
    <xf numFmtId="195" fontId="7" fillId="5" borderId="46">
      <alignment horizontal="right"/>
      <protection locked="0"/>
    </xf>
    <xf numFmtId="195" fontId="7" fillId="5" borderId="46">
      <alignment horizontal="right"/>
      <protection locked="0"/>
    </xf>
    <xf numFmtId="195" fontId="7" fillId="5" borderId="46">
      <alignment horizontal="right"/>
      <protection locked="0"/>
    </xf>
    <xf numFmtId="195" fontId="7" fillId="5" borderId="46">
      <alignment horizontal="right"/>
      <protection locked="0"/>
    </xf>
    <xf numFmtId="196" fontId="7" fillId="5" borderId="46">
      <alignment horizontal="right"/>
      <protection locked="0"/>
    </xf>
    <xf numFmtId="196" fontId="7" fillId="5" borderId="46">
      <alignment horizontal="right"/>
      <protection locked="0"/>
    </xf>
    <xf numFmtId="196" fontId="7" fillId="5" borderId="46">
      <alignment horizontal="right"/>
      <protection locked="0"/>
    </xf>
    <xf numFmtId="196" fontId="7" fillId="5" borderId="46">
      <alignment horizontal="right"/>
      <protection locked="0"/>
    </xf>
    <xf numFmtId="196" fontId="7" fillId="5" borderId="46">
      <alignment horizontal="right"/>
      <protection locked="0"/>
    </xf>
    <xf numFmtId="196" fontId="7" fillId="5" borderId="46">
      <alignment horizontal="right"/>
      <protection locked="0"/>
    </xf>
    <xf numFmtId="196" fontId="7" fillId="5" borderId="46">
      <alignment horizontal="right"/>
      <protection locked="0"/>
    </xf>
    <xf numFmtId="197" fontId="7" fillId="5" borderId="46">
      <alignment horizontal="right"/>
      <protection locked="0"/>
    </xf>
    <xf numFmtId="197" fontId="7" fillId="5" borderId="46">
      <alignment horizontal="right"/>
      <protection locked="0"/>
    </xf>
    <xf numFmtId="197" fontId="7" fillId="5" borderId="46">
      <alignment horizontal="right"/>
      <protection locked="0"/>
    </xf>
    <xf numFmtId="197" fontId="7" fillId="5" borderId="46">
      <alignment horizontal="right"/>
      <protection locked="0"/>
    </xf>
    <xf numFmtId="197" fontId="7" fillId="5" borderId="46">
      <alignment horizontal="right"/>
      <protection locked="0"/>
    </xf>
    <xf numFmtId="197" fontId="7" fillId="5" borderId="46">
      <alignment horizontal="right"/>
      <protection locked="0"/>
    </xf>
    <xf numFmtId="197" fontId="7" fillId="5" borderId="46">
      <alignment horizontal="right"/>
      <protection locked="0"/>
    </xf>
    <xf numFmtId="198" fontId="7" fillId="5" borderId="46">
      <alignment horizontal="right"/>
      <protection locked="0"/>
    </xf>
    <xf numFmtId="198" fontId="7" fillId="5" borderId="46">
      <alignment horizontal="right"/>
      <protection locked="0"/>
    </xf>
    <xf numFmtId="198" fontId="7" fillId="5" borderId="46">
      <alignment horizontal="right"/>
      <protection locked="0"/>
    </xf>
    <xf numFmtId="198" fontId="7" fillId="5" borderId="46">
      <alignment horizontal="right"/>
      <protection locked="0"/>
    </xf>
    <xf numFmtId="198" fontId="7" fillId="5" borderId="46">
      <alignment horizontal="right"/>
      <protection locked="0"/>
    </xf>
    <xf numFmtId="198" fontId="7" fillId="5" borderId="46">
      <alignment horizontal="right"/>
      <protection locked="0"/>
    </xf>
    <xf numFmtId="198" fontId="7" fillId="5" borderId="46">
      <alignment horizontal="right"/>
      <protection locked="0"/>
    </xf>
    <xf numFmtId="199" fontId="7" fillId="5" borderId="46">
      <alignment horizontal="right"/>
      <protection locked="0"/>
    </xf>
    <xf numFmtId="199" fontId="7" fillId="5" borderId="46">
      <alignment horizontal="right"/>
      <protection locked="0"/>
    </xf>
    <xf numFmtId="199" fontId="7" fillId="5" borderId="46">
      <alignment horizontal="right"/>
      <protection locked="0"/>
    </xf>
    <xf numFmtId="199" fontId="7" fillId="5" borderId="46">
      <alignment horizontal="right"/>
      <protection locked="0"/>
    </xf>
    <xf numFmtId="199" fontId="7" fillId="5" borderId="46">
      <alignment horizontal="right"/>
      <protection locked="0"/>
    </xf>
    <xf numFmtId="199" fontId="7" fillId="5" borderId="46">
      <alignment horizontal="right"/>
      <protection locked="0"/>
    </xf>
    <xf numFmtId="199" fontId="7" fillId="5" borderId="46">
      <alignment horizontal="right"/>
      <protection locked="0"/>
    </xf>
    <xf numFmtId="49" fontId="7" fillId="5" borderId="46">
      <alignment horizontal="left"/>
      <protection locked="0"/>
    </xf>
    <xf numFmtId="49" fontId="7" fillId="5" borderId="46">
      <alignment horizontal="left"/>
      <protection locked="0"/>
    </xf>
    <xf numFmtId="49" fontId="7" fillId="5" borderId="46">
      <alignment horizontal="left"/>
      <protection locked="0"/>
    </xf>
    <xf numFmtId="49" fontId="7" fillId="5" borderId="46">
      <alignment horizontal="left"/>
      <protection locked="0"/>
    </xf>
    <xf numFmtId="49" fontId="7" fillId="5" borderId="46">
      <alignment horizontal="left"/>
      <protection locked="0"/>
    </xf>
    <xf numFmtId="49" fontId="7" fillId="5" borderId="46">
      <alignment horizontal="left"/>
      <protection locked="0"/>
    </xf>
    <xf numFmtId="49" fontId="7" fillId="5" borderId="46">
      <alignment horizontal="left"/>
      <protection locked="0"/>
    </xf>
    <xf numFmtId="49" fontId="7" fillId="5" borderId="46">
      <alignment horizontal="left" wrapText="1"/>
      <protection locked="0"/>
    </xf>
    <xf numFmtId="49" fontId="7" fillId="5" borderId="46">
      <alignment horizontal="left" wrapText="1"/>
      <protection locked="0"/>
    </xf>
    <xf numFmtId="49" fontId="7" fillId="5" borderId="46">
      <alignment horizontal="left" wrapText="1"/>
      <protection locked="0"/>
    </xf>
    <xf numFmtId="49" fontId="7" fillId="5" borderId="46">
      <alignment horizontal="left" wrapText="1"/>
      <protection locked="0"/>
    </xf>
    <xf numFmtId="49" fontId="7" fillId="5" borderId="46">
      <alignment horizontal="left" wrapText="1"/>
      <protection locked="0"/>
    </xf>
    <xf numFmtId="49" fontId="7" fillId="5" borderId="46">
      <alignment horizontal="left" wrapText="1"/>
      <protection locked="0"/>
    </xf>
    <xf numFmtId="49" fontId="7" fillId="5" borderId="46">
      <alignment horizontal="left" wrapText="1"/>
      <protection locked="0"/>
    </xf>
    <xf numFmtId="18" fontId="7" fillId="5" borderId="46">
      <alignment horizontal="left"/>
      <protection locked="0"/>
    </xf>
    <xf numFmtId="18" fontId="7" fillId="5" borderId="46">
      <alignment horizontal="left"/>
      <protection locked="0"/>
    </xf>
    <xf numFmtId="18" fontId="7" fillId="5" borderId="46">
      <alignment horizontal="left"/>
      <protection locked="0"/>
    </xf>
    <xf numFmtId="18" fontId="7" fillId="5" borderId="46">
      <alignment horizontal="left"/>
      <protection locked="0"/>
    </xf>
    <xf numFmtId="18" fontId="7" fillId="5" borderId="46">
      <alignment horizontal="left"/>
      <protection locked="0"/>
    </xf>
    <xf numFmtId="18" fontId="7" fillId="5" borderId="46">
      <alignment horizontal="left"/>
      <protection locked="0"/>
    </xf>
    <xf numFmtId="18" fontId="7" fillId="5" borderId="46">
      <alignment horizontal="left"/>
      <protection locked="0"/>
    </xf>
    <xf numFmtId="0" fontId="3" fillId="15" borderId="46">
      <alignment horizontal="center"/>
    </xf>
    <xf numFmtId="0" fontId="3" fillId="15" borderId="46">
      <alignment horizontal="center"/>
    </xf>
    <xf numFmtId="0" fontId="3" fillId="15" borderId="46">
      <alignment horizontal="center"/>
    </xf>
    <xf numFmtId="0" fontId="3" fillId="15" borderId="46">
      <alignment horizontal="center"/>
    </xf>
    <xf numFmtId="0" fontId="3" fillId="15" borderId="46">
      <alignment horizontal="center"/>
    </xf>
    <xf numFmtId="0" fontId="3" fillId="15" borderId="46">
      <alignment horizontal="center"/>
    </xf>
    <xf numFmtId="0" fontId="3" fillId="15" borderId="46">
      <alignment horizontal="center" wrapText="1"/>
    </xf>
    <xf numFmtId="0" fontId="3" fillId="15" borderId="46">
      <alignment horizontal="center" wrapText="1"/>
    </xf>
    <xf numFmtId="0" fontId="3" fillId="15" borderId="46">
      <alignment horizontal="center" wrapText="1"/>
    </xf>
    <xf numFmtId="0" fontId="3" fillId="15" borderId="46">
      <alignment horizontal="center" wrapText="1"/>
    </xf>
    <xf numFmtId="0" fontId="3" fillId="15" borderId="46">
      <alignment horizontal="center" wrapText="1"/>
    </xf>
    <xf numFmtId="0" fontId="3" fillId="15" borderId="46">
      <alignment horizontal="center" wrapText="1"/>
    </xf>
    <xf numFmtId="188" fontId="7" fillId="15" borderId="46">
      <alignment horizontal="left"/>
    </xf>
    <xf numFmtId="188" fontId="7" fillId="15" borderId="46">
      <alignment horizontal="left"/>
    </xf>
    <xf numFmtId="188" fontId="7" fillId="15" borderId="46">
      <alignment horizontal="left"/>
    </xf>
    <xf numFmtId="188" fontId="7" fillId="15" borderId="46">
      <alignment horizontal="left"/>
    </xf>
    <xf numFmtId="188" fontId="7" fillId="15" borderId="46">
      <alignment horizontal="left"/>
    </xf>
    <xf numFmtId="188" fontId="7" fillId="15" borderId="46">
      <alignment horizontal="left"/>
    </xf>
    <xf numFmtId="188" fontId="7" fillId="15" borderId="46">
      <alignment horizontal="left"/>
    </xf>
    <xf numFmtId="0" fontId="3" fillId="15" borderId="46">
      <alignment horizontal="left"/>
    </xf>
    <xf numFmtId="0" fontId="3" fillId="15" borderId="46">
      <alignment horizontal="left"/>
    </xf>
    <xf numFmtId="0" fontId="3" fillId="15" borderId="46">
      <alignment horizontal="left"/>
    </xf>
    <xf numFmtId="0" fontId="3" fillId="15" borderId="46">
      <alignment horizontal="left"/>
    </xf>
    <xf numFmtId="0" fontId="3" fillId="15" borderId="46">
      <alignment horizontal="left"/>
    </xf>
    <xf numFmtId="0" fontId="3" fillId="15" borderId="46">
      <alignment horizontal="left"/>
    </xf>
    <xf numFmtId="0" fontId="3" fillId="15" borderId="46">
      <alignment horizontal="left" wrapText="1"/>
    </xf>
    <xf numFmtId="0" fontId="3" fillId="15" borderId="46">
      <alignment horizontal="left" wrapText="1"/>
    </xf>
    <xf numFmtId="0" fontId="3" fillId="15" borderId="46">
      <alignment horizontal="left" wrapText="1"/>
    </xf>
    <xf numFmtId="0" fontId="3" fillId="15" borderId="46">
      <alignment horizontal="left" wrapText="1"/>
    </xf>
    <xf numFmtId="0" fontId="3" fillId="15" borderId="46">
      <alignment horizontal="left" wrapText="1"/>
    </xf>
    <xf numFmtId="0" fontId="3" fillId="15" borderId="46">
      <alignment horizontal="left" wrapText="1"/>
    </xf>
    <xf numFmtId="0" fontId="3" fillId="15" borderId="46">
      <alignment horizontal="right"/>
    </xf>
    <xf numFmtId="0" fontId="3" fillId="15" borderId="46">
      <alignment horizontal="right"/>
    </xf>
    <xf numFmtId="0" fontId="3" fillId="15" borderId="46">
      <alignment horizontal="right"/>
    </xf>
    <xf numFmtId="0" fontId="3" fillId="15" borderId="46">
      <alignment horizontal="right"/>
    </xf>
    <xf numFmtId="0" fontId="3" fillId="15" borderId="46">
      <alignment horizontal="right"/>
    </xf>
    <xf numFmtId="0" fontId="3" fillId="15" borderId="46">
      <alignment horizontal="right"/>
    </xf>
    <xf numFmtId="0" fontId="3" fillId="15" borderId="46">
      <alignment horizontal="right" wrapText="1"/>
    </xf>
    <xf numFmtId="0" fontId="3" fillId="15" borderId="46">
      <alignment horizontal="right" wrapText="1"/>
    </xf>
    <xf numFmtId="0" fontId="3" fillId="15" borderId="46">
      <alignment horizontal="right" wrapText="1"/>
    </xf>
    <xf numFmtId="0" fontId="3" fillId="15" borderId="46">
      <alignment horizontal="right" wrapText="1"/>
    </xf>
    <xf numFmtId="0" fontId="3" fillId="15" borderId="46">
      <alignment horizontal="right" wrapText="1"/>
    </xf>
    <xf numFmtId="0" fontId="3" fillId="15" borderId="46">
      <alignment horizontal="right" wrapText="1"/>
    </xf>
    <xf numFmtId="188" fontId="7" fillId="16" borderId="46">
      <alignment horizontal="left"/>
    </xf>
    <xf numFmtId="188" fontId="7" fillId="16" borderId="46">
      <alignment horizontal="left"/>
    </xf>
    <xf numFmtId="188" fontId="7" fillId="16" borderId="46">
      <alignment horizontal="left"/>
    </xf>
    <xf numFmtId="188" fontId="7" fillId="16" borderId="46">
      <alignment horizontal="left"/>
    </xf>
    <xf numFmtId="188" fontId="7" fillId="16" borderId="46">
      <alignment horizontal="left"/>
    </xf>
    <xf numFmtId="188" fontId="7" fillId="16" borderId="46">
      <alignment horizontal="left"/>
    </xf>
    <xf numFmtId="188" fontId="7" fillId="16" borderId="46">
      <alignment horizontal="left"/>
    </xf>
    <xf numFmtId="3" fontId="7" fillId="16" borderId="46">
      <alignment horizontal="right"/>
    </xf>
    <xf numFmtId="3" fontId="7" fillId="16" borderId="46">
      <alignment horizontal="right"/>
    </xf>
    <xf numFmtId="3" fontId="7" fillId="16" borderId="46">
      <alignment horizontal="right"/>
    </xf>
    <xf numFmtId="3" fontId="7" fillId="16" borderId="46">
      <alignment horizontal="right"/>
    </xf>
    <xf numFmtId="3" fontId="7" fillId="16" borderId="46">
      <alignment horizontal="right"/>
    </xf>
    <xf numFmtId="3" fontId="7" fillId="16" borderId="46">
      <alignment horizontal="right"/>
    </xf>
    <xf numFmtId="3" fontId="7" fillId="16" borderId="46">
      <alignment horizontal="right"/>
    </xf>
    <xf numFmtId="4" fontId="7" fillId="16" borderId="46">
      <alignment horizontal="right"/>
    </xf>
    <xf numFmtId="4" fontId="7" fillId="16" borderId="46">
      <alignment horizontal="right"/>
    </xf>
    <xf numFmtId="4" fontId="7" fillId="16" borderId="46">
      <alignment horizontal="right"/>
    </xf>
    <xf numFmtId="4" fontId="7" fillId="16" borderId="46">
      <alignment horizontal="right"/>
    </xf>
    <xf numFmtId="4" fontId="7" fillId="16" borderId="46">
      <alignment horizontal="right"/>
    </xf>
    <xf numFmtId="4" fontId="7" fillId="16" borderId="46">
      <alignment horizontal="right"/>
    </xf>
    <xf numFmtId="4" fontId="7" fillId="16" borderId="46">
      <alignment horizontal="right"/>
    </xf>
    <xf numFmtId="189" fontId="7" fillId="16" borderId="46">
      <alignment horizontal="right"/>
    </xf>
    <xf numFmtId="189" fontId="7" fillId="16" borderId="46">
      <alignment horizontal="right"/>
    </xf>
    <xf numFmtId="189" fontId="7" fillId="16" borderId="46">
      <alignment horizontal="right"/>
    </xf>
    <xf numFmtId="189" fontId="7" fillId="16" borderId="46">
      <alignment horizontal="right"/>
    </xf>
    <xf numFmtId="189" fontId="7" fillId="16" borderId="46">
      <alignment horizontal="right"/>
    </xf>
    <xf numFmtId="189" fontId="7" fillId="16" borderId="46">
      <alignment horizontal="right"/>
    </xf>
    <xf numFmtId="189" fontId="7" fillId="16" borderId="46">
      <alignment horizontal="right"/>
    </xf>
    <xf numFmtId="190" fontId="7" fillId="16" borderId="46">
      <alignment horizontal="right"/>
    </xf>
    <xf numFmtId="190" fontId="7" fillId="16" borderId="46">
      <alignment horizontal="right"/>
    </xf>
    <xf numFmtId="190" fontId="7" fillId="16" borderId="46">
      <alignment horizontal="right"/>
    </xf>
    <xf numFmtId="190" fontId="7" fillId="16" borderId="46">
      <alignment horizontal="right"/>
    </xf>
    <xf numFmtId="190" fontId="7" fillId="16" borderId="46">
      <alignment horizontal="right"/>
    </xf>
    <xf numFmtId="190" fontId="7" fillId="16" borderId="46">
      <alignment horizontal="right"/>
    </xf>
    <xf numFmtId="190" fontId="7" fillId="16" borderId="46">
      <alignment horizontal="right"/>
    </xf>
    <xf numFmtId="2" fontId="7" fillId="16" borderId="46">
      <alignment horizontal="right"/>
    </xf>
    <xf numFmtId="2" fontId="7" fillId="16" borderId="46">
      <alignment horizontal="right"/>
    </xf>
    <xf numFmtId="2" fontId="7" fillId="16" borderId="46">
      <alignment horizontal="right"/>
    </xf>
    <xf numFmtId="2" fontId="7" fillId="16" borderId="46">
      <alignment horizontal="right"/>
    </xf>
    <xf numFmtId="2" fontId="7" fillId="16" borderId="46">
      <alignment horizontal="right"/>
    </xf>
    <xf numFmtId="2" fontId="7" fillId="16" borderId="46">
      <alignment horizontal="right"/>
    </xf>
    <xf numFmtId="2" fontId="7" fillId="16" borderId="46">
      <alignment horizontal="right"/>
    </xf>
    <xf numFmtId="191" fontId="7" fillId="16" borderId="46">
      <alignment horizontal="right"/>
    </xf>
    <xf numFmtId="191" fontId="7" fillId="16" borderId="46">
      <alignment horizontal="right"/>
    </xf>
    <xf numFmtId="191" fontId="7" fillId="16" borderId="46">
      <alignment horizontal="right"/>
    </xf>
    <xf numFmtId="191" fontId="7" fillId="16" borderId="46">
      <alignment horizontal="right"/>
    </xf>
    <xf numFmtId="191" fontId="7" fillId="16" borderId="46">
      <alignment horizontal="right"/>
    </xf>
    <xf numFmtId="191" fontId="7" fillId="16" borderId="46">
      <alignment horizontal="right"/>
    </xf>
    <xf numFmtId="191" fontId="7" fillId="16" borderId="46">
      <alignment horizontal="right"/>
    </xf>
    <xf numFmtId="192" fontId="7" fillId="16" borderId="46">
      <alignment horizontal="right"/>
    </xf>
    <xf numFmtId="192" fontId="7" fillId="16" borderId="46">
      <alignment horizontal="right"/>
    </xf>
    <xf numFmtId="192" fontId="7" fillId="16" borderId="46">
      <alignment horizontal="right"/>
    </xf>
    <xf numFmtId="192" fontId="7" fillId="16" borderId="46">
      <alignment horizontal="right"/>
    </xf>
    <xf numFmtId="192" fontId="7" fillId="16" borderId="46">
      <alignment horizontal="right"/>
    </xf>
    <xf numFmtId="192" fontId="7" fillId="16" borderId="46">
      <alignment horizontal="right"/>
    </xf>
    <xf numFmtId="192" fontId="7" fillId="16" borderId="46">
      <alignment horizontal="right"/>
    </xf>
    <xf numFmtId="187" fontId="7" fillId="16" borderId="46">
      <alignment horizontal="right"/>
    </xf>
    <xf numFmtId="187" fontId="7" fillId="16" borderId="46">
      <alignment horizontal="right"/>
    </xf>
    <xf numFmtId="187" fontId="7" fillId="16" borderId="46">
      <alignment horizontal="right"/>
    </xf>
    <xf numFmtId="187" fontId="7" fillId="16" borderId="46">
      <alignment horizontal="right"/>
    </xf>
    <xf numFmtId="187" fontId="7" fillId="16" borderId="46">
      <alignment horizontal="right"/>
    </xf>
    <xf numFmtId="187" fontId="7" fillId="16" borderId="46">
      <alignment horizontal="right"/>
    </xf>
    <xf numFmtId="187" fontId="7" fillId="16" borderId="46">
      <alignment horizontal="right"/>
    </xf>
    <xf numFmtId="1" fontId="7" fillId="16" borderId="46">
      <alignment horizontal="right"/>
    </xf>
    <xf numFmtId="1" fontId="7" fillId="16" borderId="46">
      <alignment horizontal="right"/>
    </xf>
    <xf numFmtId="1" fontId="7" fillId="16" borderId="46">
      <alignment horizontal="right"/>
    </xf>
    <xf numFmtId="1" fontId="7" fillId="16" borderId="46">
      <alignment horizontal="right"/>
    </xf>
    <xf numFmtId="1" fontId="7" fillId="16" borderId="46">
      <alignment horizontal="right"/>
    </xf>
    <xf numFmtId="1" fontId="7" fillId="16" borderId="46">
      <alignment horizontal="right"/>
    </xf>
    <xf numFmtId="1" fontId="7" fillId="16" borderId="46">
      <alignment horizontal="right"/>
    </xf>
    <xf numFmtId="193" fontId="7" fillId="16" borderId="46">
      <alignment horizontal="right"/>
    </xf>
    <xf numFmtId="193" fontId="7" fillId="16" borderId="46">
      <alignment horizontal="right"/>
    </xf>
    <xf numFmtId="193" fontId="7" fillId="16" borderId="46">
      <alignment horizontal="right"/>
    </xf>
    <xf numFmtId="193" fontId="7" fillId="16" borderId="46">
      <alignment horizontal="right"/>
    </xf>
    <xf numFmtId="193" fontId="7" fillId="16" borderId="46">
      <alignment horizontal="right"/>
    </xf>
    <xf numFmtId="193" fontId="7" fillId="16" borderId="46">
      <alignment horizontal="right"/>
    </xf>
    <xf numFmtId="193" fontId="7" fillId="16" borderId="46">
      <alignment horizontal="right"/>
    </xf>
    <xf numFmtId="190" fontId="7" fillId="16" borderId="46">
      <alignment horizontal="right"/>
    </xf>
    <xf numFmtId="190" fontId="7" fillId="16" borderId="46">
      <alignment horizontal="right"/>
    </xf>
    <xf numFmtId="190" fontId="7" fillId="16" borderId="46">
      <alignment horizontal="right"/>
    </xf>
    <xf numFmtId="190" fontId="7" fillId="16" borderId="46">
      <alignment horizontal="right"/>
    </xf>
    <xf numFmtId="190" fontId="7" fillId="16" borderId="46">
      <alignment horizontal="right"/>
    </xf>
    <xf numFmtId="190" fontId="7" fillId="16" borderId="46">
      <alignment horizontal="right"/>
    </xf>
    <xf numFmtId="190" fontId="7" fillId="16" borderId="46">
      <alignment horizontal="right"/>
    </xf>
    <xf numFmtId="194" fontId="7" fillId="16" borderId="46">
      <alignment horizontal="right"/>
    </xf>
    <xf numFmtId="194" fontId="7" fillId="16" borderId="46">
      <alignment horizontal="right"/>
    </xf>
    <xf numFmtId="194" fontId="7" fillId="16" borderId="46">
      <alignment horizontal="right"/>
    </xf>
    <xf numFmtId="194" fontId="7" fillId="16" borderId="46">
      <alignment horizontal="right"/>
    </xf>
    <xf numFmtId="194" fontId="7" fillId="16" borderId="46">
      <alignment horizontal="right"/>
    </xf>
    <xf numFmtId="194" fontId="7" fillId="16" borderId="46">
      <alignment horizontal="right"/>
    </xf>
    <xf numFmtId="194" fontId="7" fillId="16" borderId="46">
      <alignment horizontal="right"/>
    </xf>
    <xf numFmtId="195" fontId="7" fillId="16" borderId="46">
      <alignment horizontal="right"/>
    </xf>
    <xf numFmtId="195" fontId="7" fillId="16" borderId="46">
      <alignment horizontal="right"/>
    </xf>
    <xf numFmtId="195" fontId="7" fillId="16" borderId="46">
      <alignment horizontal="right"/>
    </xf>
    <xf numFmtId="195" fontId="7" fillId="16" borderId="46">
      <alignment horizontal="right"/>
    </xf>
    <xf numFmtId="195" fontId="7" fillId="16" borderId="46">
      <alignment horizontal="right"/>
    </xf>
    <xf numFmtId="195" fontId="7" fillId="16" borderId="46">
      <alignment horizontal="right"/>
    </xf>
    <xf numFmtId="195" fontId="7" fillId="16" borderId="46">
      <alignment horizontal="right"/>
    </xf>
    <xf numFmtId="196" fontId="7" fillId="16" borderId="46">
      <alignment horizontal="right"/>
    </xf>
    <xf numFmtId="196" fontId="7" fillId="16" borderId="46">
      <alignment horizontal="right"/>
    </xf>
    <xf numFmtId="196" fontId="7" fillId="16" borderId="46">
      <alignment horizontal="right"/>
    </xf>
    <xf numFmtId="196" fontId="7" fillId="16" borderId="46">
      <alignment horizontal="right"/>
    </xf>
    <xf numFmtId="196" fontId="7" fillId="16" borderId="46">
      <alignment horizontal="right"/>
    </xf>
    <xf numFmtId="196" fontId="7" fillId="16" borderId="46">
      <alignment horizontal="right"/>
    </xf>
    <xf numFmtId="196" fontId="7" fillId="16" borderId="46">
      <alignment horizontal="right"/>
    </xf>
    <xf numFmtId="197" fontId="7" fillId="16" borderId="46">
      <alignment horizontal="right"/>
    </xf>
    <xf numFmtId="197" fontId="7" fillId="16" borderId="46">
      <alignment horizontal="right"/>
    </xf>
    <xf numFmtId="197" fontId="7" fillId="16" borderId="46">
      <alignment horizontal="right"/>
    </xf>
    <xf numFmtId="197" fontId="7" fillId="16" borderId="46">
      <alignment horizontal="right"/>
    </xf>
    <xf numFmtId="197" fontId="7" fillId="16" borderId="46">
      <alignment horizontal="right"/>
    </xf>
    <xf numFmtId="197" fontId="7" fillId="16" borderId="46">
      <alignment horizontal="right"/>
    </xf>
    <xf numFmtId="197" fontId="7" fillId="16" borderId="46">
      <alignment horizontal="right"/>
    </xf>
    <xf numFmtId="198" fontId="7" fillId="16" borderId="46">
      <alignment horizontal="right"/>
    </xf>
    <xf numFmtId="198" fontId="7" fillId="16" borderId="46">
      <alignment horizontal="right"/>
    </xf>
    <xf numFmtId="198" fontId="7" fillId="16" borderId="46">
      <alignment horizontal="right"/>
    </xf>
    <xf numFmtId="198" fontId="7" fillId="16" borderId="46">
      <alignment horizontal="right"/>
    </xf>
    <xf numFmtId="198" fontId="7" fillId="16" borderId="46">
      <alignment horizontal="right"/>
    </xf>
    <xf numFmtId="198" fontId="7" fillId="16" borderId="46">
      <alignment horizontal="right"/>
    </xf>
    <xf numFmtId="198" fontId="7" fillId="16" borderId="46">
      <alignment horizontal="right"/>
    </xf>
    <xf numFmtId="199" fontId="7" fillId="16" borderId="46">
      <alignment horizontal="right"/>
    </xf>
    <xf numFmtId="199" fontId="7" fillId="16" borderId="46">
      <alignment horizontal="right"/>
    </xf>
    <xf numFmtId="199" fontId="7" fillId="16" borderId="46">
      <alignment horizontal="right"/>
    </xf>
    <xf numFmtId="199" fontId="7" fillId="16" borderId="46">
      <alignment horizontal="right"/>
    </xf>
    <xf numFmtId="199" fontId="7" fillId="16" borderId="46">
      <alignment horizontal="right"/>
    </xf>
    <xf numFmtId="199" fontId="7" fillId="16" borderId="46">
      <alignment horizontal="right"/>
    </xf>
    <xf numFmtId="199" fontId="7" fillId="16" borderId="46">
      <alignment horizontal="right"/>
    </xf>
    <xf numFmtId="49" fontId="7" fillId="16" borderId="46">
      <alignment horizontal="left"/>
    </xf>
    <xf numFmtId="49" fontId="7" fillId="16" borderId="46">
      <alignment horizontal="left"/>
    </xf>
    <xf numFmtId="49" fontId="7" fillId="16" borderId="46">
      <alignment horizontal="left"/>
    </xf>
    <xf numFmtId="49" fontId="7" fillId="16" borderId="46">
      <alignment horizontal="left"/>
    </xf>
    <xf numFmtId="49" fontId="7" fillId="16" borderId="46">
      <alignment horizontal="left"/>
    </xf>
    <xf numFmtId="49" fontId="7" fillId="16" borderId="46">
      <alignment horizontal="left"/>
    </xf>
    <xf numFmtId="49" fontId="7" fillId="16" borderId="46">
      <alignment horizontal="left"/>
    </xf>
    <xf numFmtId="49" fontId="7" fillId="16" borderId="46">
      <alignment horizontal="left" wrapText="1"/>
    </xf>
    <xf numFmtId="49" fontId="7" fillId="16" borderId="46">
      <alignment horizontal="left" wrapText="1"/>
    </xf>
    <xf numFmtId="49" fontId="7" fillId="16" borderId="46">
      <alignment horizontal="left" wrapText="1"/>
    </xf>
    <xf numFmtId="49" fontId="7" fillId="16" borderId="46">
      <alignment horizontal="left" wrapText="1"/>
    </xf>
    <xf numFmtId="49" fontId="7" fillId="16" borderId="46">
      <alignment horizontal="left" wrapText="1"/>
    </xf>
    <xf numFmtId="49" fontId="7" fillId="16" borderId="46">
      <alignment horizontal="left" wrapText="1"/>
    </xf>
    <xf numFmtId="49" fontId="7" fillId="16" borderId="46">
      <alignment horizontal="left" wrapText="1"/>
    </xf>
    <xf numFmtId="18" fontId="7" fillId="16" borderId="46">
      <alignment horizontal="left"/>
    </xf>
    <xf numFmtId="18" fontId="7" fillId="16" borderId="46">
      <alignment horizontal="left"/>
    </xf>
    <xf numFmtId="18" fontId="7" fillId="16" borderId="46">
      <alignment horizontal="left"/>
    </xf>
    <xf numFmtId="18" fontId="7" fillId="16" borderId="46">
      <alignment horizontal="left"/>
    </xf>
    <xf numFmtId="18" fontId="7" fillId="16" borderId="46">
      <alignment horizontal="left"/>
    </xf>
    <xf numFmtId="18" fontId="7" fillId="16" borderId="46">
      <alignment horizontal="left"/>
    </xf>
    <xf numFmtId="18" fontId="7" fillId="16" borderId="46">
      <alignment horizontal="left"/>
    </xf>
    <xf numFmtId="49" fontId="7" fillId="17" borderId="46">
      <alignment horizontal="left"/>
    </xf>
    <xf numFmtId="49" fontId="7" fillId="17" borderId="46">
      <alignment horizontal="left"/>
    </xf>
    <xf numFmtId="49" fontId="7" fillId="17" borderId="46">
      <alignment horizontal="left"/>
    </xf>
    <xf numFmtId="49" fontId="7" fillId="17" borderId="46">
      <alignment horizontal="left"/>
    </xf>
    <xf numFmtId="49" fontId="7" fillId="17" borderId="46">
      <alignment horizontal="left"/>
    </xf>
    <xf numFmtId="49" fontId="7" fillId="17" borderId="46">
      <alignment horizontal="left"/>
    </xf>
    <xf numFmtId="49" fontId="7" fillId="17" borderId="46">
      <alignment horizontal="left"/>
    </xf>
    <xf numFmtId="0" fontId="116" fillId="8" borderId="50"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Protection="0"/>
    <xf numFmtId="3" fontId="7" fillId="5" borderId="46" applyFont="0" applyProtection="0">
      <alignment horizontal="right"/>
    </xf>
    <xf numFmtId="3" fontId="7" fillId="5" borderId="46" applyFont="0" applyProtection="0">
      <alignment horizontal="right"/>
    </xf>
    <xf numFmtId="3" fontId="7" fillId="5" borderId="46" applyFont="0" applyProtection="0">
      <alignment horizontal="right"/>
    </xf>
    <xf numFmtId="3" fontId="7" fillId="5" borderId="46" applyFont="0" applyProtection="0">
      <alignment horizontal="right"/>
    </xf>
    <xf numFmtId="3" fontId="7" fillId="5" borderId="46" applyFont="0" applyProtection="0">
      <alignment horizontal="right"/>
    </xf>
    <xf numFmtId="3" fontId="7" fillId="5" borderId="46" applyFont="0" applyProtection="0">
      <alignment horizontal="right"/>
    </xf>
    <xf numFmtId="200" fontId="7" fillId="5" borderId="46" applyFont="0" applyProtection="0">
      <alignment horizontal="right"/>
    </xf>
    <xf numFmtId="200" fontId="7" fillId="5" borderId="46" applyFont="0" applyProtection="0">
      <alignment horizontal="right"/>
    </xf>
    <xf numFmtId="200" fontId="7" fillId="5" borderId="46" applyFont="0" applyProtection="0">
      <alignment horizontal="right"/>
    </xf>
    <xf numFmtId="200" fontId="7" fillId="5" borderId="46" applyFont="0" applyProtection="0">
      <alignment horizontal="right"/>
    </xf>
    <xf numFmtId="200" fontId="7" fillId="5" borderId="46" applyFont="0" applyProtection="0">
      <alignment horizontal="right"/>
    </xf>
    <xf numFmtId="200" fontId="7" fillId="5" borderId="46" applyFont="0" applyProtection="0">
      <alignment horizontal="right"/>
    </xf>
    <xf numFmtId="187" fontId="7" fillId="5" borderId="46" applyFont="0" applyProtection="0">
      <alignment horizontal="right"/>
    </xf>
    <xf numFmtId="187" fontId="7" fillId="5" borderId="46" applyFont="0" applyProtection="0">
      <alignment horizontal="right"/>
    </xf>
    <xf numFmtId="187" fontId="7" fillId="5" borderId="46" applyFont="0" applyProtection="0">
      <alignment horizontal="right"/>
    </xf>
    <xf numFmtId="187" fontId="7" fillId="5" borderId="46" applyFont="0" applyProtection="0">
      <alignment horizontal="right"/>
    </xf>
    <xf numFmtId="187" fontId="7" fillId="5" borderId="46" applyFont="0" applyProtection="0">
      <alignment horizontal="right"/>
    </xf>
    <xf numFmtId="187" fontId="7" fillId="5" borderId="46" applyFont="0" applyProtection="0">
      <alignment horizontal="right"/>
    </xf>
    <xf numFmtId="10" fontId="7" fillId="5" borderId="46" applyFont="0" applyProtection="0">
      <alignment horizontal="right"/>
    </xf>
    <xf numFmtId="10" fontId="7" fillId="5" borderId="46" applyFont="0" applyProtection="0">
      <alignment horizontal="right"/>
    </xf>
    <xf numFmtId="10" fontId="7" fillId="5" borderId="46" applyFont="0" applyProtection="0">
      <alignment horizontal="right"/>
    </xf>
    <xf numFmtId="10" fontId="7" fillId="5" borderId="46" applyFont="0" applyProtection="0">
      <alignment horizontal="right"/>
    </xf>
    <xf numFmtId="10" fontId="7" fillId="5" borderId="46" applyFont="0" applyProtection="0">
      <alignment horizontal="right"/>
    </xf>
    <xf numFmtId="10" fontId="7" fillId="5" borderId="46" applyFont="0" applyProtection="0">
      <alignment horizontal="right"/>
    </xf>
    <xf numFmtId="9" fontId="7" fillId="5" borderId="46" applyFont="0" applyProtection="0">
      <alignment horizontal="right"/>
    </xf>
    <xf numFmtId="9" fontId="7" fillId="5" borderId="46" applyFont="0" applyProtection="0">
      <alignment horizontal="right"/>
    </xf>
    <xf numFmtId="9" fontId="7" fillId="5" borderId="46" applyFont="0" applyProtection="0">
      <alignment horizontal="right"/>
    </xf>
    <xf numFmtId="9" fontId="7" fillId="5" borderId="46" applyFont="0" applyProtection="0">
      <alignment horizontal="right"/>
    </xf>
    <xf numFmtId="9" fontId="7" fillId="5" borderId="46" applyFont="0" applyProtection="0">
      <alignment horizontal="right"/>
    </xf>
    <xf numFmtId="9" fontId="7" fillId="5" borderId="46" applyFont="0" applyProtection="0">
      <alignment horizontal="right"/>
    </xf>
    <xf numFmtId="201" fontId="7" fillId="5" borderId="46" applyFont="0" applyProtection="0">
      <alignment horizontal="center" wrapText="1"/>
    </xf>
    <xf numFmtId="201" fontId="7" fillId="5" borderId="46" applyFont="0" applyProtection="0">
      <alignment horizontal="center" wrapText="1"/>
    </xf>
    <xf numFmtId="201" fontId="7" fillId="5" borderId="46" applyFont="0" applyProtection="0">
      <alignment horizontal="center" wrapText="1"/>
    </xf>
    <xf numFmtId="201" fontId="7" fillId="5" borderId="46" applyFont="0" applyProtection="0">
      <alignment horizontal="center" wrapText="1"/>
    </xf>
    <xf numFmtId="201" fontId="7" fillId="5" borderId="46" applyFont="0" applyProtection="0">
      <alignment horizontal="center" wrapText="1"/>
    </xf>
    <xf numFmtId="201" fontId="7" fillId="5" borderId="46" applyFont="0" applyProtection="0">
      <alignment horizontal="center" wrapText="1"/>
    </xf>
    <xf numFmtId="202" fontId="7" fillId="18" borderId="46" applyFont="0">
      <alignment horizontal="right"/>
    </xf>
    <xf numFmtId="202" fontId="7" fillId="18" borderId="46" applyFont="0">
      <alignment horizontal="right"/>
    </xf>
    <xf numFmtId="202" fontId="7" fillId="18" borderId="46" applyFont="0">
      <alignment horizontal="right"/>
    </xf>
    <xf numFmtId="202" fontId="7" fillId="18" borderId="46" applyFont="0">
      <alignment horizontal="right"/>
    </xf>
    <xf numFmtId="202" fontId="7" fillId="18" borderId="46" applyFont="0">
      <alignment horizontal="right"/>
    </xf>
    <xf numFmtId="202" fontId="7" fillId="18" borderId="46" applyFont="0">
      <alignment horizontal="right"/>
    </xf>
    <xf numFmtId="1" fontId="7" fillId="18" borderId="46" applyFont="0" applyProtection="0">
      <alignment horizontal="right"/>
    </xf>
    <xf numFmtId="1" fontId="7" fillId="18" borderId="46" applyFont="0" applyProtection="0">
      <alignment horizontal="right"/>
    </xf>
    <xf numFmtId="1" fontId="7" fillId="18" borderId="46" applyFont="0" applyProtection="0">
      <alignment horizontal="right"/>
    </xf>
    <xf numFmtId="1" fontId="7" fillId="18" borderId="46" applyFont="0" applyProtection="0">
      <alignment horizontal="right"/>
    </xf>
    <xf numFmtId="1" fontId="7" fillId="18" borderId="46" applyFont="0" applyProtection="0">
      <alignment horizontal="right"/>
    </xf>
    <xf numFmtId="1" fontId="7" fillId="18" borderId="46" applyFont="0" applyProtection="0">
      <alignment horizontal="right"/>
    </xf>
    <xf numFmtId="202" fontId="7" fillId="18" borderId="46" applyFont="0" applyProtection="0"/>
    <xf numFmtId="202" fontId="7" fillId="18" borderId="46" applyFont="0" applyProtection="0"/>
    <xf numFmtId="202" fontId="7" fillId="18" borderId="46" applyFont="0" applyProtection="0"/>
    <xf numFmtId="202" fontId="7" fillId="18" borderId="46" applyFont="0" applyProtection="0"/>
    <xf numFmtId="202" fontId="7" fillId="18" borderId="46" applyFont="0" applyProtection="0"/>
    <xf numFmtId="202" fontId="7" fillId="18" borderId="46" applyFont="0" applyProtection="0"/>
    <xf numFmtId="187" fontId="7" fillId="18" borderId="46" applyFont="0" applyProtection="0"/>
    <xf numFmtId="187" fontId="7" fillId="18" borderId="46" applyFont="0" applyProtection="0"/>
    <xf numFmtId="187" fontId="7" fillId="18" borderId="46" applyFont="0" applyProtection="0"/>
    <xf numFmtId="187" fontId="7" fillId="18" borderId="46" applyFont="0" applyProtection="0"/>
    <xf numFmtId="187" fontId="7" fillId="18" borderId="46" applyFont="0" applyProtection="0"/>
    <xf numFmtId="187" fontId="7" fillId="18" borderId="46" applyFont="0" applyProtection="0"/>
    <xf numFmtId="10" fontId="7" fillId="18" borderId="44" applyFont="0" applyProtection="0">
      <alignment horizontal="right"/>
    </xf>
    <xf numFmtId="10" fontId="7" fillId="18" borderId="44" applyFont="0" applyProtection="0">
      <alignment horizontal="right"/>
    </xf>
    <xf numFmtId="10" fontId="7" fillId="18" borderId="44" applyFont="0" applyProtection="0">
      <alignment horizontal="right"/>
    </xf>
    <xf numFmtId="10" fontId="7" fillId="18" borderId="44" applyFont="0" applyProtection="0">
      <alignment horizontal="right"/>
    </xf>
    <xf numFmtId="10" fontId="7" fillId="18" borderId="44" applyFont="0" applyProtection="0">
      <alignment horizontal="right"/>
    </xf>
    <xf numFmtId="10" fontId="7" fillId="18" borderId="44" applyFont="0" applyProtection="0">
      <alignment horizontal="right"/>
    </xf>
    <xf numFmtId="9" fontId="7" fillId="18" borderId="44" applyFont="0" applyProtection="0">
      <alignment horizontal="right"/>
    </xf>
    <xf numFmtId="9" fontId="7" fillId="18" borderId="44" applyFont="0" applyProtection="0">
      <alignment horizontal="right"/>
    </xf>
    <xf numFmtId="9" fontId="7" fillId="18" borderId="44" applyFont="0" applyProtection="0">
      <alignment horizontal="right"/>
    </xf>
    <xf numFmtId="9" fontId="7" fillId="18" borderId="44" applyFont="0" applyProtection="0">
      <alignment horizontal="right"/>
    </xf>
    <xf numFmtId="9" fontId="7" fillId="18" borderId="44" applyFont="0" applyProtection="0">
      <alignment horizontal="right"/>
    </xf>
    <xf numFmtId="9" fontId="7" fillId="18" borderId="44" applyFont="0" applyProtection="0">
      <alignment horizontal="right"/>
    </xf>
    <xf numFmtId="203" fontId="7" fillId="18" borderId="44" applyFont="0" applyProtection="0">
      <alignment horizontal="right"/>
    </xf>
    <xf numFmtId="203" fontId="7" fillId="18" borderId="44" applyFont="0" applyProtection="0">
      <alignment horizontal="right"/>
    </xf>
    <xf numFmtId="203" fontId="7" fillId="18" borderId="44" applyFont="0" applyProtection="0">
      <alignment horizontal="right"/>
    </xf>
    <xf numFmtId="203" fontId="7" fillId="18" borderId="44" applyFont="0" applyProtection="0">
      <alignment horizontal="right"/>
    </xf>
    <xf numFmtId="203" fontId="7" fillId="18" borderId="44" applyFont="0" applyProtection="0">
      <alignment horizontal="right"/>
    </xf>
    <xf numFmtId="203" fontId="7" fillId="18" borderId="44" applyFont="0" applyProtection="0">
      <alignment horizontal="right"/>
    </xf>
    <xf numFmtId="0" fontId="7" fillId="18" borderId="46" applyFont="0">
      <alignment horizontal="center" wrapText="1"/>
      <protection locked="0"/>
    </xf>
    <xf numFmtId="0" fontId="7" fillId="18" borderId="46" applyFont="0">
      <alignment horizontal="center" wrapText="1"/>
      <protection locked="0"/>
    </xf>
    <xf numFmtId="0" fontId="7" fillId="18" borderId="46" applyFont="0">
      <alignment horizontal="center" wrapText="1"/>
      <protection locked="0"/>
    </xf>
    <xf numFmtId="0" fontId="7" fillId="18" borderId="46" applyFont="0">
      <alignment horizontal="center" wrapText="1"/>
      <protection locked="0"/>
    </xf>
    <xf numFmtId="0" fontId="7" fillId="18" borderId="46" applyFont="0">
      <alignment horizontal="center" wrapText="1"/>
      <protection locked="0"/>
    </xf>
    <xf numFmtId="0" fontId="7" fillId="18" borderId="46" applyFont="0">
      <alignment horizontal="center" wrapText="1"/>
      <protection locked="0"/>
    </xf>
    <xf numFmtId="0" fontId="7" fillId="18" borderId="46" applyFont="0">
      <alignment horizontal="center" wrapText="1"/>
      <protection locked="0"/>
    </xf>
    <xf numFmtId="0" fontId="7" fillId="18" borderId="46" applyNumberFormat="0" applyFont="0" applyAlignment="0" applyProtection="0"/>
    <xf numFmtId="0" fontId="7" fillId="18" borderId="46" applyNumberFormat="0" applyFont="0" applyAlignment="0" applyProtection="0"/>
    <xf numFmtId="0" fontId="7" fillId="18" borderId="46" applyNumberFormat="0" applyFont="0" applyAlignment="0" applyProtection="0"/>
    <xf numFmtId="0" fontId="7" fillId="18" borderId="46" applyNumberFormat="0" applyFont="0" applyAlignment="0" applyProtection="0"/>
    <xf numFmtId="0" fontId="7" fillId="18" borderId="46" applyNumberFormat="0" applyFont="0" applyAlignment="0" applyProtection="0"/>
    <xf numFmtId="0" fontId="7" fillId="18" borderId="46" applyNumberFormat="0" applyFon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2" fillId="0" borderId="51"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204" fontId="7" fillId="0" borderId="0" applyFont="0" applyFill="0" applyBorder="0" applyAlignment="0" applyProtection="0"/>
  </cellStyleXfs>
  <cellXfs count="2535">
    <xf numFmtId="0" fontId="0" fillId="0" borderId="0" xfId="0"/>
    <xf numFmtId="0" fontId="26" fillId="3" borderId="0" xfId="0" applyFont="1" applyFill="1" applyAlignment="1" applyProtection="1"/>
    <xf numFmtId="0" fontId="26" fillId="3" borderId="0" xfId="0" applyFont="1" applyFill="1" applyAlignment="1" applyProtection="1">
      <protection locked="0"/>
    </xf>
    <xf numFmtId="0" fontId="28" fillId="2" borderId="0" xfId="0" applyFont="1" applyFill="1" applyBorder="1" applyAlignment="1" applyProtection="1">
      <alignment horizontal="center" vertical="center"/>
    </xf>
    <xf numFmtId="165" fontId="28" fillId="2" borderId="1" xfId="0" applyNumberFormat="1" applyFont="1" applyFill="1" applyBorder="1" applyAlignment="1" applyProtection="1">
      <alignment horizontal="right" vertical="center"/>
    </xf>
    <xf numFmtId="165" fontId="28" fillId="2" borderId="14" xfId="0" applyNumberFormat="1" applyFont="1" applyFill="1" applyBorder="1" applyAlignment="1" applyProtection="1">
      <alignment horizontal="right" vertical="center"/>
    </xf>
    <xf numFmtId="165" fontId="26" fillId="2" borderId="14" xfId="0" applyNumberFormat="1" applyFont="1" applyFill="1" applyBorder="1" applyAlignment="1" applyProtection="1">
      <alignment horizontal="right" vertical="center"/>
    </xf>
    <xf numFmtId="165" fontId="26" fillId="2" borderId="2" xfId="0" applyNumberFormat="1" applyFont="1" applyFill="1" applyBorder="1" applyAlignment="1" applyProtection="1">
      <alignment horizontal="right" vertical="center"/>
    </xf>
    <xf numFmtId="165" fontId="26" fillId="2" borderId="16" xfId="0" quotePrefix="1" applyNumberFormat="1" applyFont="1" applyFill="1" applyBorder="1" applyAlignment="1" applyProtection="1">
      <alignment horizontal="right" vertical="center"/>
    </xf>
    <xf numFmtId="165" fontId="26" fillId="2" borderId="14" xfId="0" quotePrefix="1" applyNumberFormat="1" applyFont="1" applyFill="1" applyBorder="1" applyAlignment="1" applyProtection="1">
      <alignment horizontal="right" vertical="center"/>
    </xf>
    <xf numFmtId="0" fontId="26" fillId="2" borderId="2" xfId="0" applyNumberFormat="1" applyFont="1" applyFill="1" applyBorder="1" applyAlignment="1" applyProtection="1">
      <alignment vertical="center"/>
    </xf>
    <xf numFmtId="0" fontId="26" fillId="3" borderId="0" xfId="0" applyFont="1" applyFill="1" applyAlignment="1" applyProtection="1">
      <alignment vertical="center"/>
    </xf>
    <xf numFmtId="165" fontId="28" fillId="2" borderId="6" xfId="0" applyNumberFormat="1" applyFont="1" applyFill="1" applyBorder="1" applyAlignment="1" applyProtection="1">
      <alignment horizontal="right" vertical="center"/>
    </xf>
    <xf numFmtId="165" fontId="28" fillId="2" borderId="0" xfId="0" applyNumberFormat="1" applyFont="1" applyFill="1" applyBorder="1" applyAlignment="1" applyProtection="1">
      <alignment horizontal="right" vertical="center"/>
    </xf>
    <xf numFmtId="165" fontId="26" fillId="2" borderId="0" xfId="0" applyNumberFormat="1" applyFont="1" applyFill="1" applyBorder="1" applyAlignment="1" applyProtection="1">
      <alignment horizontal="right" vertical="center"/>
    </xf>
    <xf numFmtId="165" fontId="26" fillId="2" borderId="7" xfId="0" applyNumberFormat="1" applyFont="1" applyFill="1" applyBorder="1" applyAlignment="1" applyProtection="1">
      <alignment horizontal="right" vertical="center"/>
    </xf>
    <xf numFmtId="165" fontId="26" fillId="2" borderId="0" xfId="0" quotePrefix="1" applyNumberFormat="1" applyFont="1" applyFill="1" applyBorder="1" applyAlignment="1" applyProtection="1">
      <alignment horizontal="right" vertical="center"/>
    </xf>
    <xf numFmtId="0" fontId="26" fillId="2" borderId="7" xfId="0" applyNumberFormat="1" applyFont="1" applyFill="1" applyBorder="1" applyAlignment="1" applyProtection="1">
      <alignment vertical="center"/>
    </xf>
    <xf numFmtId="0" fontId="29" fillId="2" borderId="0" xfId="0" applyFont="1" applyFill="1" applyBorder="1" applyAlignment="1" applyProtection="1">
      <alignment horizontal="center" vertical="center"/>
    </xf>
    <xf numFmtId="165" fontId="28" fillId="2" borderId="11" xfId="0" applyNumberFormat="1" applyFont="1" applyFill="1" applyBorder="1" applyAlignment="1" applyProtection="1">
      <alignment horizontal="right"/>
    </xf>
    <xf numFmtId="165" fontId="26" fillId="2" borderId="12" xfId="0" applyNumberFormat="1" applyFont="1" applyFill="1" applyBorder="1" applyAlignment="1" applyProtection="1">
      <alignment horizontal="right"/>
    </xf>
    <xf numFmtId="165" fontId="26" fillId="2" borderId="13" xfId="0" applyNumberFormat="1" applyFont="1" applyFill="1" applyBorder="1" applyAlignment="1" applyProtection="1">
      <alignment horizontal="right"/>
    </xf>
    <xf numFmtId="165" fontId="26" fillId="2" borderId="16" xfId="0" applyNumberFormat="1" applyFont="1" applyFill="1" applyBorder="1" applyAlignment="1" applyProtection="1">
      <alignment horizontal="right"/>
    </xf>
    <xf numFmtId="0" fontId="26" fillId="2" borderId="13" xfId="0" applyFont="1" applyFill="1" applyBorder="1" applyAlignment="1" applyProtection="1">
      <alignment horizontal="right" vertical="center"/>
    </xf>
    <xf numFmtId="0" fontId="26" fillId="2" borderId="0" xfId="0" quotePrefix="1" applyFont="1" applyFill="1" applyBorder="1" applyAlignment="1" applyProtection="1">
      <alignment horizontal="left" vertical="center"/>
    </xf>
    <xf numFmtId="0" fontId="26" fillId="2" borderId="12" xfId="0" quotePrefix="1" applyFont="1" applyFill="1" applyBorder="1" applyAlignment="1" applyProtection="1">
      <alignment horizontal="left" vertical="center"/>
    </xf>
    <xf numFmtId="168" fontId="26" fillId="2" borderId="0" xfId="0" applyNumberFormat="1" applyFont="1" applyFill="1" applyBorder="1" applyAlignment="1" applyProtection="1">
      <alignment vertical="center"/>
    </xf>
    <xf numFmtId="168" fontId="28" fillId="2" borderId="1" xfId="4" quotePrefix="1" applyNumberFormat="1" applyFont="1" applyFill="1" applyBorder="1" applyAlignment="1" applyProtection="1">
      <alignment vertical="center"/>
    </xf>
    <xf numFmtId="168" fontId="26" fillId="2" borderId="14" xfId="4" quotePrefix="1" applyNumberFormat="1" applyFont="1" applyFill="1" applyBorder="1" applyAlignment="1" applyProtection="1">
      <alignment vertical="center"/>
    </xf>
    <xf numFmtId="168" fontId="26" fillId="2" borderId="7" xfId="4" quotePrefix="1" applyNumberFormat="1" applyFont="1" applyFill="1" applyBorder="1" applyAlignment="1" applyProtection="1">
      <alignment vertical="center"/>
    </xf>
    <xf numFmtId="168" fontId="28" fillId="2" borderId="0" xfId="4" quotePrefix="1" applyNumberFormat="1" applyFont="1" applyFill="1" applyBorder="1" applyAlignment="1" applyProtection="1">
      <alignment vertical="center"/>
    </xf>
    <xf numFmtId="168" fontId="28" fillId="2" borderId="39" xfId="4" quotePrefix="1" applyNumberFormat="1" applyFont="1" applyFill="1" applyBorder="1" applyAlignment="1" applyProtection="1">
      <alignment vertical="center"/>
    </xf>
    <xf numFmtId="168" fontId="28" fillId="2" borderId="14" xfId="4" quotePrefix="1" applyNumberFormat="1" applyFont="1" applyFill="1" applyBorder="1" applyAlignment="1" applyProtection="1">
      <alignment vertical="center"/>
    </xf>
    <xf numFmtId="165" fontId="26" fillId="4" borderId="9" xfId="4" quotePrefix="1" applyNumberFormat="1" applyFont="1" applyFill="1" applyBorder="1" applyAlignment="1" applyProtection="1">
      <alignment horizontal="right" vertical="center"/>
    </xf>
    <xf numFmtId="168" fontId="26" fillId="4" borderId="9" xfId="4" quotePrefix="1" applyNumberFormat="1" applyFont="1" applyFill="1" applyBorder="1" applyAlignment="1" applyProtection="1">
      <alignment vertical="center"/>
    </xf>
    <xf numFmtId="168" fontId="28" fillId="4" borderId="7" xfId="4" quotePrefix="1" applyNumberFormat="1" applyFont="1" applyFill="1" applyBorder="1" applyAlignment="1" applyProtection="1">
      <alignment vertical="center"/>
    </xf>
    <xf numFmtId="168" fontId="28" fillId="4" borderId="0" xfId="4" quotePrefix="1" applyNumberFormat="1" applyFont="1" applyFill="1" applyBorder="1" applyAlignment="1" applyProtection="1">
      <alignment vertical="center"/>
    </xf>
    <xf numFmtId="168" fontId="26" fillId="2" borderId="9" xfId="4" quotePrefix="1" applyNumberFormat="1" applyFont="1" applyFill="1" applyBorder="1" applyAlignment="1" applyProtection="1">
      <alignment vertical="center"/>
    </xf>
    <xf numFmtId="168" fontId="28" fillId="2" borderId="7" xfId="4" quotePrefix="1" applyNumberFormat="1" applyFont="1" applyFill="1" applyBorder="1" applyAlignment="1" applyProtection="1">
      <alignment vertical="center"/>
    </xf>
    <xf numFmtId="168" fontId="26" fillId="4" borderId="7" xfId="4" quotePrefix="1" applyNumberFormat="1" applyFont="1" applyFill="1" applyBorder="1" applyAlignment="1" applyProtection="1">
      <alignment vertical="center"/>
    </xf>
    <xf numFmtId="165" fontId="26" fillId="4" borderId="43" xfId="4" quotePrefix="1" applyNumberFormat="1" applyFont="1" applyFill="1" applyBorder="1" applyAlignment="1" applyProtection="1">
      <alignment horizontal="right" vertical="center"/>
    </xf>
    <xf numFmtId="168" fontId="26" fillId="4" borderId="43" xfId="4" quotePrefix="1" applyNumberFormat="1" applyFont="1" applyFill="1" applyBorder="1" applyAlignment="1" applyProtection="1">
      <alignment vertical="center"/>
    </xf>
    <xf numFmtId="168" fontId="28" fillId="4" borderId="5" xfId="4" quotePrefix="1" applyNumberFormat="1" applyFont="1" applyFill="1" applyBorder="1" applyAlignment="1" applyProtection="1">
      <alignment vertical="center"/>
    </xf>
    <xf numFmtId="168" fontId="26" fillId="2" borderId="43" xfId="4" quotePrefix="1" applyNumberFormat="1" applyFont="1" applyFill="1" applyBorder="1" applyAlignment="1" applyProtection="1">
      <alignment vertical="center"/>
    </xf>
    <xf numFmtId="168" fontId="28" fillId="2" borderId="5" xfId="4" quotePrefix="1" applyNumberFormat="1" applyFont="1" applyFill="1" applyBorder="1" applyAlignment="1" applyProtection="1">
      <alignment vertical="center"/>
    </xf>
    <xf numFmtId="168" fontId="26" fillId="4" borderId="5" xfId="4" quotePrefix="1" applyNumberFormat="1" applyFont="1" applyFill="1" applyBorder="1" applyAlignment="1" applyProtection="1">
      <alignment vertical="center"/>
    </xf>
    <xf numFmtId="167" fontId="28" fillId="4" borderId="0" xfId="4" quotePrefix="1" applyNumberFormat="1" applyFont="1" applyFill="1" applyBorder="1" applyAlignment="1" applyProtection="1">
      <alignment vertical="center"/>
    </xf>
    <xf numFmtId="168" fontId="26" fillId="2" borderId="5" xfId="4" quotePrefix="1" applyNumberFormat="1" applyFont="1" applyFill="1" applyBorder="1" applyAlignment="1" applyProtection="1">
      <alignment vertical="center"/>
    </xf>
    <xf numFmtId="167" fontId="26" fillId="4" borderId="12" xfId="4" quotePrefix="1" applyNumberFormat="1" applyFont="1" applyFill="1" applyBorder="1" applyAlignment="1" applyProtection="1">
      <alignment vertical="center"/>
    </xf>
    <xf numFmtId="168" fontId="28" fillId="4" borderId="13" xfId="4" quotePrefix="1" applyNumberFormat="1" applyFont="1" applyFill="1" applyBorder="1" applyAlignment="1" applyProtection="1">
      <alignment vertical="center"/>
    </xf>
    <xf numFmtId="167" fontId="26" fillId="2" borderId="12" xfId="4" quotePrefix="1" applyNumberFormat="1" applyFont="1" applyFill="1" applyBorder="1" applyAlignment="1" applyProtection="1">
      <alignment vertical="center"/>
    </xf>
    <xf numFmtId="168" fontId="28" fillId="2" borderId="13" xfId="4" quotePrefix="1" applyNumberFormat="1" applyFont="1" applyFill="1" applyBorder="1" applyAlignment="1" applyProtection="1">
      <alignment vertical="center"/>
    </xf>
    <xf numFmtId="165" fontId="26" fillId="4" borderId="0" xfId="4" quotePrefix="1" applyNumberFormat="1" applyFont="1" applyFill="1" applyBorder="1" applyAlignment="1" applyProtection="1">
      <alignment horizontal="right" vertical="center"/>
    </xf>
    <xf numFmtId="168" fontId="26" fillId="4" borderId="0" xfId="4" quotePrefix="1" applyNumberFormat="1" applyFont="1" applyFill="1" applyBorder="1" applyAlignment="1" applyProtection="1">
      <alignment vertical="center"/>
    </xf>
    <xf numFmtId="168" fontId="28" fillId="4" borderId="2" xfId="4" quotePrefix="1" applyNumberFormat="1" applyFont="1" applyFill="1" applyBorder="1" applyAlignment="1" applyProtection="1">
      <alignment vertical="center"/>
    </xf>
    <xf numFmtId="168" fontId="26" fillId="2" borderId="0" xfId="4" quotePrefix="1" applyNumberFormat="1" applyFont="1" applyFill="1" applyBorder="1" applyAlignment="1" applyProtection="1">
      <alignment vertical="center"/>
    </xf>
    <xf numFmtId="170" fontId="28" fillId="4" borderId="0" xfId="4" quotePrefix="1" applyNumberFormat="1" applyFont="1" applyFill="1" applyBorder="1" applyAlignment="1" applyProtection="1">
      <alignment vertical="center"/>
    </xf>
    <xf numFmtId="168" fontId="28" fillId="2" borderId="2" xfId="4" quotePrefix="1" applyNumberFormat="1" applyFont="1" applyFill="1" applyBorder="1" applyAlignment="1" applyProtection="1">
      <alignment vertical="center"/>
    </xf>
    <xf numFmtId="181" fontId="26" fillId="4" borderId="12" xfId="4" quotePrefix="1" applyNumberFormat="1" applyFont="1" applyFill="1" applyBorder="1" applyAlignment="1" applyProtection="1">
      <alignment vertical="center"/>
    </xf>
    <xf numFmtId="171" fontId="28" fillId="4" borderId="13" xfId="4" quotePrefix="1" applyNumberFormat="1" applyFont="1" applyFill="1" applyBorder="1" applyAlignment="1" applyProtection="1">
      <alignment vertical="center"/>
    </xf>
    <xf numFmtId="181" fontId="26" fillId="2" borderId="12" xfId="4" quotePrefix="1" applyNumberFormat="1" applyFont="1" applyFill="1" applyBorder="1" applyAlignment="1" applyProtection="1">
      <alignment vertical="center"/>
    </xf>
    <xf numFmtId="171" fontId="28" fillId="2" borderId="13" xfId="4" quotePrefix="1" applyNumberFormat="1" applyFont="1" applyFill="1" applyBorder="1" applyAlignment="1" applyProtection="1">
      <alignment vertical="center"/>
    </xf>
    <xf numFmtId="171" fontId="28" fillId="4" borderId="7" xfId="4" quotePrefix="1" applyNumberFormat="1" applyFont="1" applyFill="1" applyBorder="1" applyAlignment="1" applyProtection="1">
      <alignment vertical="center"/>
    </xf>
    <xf numFmtId="171" fontId="28" fillId="4" borderId="0" xfId="4" quotePrefix="1" applyNumberFormat="1" applyFont="1" applyFill="1" applyBorder="1" applyAlignment="1" applyProtection="1">
      <alignment vertical="center"/>
    </xf>
    <xf numFmtId="171" fontId="28" fillId="2" borderId="7" xfId="4" quotePrefix="1" applyNumberFormat="1" applyFont="1" applyFill="1" applyBorder="1" applyAlignment="1" applyProtection="1">
      <alignment vertical="center"/>
    </xf>
    <xf numFmtId="168" fontId="28" fillId="4" borderId="6" xfId="4" quotePrefix="1" applyNumberFormat="1" applyFont="1" applyFill="1" applyBorder="1" applyAlignment="1" applyProtection="1">
      <alignment vertical="center"/>
    </xf>
    <xf numFmtId="0" fontId="32" fillId="3" borderId="0" xfId="0" applyFont="1" applyFill="1" applyAlignment="1" applyProtection="1"/>
    <xf numFmtId="168" fontId="33" fillId="2" borderId="0" xfId="4" quotePrefix="1" applyNumberFormat="1" applyFont="1" applyFill="1" applyBorder="1" applyAlignment="1" applyProtection="1">
      <alignment vertical="center"/>
    </xf>
    <xf numFmtId="168" fontId="32" fillId="2" borderId="0" xfId="4" quotePrefix="1" applyNumberFormat="1" applyFont="1" applyFill="1" applyBorder="1" applyAlignment="1" applyProtection="1">
      <alignment vertical="center"/>
    </xf>
    <xf numFmtId="0" fontId="32" fillId="2" borderId="0" xfId="0" quotePrefix="1" applyNumberFormat="1" applyFont="1" applyFill="1" applyBorder="1" applyAlignment="1" applyProtection="1">
      <alignment horizontal="center" vertical="top"/>
    </xf>
    <xf numFmtId="165" fontId="55" fillId="4" borderId="9" xfId="4" quotePrefix="1" applyNumberFormat="1" applyFont="1" applyFill="1" applyBorder="1" applyAlignment="1" applyProtection="1">
      <alignment horizontal="right"/>
    </xf>
    <xf numFmtId="165" fontId="55" fillId="4" borderId="7" xfId="4" quotePrefix="1" applyNumberFormat="1" applyFont="1" applyFill="1" applyBorder="1" applyAlignment="1" applyProtection="1">
      <alignment horizontal="right"/>
    </xf>
    <xf numFmtId="165" fontId="56" fillId="4" borderId="0" xfId="4" quotePrefix="1" applyNumberFormat="1" applyFont="1" applyFill="1" applyBorder="1" applyAlignment="1" applyProtection="1">
      <alignment horizontal="right"/>
    </xf>
    <xf numFmtId="165" fontId="56" fillId="4" borderId="8" xfId="4" quotePrefix="1" applyNumberFormat="1" applyFont="1" applyFill="1" applyBorder="1" applyAlignment="1" applyProtection="1">
      <alignment horizontal="right"/>
    </xf>
    <xf numFmtId="165" fontId="55" fillId="4" borderId="0" xfId="4" quotePrefix="1" applyNumberFormat="1" applyFont="1" applyFill="1" applyBorder="1" applyAlignment="1" applyProtection="1">
      <alignment horizontal="right"/>
    </xf>
    <xf numFmtId="165" fontId="55" fillId="4" borderId="12" xfId="4" quotePrefix="1" applyNumberFormat="1" applyFont="1" applyFill="1" applyBorder="1" applyAlignment="1" applyProtection="1">
      <alignment horizontal="right"/>
    </xf>
    <xf numFmtId="165" fontId="55" fillId="4" borderId="13" xfId="4" quotePrefix="1" applyNumberFormat="1" applyFont="1" applyFill="1" applyBorder="1" applyAlignment="1" applyProtection="1">
      <alignment horizontal="right"/>
    </xf>
    <xf numFmtId="165" fontId="55" fillId="4" borderId="43" xfId="4" quotePrefix="1" applyNumberFormat="1" applyFont="1" applyFill="1" applyBorder="1" applyAlignment="1" applyProtection="1">
      <alignment horizontal="right"/>
    </xf>
    <xf numFmtId="165" fontId="55" fillId="4" borderId="5" xfId="4" quotePrefix="1" applyNumberFormat="1" applyFont="1" applyFill="1" applyBorder="1" applyAlignment="1" applyProtection="1">
      <alignment horizontal="right"/>
    </xf>
    <xf numFmtId="165" fontId="55" fillId="4" borderId="31" xfId="4" quotePrefix="1" applyNumberFormat="1" applyFont="1" applyFill="1" applyBorder="1" applyAlignment="1" applyProtection="1">
      <alignment horizontal="right"/>
    </xf>
    <xf numFmtId="165" fontId="55" fillId="4" borderId="32" xfId="4" quotePrefix="1" applyNumberFormat="1" applyFont="1" applyFill="1" applyBorder="1" applyAlignment="1" applyProtection="1">
      <alignment horizontal="right"/>
    </xf>
    <xf numFmtId="37" fontId="26" fillId="0" borderId="0" xfId="11" applyFont="1" applyFill="1" applyProtection="1"/>
    <xf numFmtId="37" fontId="35" fillId="0" borderId="0" xfId="11" applyFont="1" applyFill="1" applyProtection="1"/>
    <xf numFmtId="37" fontId="35" fillId="0" borderId="0" xfId="11" applyFont="1" applyFill="1" applyProtection="1">
      <protection locked="0"/>
    </xf>
    <xf numFmtId="0" fontId="35" fillId="3" borderId="0" xfId="7" applyFont="1" applyFill="1" applyBorder="1" applyProtection="1"/>
    <xf numFmtId="0" fontId="59" fillId="3" borderId="0" xfId="7" applyFont="1" applyFill="1" applyBorder="1" applyAlignment="1" applyProtection="1">
      <alignment horizontal="right"/>
    </xf>
    <xf numFmtId="37" fontId="26" fillId="0" borderId="0" xfId="11" applyFont="1" applyFill="1" applyProtection="1">
      <protection locked="0"/>
    </xf>
    <xf numFmtId="0" fontId="55" fillId="2" borderId="0" xfId="7" applyFont="1" applyFill="1" applyBorder="1" applyAlignment="1" applyProtection="1">
      <alignment horizontal="left"/>
    </xf>
    <xf numFmtId="165" fontId="56" fillId="3" borderId="1" xfId="7" applyNumberFormat="1" applyFont="1" applyFill="1" applyBorder="1" applyAlignment="1" applyProtection="1">
      <alignment horizontal="right"/>
    </xf>
    <xf numFmtId="0" fontId="55" fillId="2" borderId="2" xfId="7" applyFont="1" applyFill="1" applyBorder="1" applyProtection="1"/>
    <xf numFmtId="0" fontId="55" fillId="2" borderId="0" xfId="7" applyFont="1" applyFill="1" applyBorder="1" applyProtection="1"/>
    <xf numFmtId="0" fontId="55" fillId="2" borderId="1" xfId="7" applyFont="1" applyFill="1" applyBorder="1" applyProtection="1"/>
    <xf numFmtId="165" fontId="56" fillId="2" borderId="14" xfId="7" quotePrefix="1" applyNumberFormat="1" applyFont="1" applyFill="1" applyBorder="1" applyAlignment="1" applyProtection="1">
      <alignment horizontal="right"/>
    </xf>
    <xf numFmtId="165" fontId="55" fillId="2" borderId="14" xfId="7" quotePrefix="1" applyNumberFormat="1" applyFont="1" applyFill="1" applyBorder="1" applyAlignment="1" applyProtection="1">
      <alignment horizontal="right"/>
    </xf>
    <xf numFmtId="0" fontId="56" fillId="2" borderId="2" xfId="7" applyFont="1" applyFill="1" applyBorder="1" applyAlignment="1" applyProtection="1">
      <alignment horizontal="right"/>
    </xf>
    <xf numFmtId="165" fontId="56" fillId="2" borderId="11" xfId="7" applyNumberFormat="1" applyFont="1" applyFill="1" applyBorder="1" applyAlignment="1" applyProtection="1">
      <alignment horizontal="right"/>
    </xf>
    <xf numFmtId="165" fontId="55" fillId="2" borderId="12" xfId="7" applyNumberFormat="1" applyFont="1" applyFill="1" applyBorder="1" applyAlignment="1" applyProtection="1">
      <alignment horizontal="right"/>
    </xf>
    <xf numFmtId="0" fontId="55" fillId="2" borderId="13" xfId="7" quotePrefix="1" applyFont="1" applyFill="1" applyBorder="1" applyAlignment="1" applyProtection="1">
      <alignment horizontal="right"/>
    </xf>
    <xf numFmtId="0" fontId="55" fillId="2" borderId="0" xfId="7" quotePrefix="1" applyFont="1" applyFill="1" applyBorder="1" applyAlignment="1" applyProtection="1">
      <alignment horizontal="right"/>
    </xf>
    <xf numFmtId="0" fontId="55" fillId="2" borderId="11" xfId="7" quotePrefix="1" applyFont="1" applyFill="1" applyBorder="1" applyAlignment="1" applyProtection="1">
      <alignment horizontal="right"/>
    </xf>
    <xf numFmtId="165" fontId="56" fillId="2" borderId="12" xfId="7" applyNumberFormat="1" applyFont="1" applyFill="1" applyBorder="1" applyAlignment="1" applyProtection="1">
      <alignment horizontal="right"/>
    </xf>
    <xf numFmtId="0" fontId="56" fillId="2" borderId="13" xfId="7" quotePrefix="1" applyFont="1" applyFill="1" applyBorder="1" applyAlignment="1" applyProtection="1">
      <alignment horizontal="left" indent="3"/>
    </xf>
    <xf numFmtId="0" fontId="56" fillId="2" borderId="0" xfId="7" applyFont="1" applyFill="1" applyBorder="1" applyAlignment="1" applyProtection="1">
      <alignment horizontal="left"/>
    </xf>
    <xf numFmtId="0" fontId="56" fillId="2" borderId="0" xfId="7" applyFont="1" applyFill="1" applyBorder="1" applyAlignment="1" applyProtection="1">
      <alignment horizontal="right"/>
    </xf>
    <xf numFmtId="0" fontId="55" fillId="2" borderId="0" xfId="7" applyFont="1" applyFill="1" applyBorder="1" applyAlignment="1" applyProtection="1">
      <alignment horizontal="right"/>
    </xf>
    <xf numFmtId="0" fontId="56" fillId="2" borderId="12" xfId="7" applyFont="1" applyFill="1" applyBorder="1" applyProtection="1"/>
    <xf numFmtId="0" fontId="56" fillId="2" borderId="0" xfId="7" applyFont="1" applyFill="1" applyBorder="1" applyAlignment="1" applyProtection="1">
      <alignment horizontal="left"/>
    </xf>
    <xf numFmtId="0" fontId="56" fillId="2" borderId="1" xfId="7" applyFont="1" applyFill="1" applyBorder="1" applyAlignment="1" applyProtection="1">
      <alignment horizontal="right"/>
    </xf>
    <xf numFmtId="0" fontId="55" fillId="2" borderId="14" xfId="7" applyFont="1" applyFill="1" applyBorder="1" applyAlignment="1" applyProtection="1">
      <alignment horizontal="right"/>
    </xf>
    <xf numFmtId="0" fontId="55" fillId="2" borderId="16" xfId="7" applyFont="1" applyFill="1" applyBorder="1" applyProtection="1"/>
    <xf numFmtId="0" fontId="56" fillId="2" borderId="7" xfId="7" applyFont="1" applyFill="1" applyBorder="1" applyProtection="1"/>
    <xf numFmtId="165" fontId="55" fillId="4" borderId="0" xfId="7" applyNumberFormat="1" applyFont="1" applyFill="1" applyBorder="1" applyAlignment="1" applyProtection="1">
      <alignment horizontal="right"/>
    </xf>
    <xf numFmtId="165" fontId="55" fillId="4" borderId="7" xfId="7" applyNumberFormat="1" applyFont="1" applyFill="1" applyBorder="1" applyAlignment="1" applyProtection="1">
      <alignment horizontal="right"/>
    </xf>
    <xf numFmtId="165" fontId="55" fillId="4" borderId="16" xfId="7" applyNumberFormat="1" applyFont="1" applyFill="1" applyBorder="1" applyAlignment="1" applyProtection="1">
      <alignment horizontal="right"/>
    </xf>
    <xf numFmtId="165" fontId="56" fillId="4" borderId="6" xfId="7" applyNumberFormat="1" applyFont="1" applyFill="1" applyBorder="1" applyAlignment="1" applyProtection="1">
      <alignment horizontal="right"/>
    </xf>
    <xf numFmtId="0" fontId="56" fillId="3" borderId="7" xfId="7" applyFont="1" applyFill="1" applyBorder="1" applyProtection="1"/>
    <xf numFmtId="165" fontId="55" fillId="4" borderId="12" xfId="7" applyNumberFormat="1" applyFont="1" applyFill="1" applyBorder="1" applyAlignment="1" applyProtection="1">
      <alignment horizontal="right"/>
    </xf>
    <xf numFmtId="165" fontId="55" fillId="4" borderId="13" xfId="7" applyNumberFormat="1" applyFont="1" applyFill="1" applyBorder="1" applyAlignment="1" applyProtection="1">
      <alignment horizontal="right"/>
    </xf>
    <xf numFmtId="0" fontId="56" fillId="3" borderId="13" xfId="7" applyFont="1" applyFill="1" applyBorder="1" applyProtection="1"/>
    <xf numFmtId="165" fontId="56" fillId="4" borderId="8" xfId="4" applyNumberFormat="1" applyFont="1" applyFill="1" applyBorder="1" applyAlignment="1" applyProtection="1">
      <alignment horizontal="right"/>
    </xf>
    <xf numFmtId="165" fontId="55" fillId="4" borderId="9" xfId="4" applyNumberFormat="1" applyFont="1" applyFill="1" applyBorder="1" applyAlignment="1" applyProtection="1">
      <alignment horizontal="right"/>
    </xf>
    <xf numFmtId="165" fontId="55" fillId="4" borderId="7" xfId="4" applyNumberFormat="1" applyFont="1" applyFill="1" applyBorder="1" applyAlignment="1" applyProtection="1">
      <alignment horizontal="right"/>
    </xf>
    <xf numFmtId="165" fontId="55" fillId="4" borderId="16" xfId="4" applyNumberFormat="1" applyFont="1" applyFill="1" applyBorder="1" applyAlignment="1" applyProtection="1">
      <alignment horizontal="right"/>
    </xf>
    <xf numFmtId="168" fontId="55" fillId="4" borderId="7" xfId="4" applyNumberFormat="1" applyFont="1" applyFill="1" applyBorder="1" applyAlignment="1" applyProtection="1"/>
    <xf numFmtId="168" fontId="55" fillId="4" borderId="16" xfId="4" applyNumberFormat="1" applyFont="1" applyFill="1" applyBorder="1" applyAlignment="1" applyProtection="1"/>
    <xf numFmtId="168" fontId="56" fillId="3" borderId="7" xfId="4" applyNumberFormat="1" applyFont="1" applyFill="1" applyBorder="1" applyAlignment="1" applyProtection="1"/>
    <xf numFmtId="168" fontId="55" fillId="4" borderId="13" xfId="4" applyNumberFormat="1" applyFont="1" applyFill="1" applyBorder="1" applyAlignment="1" applyProtection="1"/>
    <xf numFmtId="168" fontId="56" fillId="4" borderId="3" xfId="4" applyNumberFormat="1" applyFont="1" applyFill="1" applyBorder="1" applyAlignment="1" applyProtection="1">
      <alignment horizontal="right"/>
    </xf>
    <xf numFmtId="168" fontId="55" fillId="4" borderId="4" xfId="4" applyNumberFormat="1" applyFont="1" applyFill="1" applyBorder="1" applyAlignment="1" applyProtection="1">
      <alignment horizontal="right"/>
    </xf>
    <xf numFmtId="168" fontId="55" fillId="4" borderId="5" xfId="4" applyNumberFormat="1" applyFont="1" applyFill="1" applyBorder="1" applyAlignment="1" applyProtection="1"/>
    <xf numFmtId="168" fontId="55" fillId="3" borderId="4" xfId="4" applyNumberFormat="1" applyFont="1" applyFill="1" applyBorder="1" applyAlignment="1" applyProtection="1">
      <alignment horizontal="right"/>
    </xf>
    <xf numFmtId="0" fontId="56" fillId="3" borderId="5" xfId="7" applyFont="1" applyFill="1" applyBorder="1" applyProtection="1"/>
    <xf numFmtId="165" fontId="55" fillId="4" borderId="4" xfId="4" applyNumberFormat="1" applyFont="1" applyFill="1" applyBorder="1" applyAlignment="1" applyProtection="1">
      <alignment horizontal="right"/>
    </xf>
    <xf numFmtId="165" fontId="55" fillId="4" borderId="5" xfId="4" applyNumberFormat="1" applyFont="1" applyFill="1" applyBorder="1" applyAlignment="1" applyProtection="1">
      <alignment horizontal="right"/>
    </xf>
    <xf numFmtId="165" fontId="56" fillId="4" borderId="3" xfId="4" applyNumberFormat="1" applyFont="1" applyFill="1" applyBorder="1" applyAlignment="1" applyProtection="1">
      <alignment horizontal="right"/>
    </xf>
    <xf numFmtId="165" fontId="55" fillId="3" borderId="4" xfId="4" applyNumberFormat="1" applyFont="1" applyFill="1" applyBorder="1" applyAlignment="1" applyProtection="1">
      <alignment horizontal="right"/>
    </xf>
    <xf numFmtId="165" fontId="56" fillId="4" borderId="6" xfId="4" applyNumberFormat="1" applyFont="1" applyFill="1" applyBorder="1" applyAlignment="1" applyProtection="1">
      <alignment horizontal="right"/>
    </xf>
    <xf numFmtId="165" fontId="55" fillId="3" borderId="0" xfId="4" applyNumberFormat="1" applyFont="1" applyFill="1" applyBorder="1" applyAlignment="1" applyProtection="1">
      <alignment horizontal="right"/>
    </xf>
    <xf numFmtId="0" fontId="56" fillId="2" borderId="5" xfId="7" applyFont="1" applyFill="1" applyBorder="1" applyProtection="1"/>
    <xf numFmtId="0" fontId="56" fillId="4" borderId="6" xfId="7" applyFont="1" applyFill="1" applyBorder="1" applyAlignment="1" applyProtection="1">
      <alignment horizontal="right"/>
    </xf>
    <xf numFmtId="0" fontId="55" fillId="4" borderId="0" xfId="7" applyFont="1" applyFill="1" applyBorder="1" applyAlignment="1" applyProtection="1">
      <alignment horizontal="right"/>
    </xf>
    <xf numFmtId="0" fontId="55" fillId="4" borderId="7" xfId="7" applyFont="1" applyFill="1" applyBorder="1" applyProtection="1"/>
    <xf numFmtId="0" fontId="55" fillId="4" borderId="16" xfId="7" applyFont="1" applyFill="1" applyBorder="1" applyProtection="1"/>
    <xf numFmtId="0" fontId="56" fillId="4" borderId="0" xfId="7" applyFont="1" applyFill="1" applyBorder="1" applyAlignment="1" applyProtection="1">
      <alignment horizontal="right"/>
    </xf>
    <xf numFmtId="0" fontId="55" fillId="3" borderId="0" xfId="7" applyFont="1" applyFill="1" applyBorder="1" applyAlignment="1" applyProtection="1">
      <alignment horizontal="right"/>
    </xf>
    <xf numFmtId="181" fontId="55" fillId="4" borderId="9" xfId="7" applyNumberFormat="1" applyFont="1" applyFill="1" applyBorder="1" applyAlignment="1" applyProtection="1">
      <alignment horizontal="right"/>
    </xf>
    <xf numFmtId="170" fontId="55" fillId="4" borderId="7" xfId="7" applyNumberFormat="1" applyFont="1" applyFill="1" applyBorder="1" applyAlignment="1" applyProtection="1">
      <alignment horizontal="right"/>
    </xf>
    <xf numFmtId="170" fontId="55" fillId="4" borderId="0" xfId="7" applyNumberFormat="1" applyFont="1" applyFill="1" applyBorder="1" applyAlignment="1" applyProtection="1">
      <alignment horizontal="right"/>
    </xf>
    <xf numFmtId="181" fontId="55" fillId="3" borderId="9" xfId="7" applyNumberFormat="1" applyFont="1" applyFill="1" applyBorder="1" applyAlignment="1" applyProtection="1">
      <alignment horizontal="right"/>
    </xf>
    <xf numFmtId="170" fontId="56" fillId="3" borderId="7" xfId="1" applyNumberFormat="1" applyFont="1" applyFill="1" applyBorder="1" applyAlignment="1" applyProtection="1"/>
    <xf numFmtId="181" fontId="55" fillId="4" borderId="7" xfId="7" applyNumberFormat="1" applyFont="1" applyFill="1" applyBorder="1" applyAlignment="1" applyProtection="1">
      <alignment horizontal="right"/>
    </xf>
    <xf numFmtId="171" fontId="55" fillId="4" borderId="0" xfId="7" applyNumberFormat="1" applyFont="1" applyFill="1" applyBorder="1" applyAlignment="1" applyProtection="1">
      <alignment horizontal="right"/>
    </xf>
    <xf numFmtId="170" fontId="56" fillId="2" borderId="7" xfId="1" applyNumberFormat="1" applyFont="1" applyFill="1" applyBorder="1" applyAlignment="1" applyProtection="1"/>
    <xf numFmtId="171" fontId="55" fillId="4" borderId="7" xfId="7" applyNumberFormat="1" applyFont="1" applyFill="1" applyBorder="1" applyAlignment="1" applyProtection="1">
      <alignment horizontal="right"/>
    </xf>
    <xf numFmtId="10" fontId="55" fillId="4" borderId="7" xfId="7" applyNumberFormat="1" applyFont="1" applyFill="1" applyBorder="1" applyAlignment="1" applyProtection="1">
      <alignment horizontal="right"/>
    </xf>
    <xf numFmtId="10" fontId="55" fillId="4" borderId="0" xfId="7" applyNumberFormat="1" applyFont="1" applyFill="1" applyBorder="1" applyAlignment="1" applyProtection="1">
      <alignment horizontal="right"/>
    </xf>
    <xf numFmtId="170" fontId="56" fillId="2" borderId="7" xfId="1" applyNumberFormat="1" applyFont="1" applyFill="1" applyBorder="1" applyAlignment="1" applyProtection="1">
      <alignment horizontal="right"/>
    </xf>
    <xf numFmtId="10" fontId="56" fillId="2" borderId="7" xfId="1" applyNumberFormat="1" applyFont="1" applyFill="1" applyBorder="1" applyAlignment="1" applyProtection="1"/>
    <xf numFmtId="10" fontId="56" fillId="2" borderId="7" xfId="7" applyNumberFormat="1" applyFont="1" applyFill="1" applyBorder="1" applyProtection="1"/>
    <xf numFmtId="0" fontId="55" fillId="4" borderId="14" xfId="7" quotePrefix="1" applyFont="1" applyFill="1" applyBorder="1" applyAlignment="1" applyProtection="1">
      <alignment horizontal="right"/>
    </xf>
    <xf numFmtId="0" fontId="55" fillId="4" borderId="2" xfId="7" quotePrefix="1" applyFont="1" applyFill="1" applyBorder="1" applyAlignment="1" applyProtection="1">
      <alignment horizontal="left"/>
    </xf>
    <xf numFmtId="0" fontId="55" fillId="4" borderId="0" xfId="7" quotePrefix="1" applyFont="1" applyFill="1" applyBorder="1" applyAlignment="1" applyProtection="1">
      <alignment horizontal="left"/>
    </xf>
    <xf numFmtId="0" fontId="55" fillId="4" borderId="1" xfId="7" quotePrefix="1" applyFont="1" applyFill="1" applyBorder="1" applyAlignment="1" applyProtection="1">
      <alignment horizontal="right"/>
    </xf>
    <xf numFmtId="0" fontId="55" fillId="3" borderId="14" xfId="7" quotePrefix="1" applyFont="1" applyFill="1" applyBorder="1" applyAlignment="1" applyProtection="1">
      <alignment horizontal="right"/>
    </xf>
    <xf numFmtId="5" fontId="55" fillId="2" borderId="2" xfId="7" applyNumberFormat="1" applyFont="1" applyFill="1" applyBorder="1" applyProtection="1"/>
    <xf numFmtId="0" fontId="55" fillId="4" borderId="0" xfId="7" applyFont="1" applyFill="1" applyBorder="1" applyProtection="1"/>
    <xf numFmtId="0" fontId="55" fillId="4" borderId="6" xfId="7" applyFont="1" applyFill="1" applyBorder="1" applyAlignment="1" applyProtection="1">
      <alignment horizontal="right"/>
    </xf>
    <xf numFmtId="43" fontId="56" fillId="3" borderId="0" xfId="4" quotePrefix="1" applyNumberFormat="1" applyFont="1" applyFill="1" applyBorder="1" applyAlignment="1" applyProtection="1">
      <alignment horizontal="right"/>
    </xf>
    <xf numFmtId="5" fontId="55" fillId="2" borderId="7" xfId="7" applyNumberFormat="1" applyFont="1" applyFill="1" applyBorder="1" applyProtection="1"/>
    <xf numFmtId="167" fontId="55" fillId="4" borderId="7" xfId="4" quotePrefix="1" applyNumberFormat="1" applyFont="1" applyFill="1" applyBorder="1" applyAlignment="1" applyProtection="1">
      <alignment horizontal="right"/>
    </xf>
    <xf numFmtId="167" fontId="55" fillId="4" borderId="0" xfId="4" quotePrefix="1" applyNumberFormat="1" applyFont="1" applyFill="1" applyBorder="1" applyAlignment="1" applyProtection="1">
      <alignment horizontal="right"/>
    </xf>
    <xf numFmtId="7" fontId="56" fillId="2" borderId="7" xfId="2" applyNumberFormat="1" applyFont="1" applyFill="1" applyBorder="1" applyAlignment="1" applyProtection="1"/>
    <xf numFmtId="167" fontId="55" fillId="4" borderId="7" xfId="4" quotePrefix="1" applyNumberFormat="1" applyFont="1" applyFill="1" applyBorder="1" applyAlignment="1" applyProtection="1">
      <alignment horizontal="right" indent="1"/>
    </xf>
    <xf numFmtId="167" fontId="55" fillId="4" borderId="0" xfId="4" quotePrefix="1" applyNumberFormat="1" applyFont="1" applyFill="1" applyBorder="1" applyAlignment="1" applyProtection="1">
      <alignment horizontal="right" indent="1"/>
    </xf>
    <xf numFmtId="174" fontId="55" fillId="4" borderId="0" xfId="7" quotePrefix="1" applyNumberFormat="1" applyFont="1" applyFill="1" applyBorder="1" applyAlignment="1" applyProtection="1">
      <alignment horizontal="right"/>
    </xf>
    <xf numFmtId="7" fontId="55" fillId="4" borderId="7" xfId="7" quotePrefix="1" applyNumberFormat="1" applyFont="1" applyFill="1" applyBorder="1" applyProtection="1"/>
    <xf numFmtId="7" fontId="55" fillId="4" borderId="0" xfId="7" quotePrefix="1" applyNumberFormat="1" applyFont="1" applyFill="1" applyBorder="1" applyProtection="1"/>
    <xf numFmtId="7" fontId="56" fillId="4" borderId="6" xfId="7" quotePrefix="1" applyNumberFormat="1" applyFont="1" applyFill="1" applyBorder="1" applyAlignment="1" applyProtection="1">
      <alignment horizontal="right"/>
    </xf>
    <xf numFmtId="174" fontId="55" fillId="3" borderId="0" xfId="7" quotePrefix="1" applyNumberFormat="1" applyFont="1" applyFill="1" applyBorder="1" applyAlignment="1" applyProtection="1">
      <alignment horizontal="right"/>
    </xf>
    <xf numFmtId="7" fontId="56" fillId="2" borderId="7" xfId="7" applyNumberFormat="1" applyFont="1" applyFill="1" applyBorder="1" applyProtection="1"/>
    <xf numFmtId="165" fontId="55" fillId="3" borderId="9" xfId="4" quotePrefix="1" applyNumberFormat="1" applyFont="1" applyFill="1" applyBorder="1" applyAlignment="1" applyProtection="1">
      <alignment horizontal="right"/>
    </xf>
    <xf numFmtId="165" fontId="55" fillId="4" borderId="13" xfId="4" applyNumberFormat="1" applyFont="1" applyFill="1" applyBorder="1" applyAlignment="1" applyProtection="1">
      <alignment horizontal="right"/>
    </xf>
    <xf numFmtId="165" fontId="55" fillId="4" borderId="0" xfId="4" applyNumberFormat="1" applyFont="1" applyFill="1" applyBorder="1" applyAlignment="1" applyProtection="1">
      <alignment horizontal="right"/>
    </xf>
    <xf numFmtId="5" fontId="56" fillId="2" borderId="13" xfId="7" applyNumberFormat="1" applyFont="1" applyFill="1" applyBorder="1" applyAlignment="1" applyProtection="1">
      <alignment horizontal="right"/>
    </xf>
    <xf numFmtId="0" fontId="56" fillId="4" borderId="1" xfId="7" applyFont="1" applyFill="1" applyBorder="1" applyAlignment="1" applyProtection="1">
      <alignment horizontal="right"/>
    </xf>
    <xf numFmtId="0" fontId="55" fillId="4" borderId="14" xfId="7" applyFont="1" applyFill="1" applyBorder="1" applyAlignment="1" applyProtection="1">
      <alignment horizontal="right"/>
    </xf>
    <xf numFmtId="0" fontId="55" fillId="3" borderId="14" xfId="7" applyFont="1" applyFill="1" applyBorder="1" applyAlignment="1" applyProtection="1">
      <alignment horizontal="right"/>
    </xf>
    <xf numFmtId="0" fontId="56" fillId="2" borderId="2" xfId="7" applyFont="1" applyFill="1" applyBorder="1" applyProtection="1"/>
    <xf numFmtId="170" fontId="56" fillId="2" borderId="7" xfId="4" applyNumberFormat="1" applyFont="1" applyFill="1" applyBorder="1" applyAlignment="1" applyProtection="1"/>
    <xf numFmtId="170" fontId="56" fillId="2" borderId="7" xfId="4" applyNumberFormat="1" applyFont="1" applyFill="1" applyBorder="1" applyAlignment="1" applyProtection="1">
      <alignment horizontal="right"/>
    </xf>
    <xf numFmtId="167" fontId="55" fillId="4" borderId="13" xfId="7" quotePrefix="1" applyNumberFormat="1" applyFont="1" applyFill="1" applyBorder="1" applyAlignment="1" applyProtection="1">
      <alignment horizontal="right"/>
    </xf>
    <xf numFmtId="167" fontId="55" fillId="4" borderId="0" xfId="7" quotePrefix="1" applyNumberFormat="1" applyFont="1" applyFill="1" applyBorder="1" applyAlignment="1" applyProtection="1">
      <alignment horizontal="right"/>
    </xf>
    <xf numFmtId="167" fontId="56" fillId="4" borderId="11" xfId="7" quotePrefix="1" applyNumberFormat="1" applyFont="1" applyFill="1" applyBorder="1" applyAlignment="1" applyProtection="1">
      <alignment horizontal="right"/>
    </xf>
    <xf numFmtId="39" fontId="56" fillId="2" borderId="13" xfId="7" applyNumberFormat="1" applyFont="1" applyFill="1" applyBorder="1" applyProtection="1"/>
    <xf numFmtId="0" fontId="35" fillId="3" borderId="0" xfId="7" applyFont="1" applyFill="1" applyProtection="1"/>
    <xf numFmtId="37" fontId="35" fillId="0" borderId="0" xfId="11" applyFont="1" applyFill="1" applyAlignment="1" applyProtection="1"/>
    <xf numFmtId="37" fontId="60" fillId="0" borderId="0" xfId="11" applyFont="1" applyFill="1" applyAlignment="1" applyProtection="1">
      <alignment horizontal="center"/>
    </xf>
    <xf numFmtId="37" fontId="59" fillId="0" borderId="0" xfId="11" applyFont="1" applyFill="1" applyAlignment="1" applyProtection="1">
      <alignment horizontal="right"/>
    </xf>
    <xf numFmtId="37" fontId="35" fillId="0" borderId="0" xfId="11" applyFont="1" applyFill="1" applyBorder="1" applyProtection="1"/>
    <xf numFmtId="37" fontId="59" fillId="0" borderId="0" xfId="11" applyFont="1" applyFill="1" applyProtection="1"/>
    <xf numFmtId="165" fontId="56" fillId="2" borderId="1" xfId="14" applyNumberFormat="1" applyFont="1" applyFill="1" applyBorder="1" applyAlignment="1" applyProtection="1">
      <alignment horizontal="right"/>
    </xf>
    <xf numFmtId="165" fontId="55" fillId="2" borderId="0" xfId="14" applyNumberFormat="1" applyFont="1" applyFill="1" applyBorder="1" applyAlignment="1" applyProtection="1">
      <alignment horizontal="right"/>
    </xf>
    <xf numFmtId="165" fontId="55" fillId="2" borderId="1" xfId="14" applyNumberFormat="1" applyFont="1" applyFill="1" applyBorder="1" applyAlignment="1" applyProtection="1">
      <alignment horizontal="right"/>
    </xf>
    <xf numFmtId="165" fontId="55" fillId="2" borderId="14" xfId="14" quotePrefix="1" applyNumberFormat="1" applyFont="1" applyFill="1" applyBorder="1" applyAlignment="1" applyProtection="1">
      <alignment horizontal="right"/>
    </xf>
    <xf numFmtId="165" fontId="56" fillId="2" borderId="11" xfId="14" applyNumberFormat="1" applyFont="1" applyFill="1" applyBorder="1" applyAlignment="1" applyProtection="1">
      <alignment horizontal="right"/>
    </xf>
    <xf numFmtId="165" fontId="55" fillId="2" borderId="12" xfId="14" applyNumberFormat="1" applyFont="1" applyFill="1" applyBorder="1" applyAlignment="1" applyProtection="1">
      <alignment horizontal="right"/>
    </xf>
    <xf numFmtId="165" fontId="55" fillId="2" borderId="13" xfId="14" quotePrefix="1" applyNumberFormat="1" applyFont="1" applyFill="1" applyBorder="1" applyAlignment="1" applyProtection="1">
      <alignment horizontal="right"/>
    </xf>
    <xf numFmtId="0" fontId="55" fillId="2" borderId="0" xfId="14" applyFont="1" applyFill="1" applyBorder="1" applyProtection="1"/>
    <xf numFmtId="0" fontId="55" fillId="2" borderId="2" xfId="14" applyFont="1" applyFill="1" applyBorder="1" applyProtection="1"/>
    <xf numFmtId="165" fontId="55" fillId="4" borderId="9" xfId="14" applyNumberFormat="1" applyFont="1" applyFill="1" applyBorder="1" applyAlignment="1" applyProtection="1">
      <alignment horizontal="right"/>
    </xf>
    <xf numFmtId="165" fontId="55" fillId="4" borderId="7" xfId="14" applyNumberFormat="1" applyFont="1" applyFill="1" applyBorder="1" applyAlignment="1" applyProtection="1">
      <alignment horizontal="right"/>
    </xf>
    <xf numFmtId="165" fontId="55" fillId="4" borderId="0" xfId="14" applyNumberFormat="1" applyFont="1" applyFill="1" applyBorder="1" applyAlignment="1" applyProtection="1">
      <alignment horizontal="right"/>
    </xf>
    <xf numFmtId="165" fontId="55" fillId="4" borderId="13" xfId="14" applyNumberFormat="1" applyFont="1" applyFill="1" applyBorder="1" applyAlignment="1" applyProtection="1">
      <alignment horizontal="right"/>
    </xf>
    <xf numFmtId="165" fontId="56" fillId="4" borderId="11" xfId="14" applyNumberFormat="1" applyFont="1" applyFill="1" applyBorder="1" applyAlignment="1" applyProtection="1">
      <alignment horizontal="right"/>
    </xf>
    <xf numFmtId="0" fontId="55" fillId="4" borderId="14" xfId="14" applyFont="1" applyFill="1" applyBorder="1" applyAlignment="1" applyProtection="1">
      <alignment horizontal="right"/>
    </xf>
    <xf numFmtId="0" fontId="55" fillId="4" borderId="7" xfId="14" applyFont="1" applyFill="1" applyBorder="1" applyProtection="1"/>
    <xf numFmtId="0" fontId="55" fillId="4" borderId="0" xfId="14" applyFont="1" applyFill="1" applyBorder="1" applyProtection="1"/>
    <xf numFmtId="0" fontId="56" fillId="4" borderId="39" xfId="14" applyFont="1" applyFill="1" applyBorder="1" applyAlignment="1" applyProtection="1">
      <alignment horizontal="right"/>
    </xf>
    <xf numFmtId="0" fontId="56" fillId="4" borderId="6" xfId="14" applyFont="1" applyFill="1" applyBorder="1" applyAlignment="1" applyProtection="1">
      <alignment horizontal="right"/>
    </xf>
    <xf numFmtId="0" fontId="55" fillId="4" borderId="0" xfId="14" applyFont="1" applyFill="1" applyBorder="1" applyAlignment="1" applyProtection="1">
      <alignment horizontal="right"/>
    </xf>
    <xf numFmtId="0" fontId="55" fillId="2" borderId="0" xfId="7" quotePrefix="1" applyFont="1" applyFill="1" applyBorder="1" applyAlignment="1" applyProtection="1">
      <alignment horizontal="left" indent="2"/>
    </xf>
    <xf numFmtId="0" fontId="55" fillId="4" borderId="7" xfId="14" applyFont="1" applyFill="1" applyBorder="1" applyAlignment="1" applyProtection="1">
      <alignment horizontal="right"/>
    </xf>
    <xf numFmtId="177" fontId="55" fillId="4" borderId="7" xfId="4" applyNumberFormat="1" applyFont="1" applyFill="1" applyBorder="1" applyAlignment="1" applyProtection="1">
      <alignment horizontal="right"/>
    </xf>
    <xf numFmtId="177" fontId="55" fillId="4" borderId="0" xfId="4" applyNumberFormat="1" applyFont="1" applyFill="1" applyBorder="1" applyAlignment="1" applyProtection="1">
      <alignment horizontal="right"/>
    </xf>
    <xf numFmtId="0" fontId="55" fillId="2" borderId="0" xfId="7" applyFont="1" applyFill="1" applyBorder="1" applyAlignment="1" applyProtection="1">
      <alignment horizontal="left" indent="2"/>
    </xf>
    <xf numFmtId="177" fontId="56" fillId="4" borderId="6" xfId="4" applyNumberFormat="1" applyFont="1" applyFill="1" applyBorder="1" applyAlignment="1" applyProtection="1">
      <alignment horizontal="right"/>
    </xf>
    <xf numFmtId="170" fontId="55" fillId="4" borderId="7" xfId="14" applyNumberFormat="1" applyFont="1" applyFill="1" applyBorder="1" applyAlignment="1" applyProtection="1">
      <alignment horizontal="right"/>
    </xf>
    <xf numFmtId="170" fontId="55" fillId="4" borderId="0" xfId="14" applyNumberFormat="1" applyFont="1" applyFill="1" applyBorder="1" applyAlignment="1" applyProtection="1">
      <alignment horizontal="right"/>
    </xf>
    <xf numFmtId="177" fontId="55" fillId="4" borderId="13" xfId="4" applyNumberFormat="1" applyFont="1" applyFill="1" applyBorder="1" applyAlignment="1" applyProtection="1">
      <alignment horizontal="right"/>
    </xf>
    <xf numFmtId="177" fontId="56" fillId="4" borderId="11" xfId="4" applyNumberFormat="1" applyFont="1" applyFill="1" applyBorder="1" applyAlignment="1" applyProtection="1">
      <alignment horizontal="right"/>
    </xf>
    <xf numFmtId="0" fontId="61" fillId="4" borderId="6" xfId="14" applyFont="1" applyFill="1" applyBorder="1" applyAlignment="1" applyProtection="1">
      <alignment horizontal="right"/>
    </xf>
    <xf numFmtId="0" fontId="62" fillId="4" borderId="0" xfId="14" applyFont="1" applyFill="1" applyBorder="1" applyAlignment="1" applyProtection="1">
      <alignment horizontal="right"/>
    </xf>
    <xf numFmtId="165" fontId="55" fillId="4" borderId="12" xfId="14" applyNumberFormat="1" applyFont="1" applyFill="1" applyBorder="1" applyAlignment="1" applyProtection="1">
      <alignment horizontal="right"/>
    </xf>
    <xf numFmtId="165" fontId="55" fillId="4" borderId="12" xfId="1" applyNumberFormat="1" applyFont="1" applyFill="1" applyBorder="1" applyAlignment="1" applyProtection="1">
      <alignment horizontal="right"/>
    </xf>
    <xf numFmtId="165" fontId="56" fillId="4" borderId="11" xfId="1" applyNumberFormat="1" applyFont="1" applyFill="1" applyBorder="1" applyAlignment="1" applyProtection="1">
      <alignment horizontal="right"/>
    </xf>
    <xf numFmtId="165" fontId="55" fillId="3" borderId="12" xfId="4" applyNumberFormat="1" applyFont="1" applyFill="1" applyBorder="1" applyAlignment="1" applyProtection="1">
      <alignment horizontal="right"/>
    </xf>
    <xf numFmtId="41" fontId="55" fillId="4" borderId="14" xfId="1" applyNumberFormat="1" applyFont="1" applyFill="1" applyBorder="1" applyAlignment="1" applyProtection="1">
      <alignment horizontal="right"/>
    </xf>
    <xf numFmtId="41" fontId="55" fillId="4" borderId="2" xfId="4" applyNumberFormat="1" applyFont="1" applyFill="1" applyBorder="1" applyAlignment="1" applyProtection="1">
      <alignment horizontal="right"/>
    </xf>
    <xf numFmtId="41" fontId="55" fillId="4" borderId="16" xfId="4" applyNumberFormat="1" applyFont="1" applyFill="1" applyBorder="1" applyAlignment="1" applyProtection="1">
      <alignment horizontal="right"/>
    </xf>
    <xf numFmtId="41" fontId="56" fillId="4" borderId="39" xfId="1" applyNumberFormat="1" applyFont="1" applyFill="1" applyBorder="1" applyAlignment="1" applyProtection="1">
      <alignment horizontal="right"/>
    </xf>
    <xf numFmtId="41" fontId="55" fillId="4" borderId="14" xfId="4" applyNumberFormat="1" applyFont="1" applyFill="1" applyBorder="1" applyAlignment="1" applyProtection="1">
      <alignment horizontal="right"/>
    </xf>
    <xf numFmtId="41" fontId="55" fillId="4" borderId="41" xfId="4" applyNumberFormat="1" applyFont="1" applyFill="1" applyBorder="1" applyAlignment="1" applyProtection="1">
      <alignment horizontal="right"/>
    </xf>
    <xf numFmtId="41" fontId="55" fillId="4" borderId="7" xfId="14" applyNumberFormat="1" applyFont="1" applyFill="1" applyBorder="1" applyAlignment="1" applyProtection="1">
      <alignment horizontal="right"/>
    </xf>
    <xf numFmtId="41" fontId="55" fillId="4" borderId="0" xfId="14" applyNumberFormat="1" applyFont="1" applyFill="1" applyBorder="1" applyAlignment="1" applyProtection="1">
      <alignment horizontal="right"/>
    </xf>
    <xf numFmtId="37" fontId="55" fillId="4" borderId="7" xfId="11" applyFont="1" applyFill="1" applyBorder="1" applyProtection="1"/>
    <xf numFmtId="41" fontId="55" fillId="4" borderId="0" xfId="1" applyNumberFormat="1" applyFont="1" applyFill="1" applyBorder="1" applyAlignment="1" applyProtection="1">
      <alignment horizontal="right"/>
    </xf>
    <xf numFmtId="41" fontId="55" fillId="4" borderId="7" xfId="4" applyNumberFormat="1" applyFont="1" applyFill="1" applyBorder="1" applyAlignment="1" applyProtection="1">
      <alignment horizontal="right"/>
    </xf>
    <xf numFmtId="41" fontId="56" fillId="4" borderId="6" xfId="1" applyNumberFormat="1" applyFont="1" applyFill="1" applyBorder="1" applyAlignment="1" applyProtection="1">
      <alignment horizontal="right"/>
    </xf>
    <xf numFmtId="41" fontId="55" fillId="4" borderId="0" xfId="4" applyNumberFormat="1" applyFont="1" applyFill="1" applyBorder="1" applyAlignment="1" applyProtection="1">
      <alignment horizontal="right"/>
    </xf>
    <xf numFmtId="41" fontId="55" fillId="4" borderId="12" xfId="14" applyNumberFormat="1" applyFont="1" applyFill="1" applyBorder="1" applyAlignment="1" applyProtection="1">
      <alignment horizontal="right"/>
    </xf>
    <xf numFmtId="41" fontId="55" fillId="4" borderId="13" xfId="4" applyNumberFormat="1" applyFont="1" applyFill="1" applyBorder="1" applyAlignment="1" applyProtection="1">
      <alignment horizontal="right"/>
    </xf>
    <xf numFmtId="41" fontId="56" fillId="4" borderId="11" xfId="1" applyNumberFormat="1" applyFont="1" applyFill="1" applyBorder="1" applyAlignment="1" applyProtection="1">
      <alignment horizontal="right"/>
    </xf>
    <xf numFmtId="37" fontId="55" fillId="4" borderId="13" xfId="11" applyFont="1" applyFill="1" applyBorder="1" applyProtection="1"/>
    <xf numFmtId="0" fontId="41" fillId="2" borderId="0" xfId="7" applyFont="1" applyFill="1" applyBorder="1" applyAlignment="1" applyProtection="1">
      <alignment horizontal="left" indent="2"/>
    </xf>
    <xf numFmtId="0" fontId="38" fillId="4" borderId="0" xfId="14" applyFont="1" applyFill="1" applyAlignment="1" applyProtection="1">
      <alignment vertical="top"/>
      <protection locked="0"/>
    </xf>
    <xf numFmtId="37" fontId="35" fillId="4" borderId="0" xfId="11" applyFont="1" applyFill="1" applyAlignment="1" applyProtection="1"/>
    <xf numFmtId="37" fontId="35" fillId="0" borderId="0" xfId="15" applyFont="1" applyFill="1" applyProtection="1"/>
    <xf numFmtId="37" fontId="26" fillId="0" borderId="0" xfId="15" applyFont="1" applyFill="1" applyProtection="1"/>
    <xf numFmtId="0" fontId="35" fillId="2" borderId="0" xfId="14" applyFont="1" applyFill="1" applyBorder="1" applyProtection="1"/>
    <xf numFmtId="0" fontId="60" fillId="2" borderId="0" xfId="14" applyFont="1" applyFill="1" applyBorder="1" applyAlignment="1" applyProtection="1">
      <alignment horizontal="right"/>
    </xf>
    <xf numFmtId="0" fontId="35" fillId="2" borderId="0" xfId="14" applyFont="1" applyFill="1" applyProtection="1"/>
    <xf numFmtId="165" fontId="55" fillId="2" borderId="14" xfId="14" applyNumberFormat="1" applyFont="1" applyFill="1" applyBorder="1" applyAlignment="1" applyProtection="1">
      <alignment horizontal="right"/>
    </xf>
    <xf numFmtId="165" fontId="56" fillId="2" borderId="2" xfId="14" applyNumberFormat="1" applyFont="1" applyFill="1" applyBorder="1" applyAlignment="1" applyProtection="1">
      <alignment horizontal="right"/>
    </xf>
    <xf numFmtId="165" fontId="56" fillId="2" borderId="6" xfId="14" applyNumberFormat="1" applyFont="1" applyFill="1" applyBorder="1" applyAlignment="1" applyProtection="1">
      <alignment horizontal="right"/>
    </xf>
    <xf numFmtId="49" fontId="55" fillId="2" borderId="2" xfId="14" applyNumberFormat="1" applyFont="1" applyFill="1" applyBorder="1" applyAlignment="1" applyProtection="1">
      <alignment horizontal="right"/>
    </xf>
    <xf numFmtId="0" fontId="64" fillId="2" borderId="0" xfId="14" applyFont="1" applyFill="1" applyBorder="1" applyAlignment="1" applyProtection="1">
      <alignment horizontal="left"/>
    </xf>
    <xf numFmtId="165" fontId="55" fillId="2" borderId="11" xfId="14" applyNumberFormat="1" applyFont="1" applyFill="1" applyBorder="1" applyAlignment="1" applyProtection="1">
      <alignment horizontal="right"/>
    </xf>
    <xf numFmtId="0" fontId="55" fillId="2" borderId="13" xfId="14" quotePrefix="1" applyFont="1" applyFill="1" applyBorder="1" applyAlignment="1" applyProtection="1">
      <alignment horizontal="right"/>
    </xf>
    <xf numFmtId="168" fontId="62" fillId="2" borderId="4" xfId="4" applyNumberFormat="1" applyFont="1" applyFill="1" applyBorder="1" applyAlignment="1" applyProtection="1">
      <alignment horizontal="left"/>
    </xf>
    <xf numFmtId="168" fontId="62" fillId="2" borderId="0" xfId="4" applyNumberFormat="1" applyFont="1" applyFill="1" applyBorder="1" applyAlignment="1" applyProtection="1">
      <alignment horizontal="left"/>
    </xf>
    <xf numFmtId="168" fontId="62" fillId="2" borderId="12" xfId="4" applyNumberFormat="1" applyFont="1" applyFill="1" applyBorder="1" applyAlignment="1" applyProtection="1">
      <alignment horizontal="left"/>
    </xf>
    <xf numFmtId="167" fontId="55" fillId="2" borderId="12" xfId="4" applyFont="1" applyFill="1" applyBorder="1" applyAlignment="1" applyProtection="1">
      <alignment horizontal="left"/>
    </xf>
    <xf numFmtId="168" fontId="62" fillId="2" borderId="1" xfId="4" applyNumberFormat="1" applyFont="1" applyFill="1" applyBorder="1" applyAlignment="1" applyProtection="1">
      <alignment horizontal="left"/>
    </xf>
    <xf numFmtId="168" fontId="62" fillId="2" borderId="2" xfId="4" applyNumberFormat="1" applyFont="1" applyFill="1" applyBorder="1" applyAlignment="1" applyProtection="1">
      <alignment horizontal="left"/>
    </xf>
    <xf numFmtId="168" fontId="62" fillId="2" borderId="6" xfId="4" applyNumberFormat="1" applyFont="1" applyFill="1" applyBorder="1" applyAlignment="1" applyProtection="1">
      <alignment horizontal="left"/>
    </xf>
    <xf numFmtId="167" fontId="55" fillId="2" borderId="7" xfId="4" applyFont="1" applyFill="1" applyBorder="1" applyAlignment="1" applyProtection="1">
      <alignment horizontal="left"/>
    </xf>
    <xf numFmtId="165" fontId="55" fillId="2" borderId="9" xfId="4" applyNumberFormat="1" applyFont="1" applyFill="1" applyBorder="1" applyAlignment="1" applyProtection="1">
      <alignment horizontal="right"/>
    </xf>
    <xf numFmtId="165" fontId="55" fillId="2" borderId="0" xfId="4" applyNumberFormat="1" applyFont="1" applyFill="1" applyBorder="1" applyAlignment="1" applyProtection="1">
      <alignment horizontal="right"/>
    </xf>
    <xf numFmtId="168" fontId="55" fillId="2" borderId="7" xfId="4" applyNumberFormat="1" applyFont="1" applyFill="1" applyBorder="1" applyAlignment="1" applyProtection="1"/>
    <xf numFmtId="165" fontId="55" fillId="4" borderId="12" xfId="4" applyNumberFormat="1" applyFont="1" applyFill="1" applyBorder="1" applyAlignment="1" applyProtection="1">
      <alignment horizontal="right"/>
    </xf>
    <xf numFmtId="165" fontId="55" fillId="2" borderId="12" xfId="4" applyNumberFormat="1" applyFont="1" applyFill="1" applyBorder="1" applyAlignment="1" applyProtection="1">
      <alignment horizontal="right"/>
    </xf>
    <xf numFmtId="165" fontId="55" fillId="2" borderId="13" xfId="4" applyNumberFormat="1" applyFont="1" applyFill="1" applyBorder="1" applyAlignment="1" applyProtection="1">
      <alignment horizontal="right"/>
    </xf>
    <xf numFmtId="165" fontId="55" fillId="2" borderId="11" xfId="4" applyNumberFormat="1" applyFont="1" applyFill="1" applyBorder="1" applyAlignment="1" applyProtection="1">
      <alignment horizontal="right"/>
    </xf>
    <xf numFmtId="168" fontId="55" fillId="2" borderId="13" xfId="4" applyNumberFormat="1" applyFont="1" applyFill="1" applyBorder="1" applyAlignment="1" applyProtection="1"/>
    <xf numFmtId="165" fontId="55" fillId="4" borderId="12" xfId="4" applyNumberFormat="1" applyFont="1" applyFill="1" applyBorder="1" applyAlignment="1" applyProtection="1">
      <alignment horizontal="right" indent="1"/>
    </xf>
    <xf numFmtId="165" fontId="55" fillId="2" borderId="0" xfId="4" applyNumberFormat="1" applyFont="1" applyFill="1" applyBorder="1" applyAlignment="1" applyProtection="1">
      <alignment horizontal="right" indent="1"/>
    </xf>
    <xf numFmtId="165" fontId="55" fillId="2" borderId="4" xfId="4" applyNumberFormat="1" applyFont="1" applyFill="1" applyBorder="1" applyAlignment="1" applyProtection="1">
      <alignment horizontal="right" indent="1"/>
    </xf>
    <xf numFmtId="168" fontId="55" fillId="2" borderId="5" xfId="4" applyNumberFormat="1" applyFont="1" applyFill="1" applyBorder="1" applyAlignment="1" applyProtection="1"/>
    <xf numFmtId="165" fontId="55" fillId="2" borderId="20" xfId="4" applyNumberFormat="1" applyFont="1" applyFill="1" applyBorder="1" applyAlignment="1" applyProtection="1">
      <alignment horizontal="right" indent="1"/>
    </xf>
    <xf numFmtId="168" fontId="55" fillId="2" borderId="21" xfId="4" applyNumberFormat="1" applyFont="1" applyFill="1" applyBorder="1" applyAlignment="1" applyProtection="1"/>
    <xf numFmtId="165" fontId="55" fillId="2" borderId="4" xfId="4" applyNumberFormat="1" applyFont="1" applyFill="1" applyBorder="1" applyAlignment="1" applyProtection="1">
      <alignment horizontal="right"/>
    </xf>
    <xf numFmtId="168" fontId="55" fillId="2" borderId="4" xfId="4" applyNumberFormat="1" applyFont="1" applyFill="1" applyBorder="1" applyAlignment="1" applyProtection="1"/>
    <xf numFmtId="165" fontId="55" fillId="4" borderId="0" xfId="4" applyNumberFormat="1" applyFont="1" applyFill="1" applyBorder="1" applyAlignment="1" applyProtection="1">
      <alignment horizontal="right" indent="1"/>
    </xf>
    <xf numFmtId="168" fontId="55" fillId="2" borderId="2" xfId="4" applyNumberFormat="1" applyFont="1" applyFill="1" applyBorder="1" applyAlignment="1" applyProtection="1"/>
    <xf numFmtId="0" fontId="55" fillId="2" borderId="0" xfId="14" applyFont="1" applyFill="1" applyBorder="1" applyAlignment="1" applyProtection="1">
      <alignment horizontal="left" indent="2"/>
    </xf>
    <xf numFmtId="165" fontId="55" fillId="3" borderId="7" xfId="4" applyNumberFormat="1" applyFont="1" applyFill="1" applyBorder="1" applyAlignment="1" applyProtection="1">
      <alignment horizontal="right"/>
    </xf>
    <xf numFmtId="0" fontId="56" fillId="2" borderId="0" xfId="14" applyFont="1" applyFill="1" applyBorder="1" applyProtection="1"/>
    <xf numFmtId="168" fontId="55" fillId="2" borderId="12" xfId="4" applyNumberFormat="1" applyFont="1" applyFill="1" applyBorder="1" applyAlignment="1" applyProtection="1"/>
    <xf numFmtId="0" fontId="55" fillId="3" borderId="7" xfId="14" applyFont="1" applyFill="1" applyBorder="1" applyProtection="1"/>
    <xf numFmtId="0" fontId="55" fillId="2" borderId="7" xfId="14" applyFont="1" applyFill="1" applyBorder="1" applyProtection="1"/>
    <xf numFmtId="0" fontId="55" fillId="0" borderId="7" xfId="14" applyFont="1" applyFill="1" applyBorder="1" applyProtection="1"/>
    <xf numFmtId="0" fontId="55" fillId="2" borderId="13" xfId="14" applyFont="1" applyFill="1" applyBorder="1" applyProtection="1"/>
    <xf numFmtId="167" fontId="55" fillId="4" borderId="0" xfId="4" applyFont="1" applyFill="1" applyBorder="1" applyAlignment="1" applyProtection="1">
      <alignment horizontal="right"/>
    </xf>
    <xf numFmtId="167" fontId="55" fillId="2" borderId="0" xfId="4" applyFont="1" applyFill="1" applyBorder="1" applyAlignment="1" applyProtection="1"/>
    <xf numFmtId="167" fontId="55" fillId="2" borderId="14" xfId="4" applyFont="1" applyFill="1" applyBorder="1" applyAlignment="1" applyProtection="1"/>
    <xf numFmtId="167" fontId="55" fillId="2" borderId="2" xfId="4" applyFont="1" applyFill="1" applyBorder="1" applyAlignment="1" applyProtection="1"/>
    <xf numFmtId="172" fontId="55" fillId="2" borderId="7" xfId="14" applyNumberFormat="1" applyFont="1" applyFill="1" applyBorder="1" applyAlignment="1" applyProtection="1">
      <alignment horizontal="right"/>
    </xf>
    <xf numFmtId="170" fontId="55" fillId="2" borderId="7" xfId="14" applyNumberFormat="1" applyFont="1" applyFill="1" applyBorder="1" applyAlignment="1" applyProtection="1">
      <alignment horizontal="right"/>
    </xf>
    <xf numFmtId="175" fontId="55" fillId="2" borderId="7" xfId="2" applyNumberFormat="1" applyFont="1" applyFill="1" applyBorder="1" applyAlignment="1" applyProtection="1">
      <alignment horizontal="left" indent="4"/>
    </xf>
    <xf numFmtId="37" fontId="38" fillId="0" borderId="0" xfId="15" applyFont="1" applyFill="1" applyProtection="1"/>
    <xf numFmtId="37" fontId="35" fillId="0" borderId="0" xfId="15" applyFont="1" applyFill="1" applyAlignment="1" applyProtection="1">
      <alignment horizontal="right"/>
    </xf>
    <xf numFmtId="37" fontId="47" fillId="0" borderId="0" xfId="15" applyFont="1" applyFill="1" applyAlignment="1" applyProtection="1">
      <alignment horizontal="center"/>
    </xf>
    <xf numFmtId="37" fontId="59" fillId="0" borderId="0" xfId="15" applyFont="1" applyFill="1" applyProtection="1"/>
    <xf numFmtId="37" fontId="35" fillId="0" borderId="0" xfId="15" applyFont="1" applyFill="1" applyBorder="1" applyProtection="1"/>
    <xf numFmtId="37" fontId="65" fillId="0" borderId="0" xfId="15" applyFont="1" applyFill="1" applyProtection="1"/>
    <xf numFmtId="165" fontId="56" fillId="2" borderId="3" xfId="7" applyNumberFormat="1" applyFont="1" applyFill="1" applyBorder="1" applyAlignment="1" applyProtection="1">
      <alignment horizontal="right"/>
    </xf>
    <xf numFmtId="165" fontId="55" fillId="2" borderId="0" xfId="7" applyNumberFormat="1" applyFont="1" applyFill="1" applyBorder="1" applyAlignment="1" applyProtection="1">
      <alignment horizontal="right"/>
    </xf>
    <xf numFmtId="165" fontId="55" fillId="2" borderId="14" xfId="7" applyNumberFormat="1" applyFont="1" applyFill="1" applyBorder="1" applyAlignment="1" applyProtection="1">
      <alignment horizontal="right"/>
    </xf>
    <xf numFmtId="0" fontId="55" fillId="2" borderId="0" xfId="7" applyFont="1" applyFill="1" applyAlignment="1" applyProtection="1">
      <alignment horizontal="right"/>
    </xf>
    <xf numFmtId="165" fontId="55" fillId="3" borderId="0" xfId="4" quotePrefix="1" applyNumberFormat="1" applyFont="1" applyFill="1" applyBorder="1" applyAlignment="1" applyProtection="1">
      <alignment horizontal="right"/>
    </xf>
    <xf numFmtId="0" fontId="55" fillId="2" borderId="0" xfId="7" applyFont="1" applyFill="1" applyProtection="1"/>
    <xf numFmtId="0" fontId="56" fillId="2" borderId="0" xfId="7" applyFont="1" applyFill="1" applyProtection="1"/>
    <xf numFmtId="0" fontId="32" fillId="2" borderId="0" xfId="7" applyFont="1" applyFill="1" applyBorder="1" applyProtection="1"/>
    <xf numFmtId="0" fontId="35" fillId="0" borderId="0" xfId="10" applyFont="1" applyAlignment="1" applyProtection="1">
      <alignment horizontal="center"/>
    </xf>
    <xf numFmtId="0" fontId="65" fillId="0" borderId="0" xfId="10" applyFont="1" applyProtection="1"/>
    <xf numFmtId="0" fontId="26" fillId="0" borderId="0" xfId="10" applyFont="1" applyFill="1" applyAlignment="1" applyProtection="1">
      <alignment horizontal="center"/>
      <protection locked="0"/>
    </xf>
    <xf numFmtId="0" fontId="35" fillId="0" borderId="0" xfId="10" applyFont="1" applyFill="1" applyProtection="1"/>
    <xf numFmtId="10" fontId="35" fillId="0" borderId="0" xfId="10" applyNumberFormat="1" applyFont="1" applyFill="1" applyProtection="1"/>
    <xf numFmtId="0" fontId="44" fillId="2" borderId="0" xfId="7" applyFont="1" applyFill="1" applyBorder="1" applyAlignment="1" applyProtection="1">
      <alignment horizontal="left"/>
    </xf>
    <xf numFmtId="0" fontId="72" fillId="2" borderId="0" xfId="7" applyFont="1" applyFill="1" applyBorder="1" applyAlignment="1" applyProtection="1">
      <alignment horizontal="left"/>
    </xf>
    <xf numFmtId="165" fontId="43" fillId="2" borderId="3" xfId="7" applyNumberFormat="1" applyFont="1" applyFill="1" applyBorder="1" applyAlignment="1" applyProtection="1">
      <alignment horizontal="right"/>
    </xf>
    <xf numFmtId="165" fontId="41" fillId="2" borderId="4" xfId="7" applyNumberFormat="1" applyFont="1" applyFill="1" applyBorder="1" applyAlignment="1" applyProtection="1">
      <alignment horizontal="right"/>
    </xf>
    <xf numFmtId="0" fontId="41" fillId="2" borderId="5" xfId="7" quotePrefix="1" applyFont="1" applyFill="1" applyBorder="1" applyAlignment="1" applyProtection="1">
      <alignment horizontal="right"/>
    </xf>
    <xf numFmtId="0" fontId="43" fillId="2" borderId="0" xfId="7" applyFont="1" applyFill="1" applyBorder="1" applyProtection="1"/>
    <xf numFmtId="0" fontId="41" fillId="2" borderId="4" xfId="7" applyFont="1" applyFill="1" applyBorder="1" applyAlignment="1" applyProtection="1">
      <alignment horizontal="right"/>
    </xf>
    <xf numFmtId="0" fontId="41" fillId="2" borderId="4" xfId="6" applyFont="1" applyFill="1" applyBorder="1" applyAlignment="1" applyProtection="1">
      <alignment horizontal="right"/>
    </xf>
    <xf numFmtId="0" fontId="43" fillId="2" borderId="6" xfId="6" applyFont="1" applyFill="1" applyBorder="1" applyProtection="1"/>
    <xf numFmtId="0" fontId="41" fillId="2" borderId="0" xfId="6" applyFont="1" applyFill="1" applyBorder="1" applyProtection="1"/>
    <xf numFmtId="0" fontId="41" fillId="2" borderId="7" xfId="6" applyFont="1" applyFill="1" applyBorder="1" applyAlignment="1" applyProtection="1">
      <alignment horizontal="right"/>
    </xf>
    <xf numFmtId="0" fontId="43" fillId="2" borderId="0" xfId="6" applyFont="1" applyFill="1" applyBorder="1" applyAlignment="1" applyProtection="1">
      <alignment horizontal="left" indent="1"/>
    </xf>
    <xf numFmtId="168" fontId="43" fillId="3" borderId="6" xfId="4" applyNumberFormat="1" applyFont="1" applyFill="1" applyBorder="1" applyAlignment="1" applyProtection="1"/>
    <xf numFmtId="168" fontId="41" fillId="3" borderId="0" xfId="4" applyNumberFormat="1" applyFont="1" applyFill="1" applyBorder="1" applyAlignment="1" applyProtection="1"/>
    <xf numFmtId="168" fontId="41" fillId="2" borderId="0" xfId="4" applyNumberFormat="1" applyFont="1" applyFill="1" applyBorder="1" applyAlignment="1" applyProtection="1"/>
    <xf numFmtId="0" fontId="41" fillId="2" borderId="7" xfId="6" applyFont="1" applyFill="1" applyBorder="1" applyProtection="1"/>
    <xf numFmtId="0" fontId="41" fillId="4" borderId="0" xfId="6" applyFont="1" applyFill="1" applyBorder="1" applyAlignment="1" applyProtection="1">
      <alignment horizontal="left" indent="3"/>
    </xf>
    <xf numFmtId="9" fontId="41" fillId="4" borderId="7" xfId="1" applyNumberFormat="1" applyFont="1" applyFill="1" applyBorder="1" applyAlignment="1" applyProtection="1"/>
    <xf numFmtId="184" fontId="41" fillId="4" borderId="0" xfId="1" applyNumberFormat="1" applyFont="1" applyFill="1" applyBorder="1" applyAlignment="1" applyProtection="1">
      <alignment horizontal="right"/>
    </xf>
    <xf numFmtId="184" fontId="41" fillId="4" borderId="0" xfId="1" applyNumberFormat="1" applyFont="1" applyFill="1" applyBorder="1" applyAlignment="1" applyProtection="1"/>
    <xf numFmtId="184" fontId="41" fillId="4" borderId="12" xfId="1" applyNumberFormat="1" applyFont="1" applyFill="1" applyBorder="1" applyAlignment="1" applyProtection="1">
      <alignment horizontal="right"/>
    </xf>
    <xf numFmtId="184" fontId="41" fillId="4" borderId="12" xfId="1" applyNumberFormat="1" applyFont="1" applyFill="1" applyBorder="1" applyAlignment="1" applyProtection="1"/>
    <xf numFmtId="9" fontId="41" fillId="4" borderId="13" xfId="1" applyNumberFormat="1" applyFont="1" applyFill="1" applyBorder="1" applyAlignment="1" applyProtection="1"/>
    <xf numFmtId="9" fontId="43" fillId="4" borderId="1" xfId="1" applyFont="1" applyFill="1" applyBorder="1" applyAlignment="1" applyProtection="1"/>
    <xf numFmtId="9" fontId="41" fillId="4" borderId="14" xfId="1" applyFont="1" applyFill="1" applyBorder="1" applyAlignment="1" applyProtection="1"/>
    <xf numFmtId="9" fontId="41" fillId="4" borderId="2" xfId="1" applyFont="1" applyFill="1" applyBorder="1" applyAlignment="1" applyProtection="1"/>
    <xf numFmtId="0" fontId="43" fillId="4" borderId="0" xfId="6" applyFont="1" applyFill="1" applyBorder="1" applyAlignment="1" applyProtection="1">
      <alignment horizontal="left" indent="1"/>
    </xf>
    <xf numFmtId="9" fontId="43" fillId="4" borderId="6" xfId="1" applyFont="1" applyFill="1" applyBorder="1" applyAlignment="1" applyProtection="1"/>
    <xf numFmtId="9" fontId="41" fillId="4" borderId="0" xfId="1" applyFont="1" applyFill="1" applyBorder="1" applyAlignment="1" applyProtection="1"/>
    <xf numFmtId="9" fontId="41" fillId="4" borderId="7" xfId="1" applyFont="1" applyFill="1" applyBorder="1" applyAlignment="1" applyProtection="1"/>
    <xf numFmtId="9" fontId="41" fillId="4" borderId="13" xfId="1" applyFont="1" applyFill="1" applyBorder="1" applyAlignment="1" applyProtection="1"/>
    <xf numFmtId="10" fontId="41" fillId="4" borderId="0" xfId="1" applyNumberFormat="1" applyFont="1" applyFill="1" applyBorder="1" applyAlignment="1" applyProtection="1">
      <alignment horizontal="left" indent="1"/>
    </xf>
    <xf numFmtId="169" fontId="41" fillId="4" borderId="7" xfId="1" applyNumberFormat="1" applyFont="1" applyFill="1" applyBorder="1" applyAlignment="1" applyProtection="1"/>
    <xf numFmtId="0" fontId="41" fillId="4" borderId="0" xfId="6" applyFont="1" applyFill="1" applyBorder="1" applyAlignment="1" applyProtection="1">
      <alignment horizontal="left" indent="1"/>
    </xf>
    <xf numFmtId="169" fontId="41" fillId="4" borderId="0" xfId="1" applyNumberFormat="1" applyFont="1" applyFill="1" applyBorder="1" applyAlignment="1" applyProtection="1">
      <alignment horizontal="right"/>
    </xf>
    <xf numFmtId="169" fontId="41" fillId="4" borderId="0" xfId="1" applyNumberFormat="1" applyFont="1" applyFill="1" applyBorder="1" applyAlignment="1" applyProtection="1"/>
    <xf numFmtId="169" fontId="41" fillId="4" borderId="13" xfId="1" applyNumberFormat="1" applyFont="1" applyFill="1" applyBorder="1" applyAlignment="1" applyProtection="1"/>
    <xf numFmtId="0" fontId="55" fillId="3" borderId="0" xfId="7" applyFont="1" applyFill="1" applyProtection="1"/>
    <xf numFmtId="0" fontId="35" fillId="4" borderId="0" xfId="10" applyFont="1" applyFill="1" applyAlignment="1" applyProtection="1">
      <alignment horizontal="center"/>
    </xf>
    <xf numFmtId="165" fontId="43" fillId="4" borderId="14" xfId="4" applyNumberFormat="1" applyFont="1" applyFill="1" applyBorder="1" applyAlignment="1" applyProtection="1">
      <alignment horizontal="right"/>
    </xf>
    <xf numFmtId="165" fontId="43" fillId="4" borderId="12" xfId="4" applyNumberFormat="1" applyFont="1" applyFill="1" applyBorder="1" applyAlignment="1" applyProtection="1">
      <alignment horizontal="right"/>
    </xf>
    <xf numFmtId="165" fontId="41" fillId="4" borderId="12" xfId="4" applyNumberFormat="1" applyFont="1" applyFill="1" applyBorder="1" applyAlignment="1" applyProtection="1">
      <alignment horizontal="right"/>
    </xf>
    <xf numFmtId="165" fontId="41" fillId="4" borderId="14" xfId="4" applyNumberFormat="1" applyFont="1" applyFill="1" applyBorder="1" applyAlignment="1" applyProtection="1">
      <alignment horizontal="right"/>
    </xf>
    <xf numFmtId="0" fontId="35" fillId="0" borderId="0" xfId="10" applyFont="1" applyBorder="1" applyProtection="1"/>
    <xf numFmtId="0" fontId="71" fillId="0" borderId="0" xfId="10" applyFont="1" applyBorder="1" applyAlignment="1" applyProtection="1">
      <alignment horizontal="center"/>
    </xf>
    <xf numFmtId="0" fontId="35" fillId="0" borderId="0" xfId="10" applyFont="1" applyProtection="1"/>
    <xf numFmtId="0" fontId="35" fillId="3" borderId="0" xfId="0" applyFont="1" applyFill="1" applyAlignment="1" applyProtection="1"/>
    <xf numFmtId="0" fontId="65" fillId="3" borderId="0" xfId="0" applyFont="1" applyFill="1" applyAlignment="1" applyProtection="1"/>
    <xf numFmtId="0" fontId="26" fillId="3" borderId="0" xfId="0" applyFont="1" applyFill="1" applyAlignment="1" applyProtection="1">
      <alignment horizontal="center"/>
      <protection locked="0"/>
    </xf>
    <xf numFmtId="0" fontId="35" fillId="3" borderId="1" xfId="7" applyFont="1" applyFill="1" applyBorder="1" applyProtection="1"/>
    <xf numFmtId="0" fontId="35" fillId="3" borderId="14" xfId="7" applyFont="1" applyFill="1" applyBorder="1" applyProtection="1"/>
    <xf numFmtId="0" fontId="35" fillId="3" borderId="2" xfId="7" applyFont="1" applyFill="1" applyBorder="1" applyProtection="1"/>
    <xf numFmtId="165" fontId="41" fillId="3" borderId="14" xfId="7" quotePrefix="1" applyNumberFormat="1" applyFont="1" applyFill="1" applyBorder="1" applyAlignment="1" applyProtection="1">
      <alignment horizontal="right"/>
    </xf>
    <xf numFmtId="165" fontId="43" fillId="2" borderId="11" xfId="7" applyNumberFormat="1" applyFont="1" applyFill="1" applyBorder="1" applyAlignment="1" applyProtection="1">
      <alignment horizontal="right"/>
    </xf>
    <xf numFmtId="165" fontId="41" fillId="2" borderId="12" xfId="7" applyNumberFormat="1" applyFont="1" applyFill="1" applyBorder="1" applyAlignment="1" applyProtection="1">
      <alignment horizontal="right"/>
    </xf>
    <xf numFmtId="0" fontId="41" fillId="3" borderId="13" xfId="7" applyFont="1" applyFill="1" applyBorder="1" applyProtection="1"/>
    <xf numFmtId="0" fontId="41" fillId="3" borderId="0" xfId="7" applyFont="1" applyFill="1" applyBorder="1" applyProtection="1"/>
    <xf numFmtId="0" fontId="41" fillId="3" borderId="11" xfId="7" applyFont="1" applyFill="1" applyBorder="1" applyProtection="1"/>
    <xf numFmtId="0" fontId="41" fillId="3" borderId="0" xfId="7" applyFont="1" applyFill="1" applyProtection="1"/>
    <xf numFmtId="165" fontId="41" fillId="3" borderId="0" xfId="7" applyNumberFormat="1" applyFont="1" applyFill="1" applyBorder="1" applyAlignment="1" applyProtection="1">
      <alignment horizontal="right"/>
    </xf>
    <xf numFmtId="165" fontId="41" fillId="3" borderId="1" xfId="7" applyNumberFormat="1" applyFont="1" applyFill="1" applyBorder="1" applyAlignment="1" applyProtection="1">
      <alignment horizontal="right"/>
    </xf>
    <xf numFmtId="165" fontId="41" fillId="3" borderId="14" xfId="7" applyNumberFormat="1" applyFont="1" applyFill="1" applyBorder="1" applyAlignment="1" applyProtection="1">
      <alignment horizontal="right"/>
    </xf>
    <xf numFmtId="0" fontId="41" fillId="3" borderId="2" xfId="7" applyFont="1" applyFill="1" applyBorder="1" applyProtection="1"/>
    <xf numFmtId="0" fontId="41" fillId="3" borderId="1" xfId="7" applyFont="1" applyFill="1" applyBorder="1" applyProtection="1"/>
    <xf numFmtId="0" fontId="43" fillId="3" borderId="0" xfId="7" applyFont="1" applyFill="1" applyBorder="1" applyAlignment="1" applyProtection="1">
      <alignment horizontal="left" indent="1"/>
    </xf>
    <xf numFmtId="165" fontId="41" fillId="3" borderId="6" xfId="7" applyNumberFormat="1" applyFont="1" applyFill="1" applyBorder="1" applyAlignment="1" applyProtection="1">
      <alignment horizontal="right"/>
    </xf>
    <xf numFmtId="0" fontId="41" fillId="3" borderId="7" xfId="7" applyFont="1" applyFill="1" applyBorder="1" applyProtection="1"/>
    <xf numFmtId="0" fontId="41" fillId="3" borderId="6" xfId="7" applyFont="1" applyFill="1" applyBorder="1" applyProtection="1"/>
    <xf numFmtId="0" fontId="41" fillId="3" borderId="0" xfId="7" applyFont="1" applyFill="1" applyBorder="1" applyAlignment="1" applyProtection="1">
      <alignment horizontal="left" indent="3"/>
    </xf>
    <xf numFmtId="0" fontId="41" fillId="3" borderId="0" xfId="7" applyFont="1" applyFill="1" applyBorder="1" applyAlignment="1" applyProtection="1"/>
    <xf numFmtId="165" fontId="41" fillId="4" borderId="9" xfId="4" applyNumberFormat="1" applyFont="1" applyFill="1" applyBorder="1" applyAlignment="1" applyProtection="1">
      <alignment horizontal="right"/>
    </xf>
    <xf numFmtId="165" fontId="41" fillId="4" borderId="0" xfId="4" applyNumberFormat="1" applyFont="1" applyFill="1" applyBorder="1" applyAlignment="1" applyProtection="1">
      <alignment horizontal="right"/>
    </xf>
    <xf numFmtId="0" fontId="41" fillId="4" borderId="7" xfId="7" applyFont="1" applyFill="1" applyBorder="1" applyProtection="1"/>
    <xf numFmtId="0" fontId="41" fillId="4" borderId="0" xfId="7" applyFont="1" applyFill="1" applyBorder="1" applyProtection="1"/>
    <xf numFmtId="0" fontId="41" fillId="4" borderId="6" xfId="7" applyFont="1" applyFill="1" applyBorder="1" applyProtection="1"/>
    <xf numFmtId="165" fontId="41" fillId="3" borderId="0" xfId="4" applyNumberFormat="1" applyFont="1" applyFill="1" applyBorder="1" applyAlignment="1" applyProtection="1">
      <alignment horizontal="right"/>
    </xf>
    <xf numFmtId="165" fontId="43" fillId="4" borderId="3" xfId="4" applyNumberFormat="1" applyFont="1" applyFill="1" applyBorder="1" applyAlignment="1" applyProtection="1">
      <alignment horizontal="right"/>
    </xf>
    <xf numFmtId="165" fontId="41" fillId="4" borderId="4" xfId="4" applyNumberFormat="1" applyFont="1" applyFill="1" applyBorder="1" applyAlignment="1" applyProtection="1">
      <alignment horizontal="right"/>
    </xf>
    <xf numFmtId="0" fontId="41" fillId="4" borderId="5" xfId="7" applyFont="1" applyFill="1" applyBorder="1" applyProtection="1"/>
    <xf numFmtId="0" fontId="41" fillId="4" borderId="3" xfId="7" applyFont="1" applyFill="1" applyBorder="1" applyProtection="1"/>
    <xf numFmtId="0" fontId="41" fillId="2" borderId="5" xfId="7" applyFont="1" applyFill="1" applyBorder="1" applyProtection="1"/>
    <xf numFmtId="0" fontId="41" fillId="3" borderId="0" xfId="7" applyFont="1" applyFill="1" applyBorder="1" applyAlignment="1" applyProtection="1">
      <alignment horizontal="left" indent="2"/>
    </xf>
    <xf numFmtId="165" fontId="41" fillId="2" borderId="9" xfId="4" applyNumberFormat="1" applyFont="1" applyFill="1" applyBorder="1" applyAlignment="1" applyProtection="1">
      <alignment horizontal="right"/>
    </xf>
    <xf numFmtId="0" fontId="74" fillId="4" borderId="7" xfId="7" applyFont="1" applyFill="1" applyBorder="1" applyProtection="1"/>
    <xf numFmtId="0" fontId="74" fillId="4" borderId="0" xfId="7" applyFont="1" applyFill="1" applyBorder="1" applyProtection="1"/>
    <xf numFmtId="0" fontId="74" fillId="4" borderId="6" xfId="7" applyFont="1" applyFill="1" applyBorder="1" applyProtection="1"/>
    <xf numFmtId="0" fontId="74" fillId="3" borderId="7" xfId="7" applyFont="1" applyFill="1" applyBorder="1" applyProtection="1"/>
    <xf numFmtId="0" fontId="41" fillId="2" borderId="0" xfId="7" applyFont="1" applyFill="1" applyBorder="1" applyAlignment="1" applyProtection="1">
      <alignment horizontal="left" indent="1"/>
    </xf>
    <xf numFmtId="0" fontId="74" fillId="4" borderId="5" xfId="7" applyFont="1" applyFill="1" applyBorder="1" applyProtection="1"/>
    <xf numFmtId="0" fontId="74" fillId="4" borderId="3" xfId="7" applyFont="1" applyFill="1" applyBorder="1" applyProtection="1"/>
    <xf numFmtId="0" fontId="74" fillId="3" borderId="5" xfId="7" applyFont="1" applyFill="1" applyBorder="1" applyProtection="1"/>
    <xf numFmtId="0" fontId="74" fillId="4" borderId="13" xfId="7" applyFont="1" applyFill="1" applyBorder="1" applyProtection="1"/>
    <xf numFmtId="0" fontId="74" fillId="4" borderId="11" xfId="7" applyFont="1" applyFill="1" applyBorder="1" applyProtection="1"/>
    <xf numFmtId="165" fontId="41" fillId="3" borderId="12" xfId="4" applyNumberFormat="1" applyFont="1" applyFill="1" applyBorder="1" applyAlignment="1" applyProtection="1">
      <alignment horizontal="right"/>
    </xf>
    <xf numFmtId="0" fontId="74" fillId="2" borderId="13" xfId="7" applyFont="1" applyFill="1" applyBorder="1" applyProtection="1"/>
    <xf numFmtId="165" fontId="74" fillId="4" borderId="0" xfId="4" applyNumberFormat="1" applyFont="1" applyFill="1" applyBorder="1" applyAlignment="1" applyProtection="1">
      <alignment horizontal="right"/>
    </xf>
    <xf numFmtId="0" fontId="74" fillId="4" borderId="0" xfId="7" applyFont="1" applyFill="1" applyProtection="1"/>
    <xf numFmtId="165" fontId="74" fillId="3" borderId="0" xfId="4" applyNumberFormat="1" applyFont="1" applyFill="1" applyBorder="1" applyAlignment="1" applyProtection="1">
      <alignment horizontal="right"/>
    </xf>
    <xf numFmtId="0" fontId="74" fillId="3" borderId="0" xfId="7" applyFont="1" applyFill="1" applyProtection="1"/>
    <xf numFmtId="165" fontId="74" fillId="4" borderId="12" xfId="4" applyNumberFormat="1" applyFont="1" applyFill="1" applyBorder="1" applyAlignment="1" applyProtection="1">
      <alignment horizontal="right"/>
    </xf>
    <xf numFmtId="0" fontId="74" fillId="4" borderId="2" xfId="7" applyFont="1" applyFill="1" applyBorder="1" applyProtection="1"/>
    <xf numFmtId="0" fontId="74" fillId="4" borderId="1" xfId="7" applyFont="1" applyFill="1" applyBorder="1" applyProtection="1"/>
    <xf numFmtId="0" fontId="74" fillId="3" borderId="2" xfId="7" applyFont="1" applyFill="1" applyBorder="1" applyProtection="1"/>
    <xf numFmtId="165" fontId="41" fillId="3" borderId="9" xfId="4" applyNumberFormat="1" applyFont="1" applyFill="1" applyBorder="1" applyAlignment="1" applyProtection="1">
      <alignment horizontal="right"/>
    </xf>
    <xf numFmtId="0" fontId="43" fillId="2" borderId="0" xfId="7" applyFont="1" applyFill="1" applyBorder="1" applyAlignment="1" applyProtection="1">
      <alignment horizontal="left" indent="1"/>
    </xf>
    <xf numFmtId="165" fontId="41" fillId="2" borderId="0" xfId="4" applyNumberFormat="1" applyFont="1" applyFill="1" applyBorder="1" applyAlignment="1" applyProtection="1">
      <alignment horizontal="right"/>
    </xf>
    <xf numFmtId="0" fontId="74" fillId="2" borderId="7" xfId="7" applyFont="1" applyFill="1" applyBorder="1" applyProtection="1"/>
    <xf numFmtId="0" fontId="60" fillId="3" borderId="0" xfId="0" applyFont="1" applyFill="1" applyAlignment="1" applyProtection="1">
      <alignment horizontal="center"/>
    </xf>
    <xf numFmtId="0" fontId="59" fillId="3" borderId="0" xfId="0" applyFont="1" applyFill="1" applyAlignment="1" applyProtection="1"/>
    <xf numFmtId="0" fontId="26" fillId="3" borderId="1" xfId="7" applyFont="1" applyFill="1" applyBorder="1" applyProtection="1"/>
    <xf numFmtId="0" fontId="26" fillId="3" borderId="14" xfId="7" applyFont="1" applyFill="1" applyBorder="1" applyProtection="1"/>
    <xf numFmtId="0" fontId="26" fillId="3" borderId="2" xfId="7" applyFont="1" applyFill="1" applyBorder="1" applyProtection="1"/>
    <xf numFmtId="165" fontId="28" fillId="2" borderId="11" xfId="7" applyNumberFormat="1" applyFont="1" applyFill="1" applyBorder="1" applyAlignment="1" applyProtection="1">
      <alignment horizontal="right"/>
    </xf>
    <xf numFmtId="165" fontId="26" fillId="2" borderId="12" xfId="7" applyNumberFormat="1" applyFont="1" applyFill="1" applyBorder="1" applyAlignment="1" applyProtection="1">
      <alignment horizontal="right"/>
    </xf>
    <xf numFmtId="0" fontId="26" fillId="3" borderId="0" xfId="7" applyFont="1" applyFill="1" applyProtection="1"/>
    <xf numFmtId="165" fontId="26" fillId="3" borderId="0" xfId="4" applyNumberFormat="1" applyFont="1" applyFill="1" applyBorder="1" applyAlignment="1" applyProtection="1">
      <alignment horizontal="right"/>
    </xf>
    <xf numFmtId="0" fontId="26" fillId="3" borderId="7" xfId="7" applyFont="1" applyFill="1" applyBorder="1" applyProtection="1"/>
    <xf numFmtId="165" fontId="26" fillId="4" borderId="9" xfId="4" applyNumberFormat="1" applyFont="1" applyFill="1" applyBorder="1" applyAlignment="1" applyProtection="1">
      <alignment horizontal="right"/>
    </xf>
    <xf numFmtId="165" fontId="26" fillId="4" borderId="7" xfId="4" applyNumberFormat="1" applyFont="1" applyFill="1" applyBorder="1" applyAlignment="1" applyProtection="1">
      <alignment horizontal="right"/>
    </xf>
    <xf numFmtId="165" fontId="26" fillId="4" borderId="16" xfId="4" applyNumberFormat="1" applyFont="1" applyFill="1" applyBorder="1" applyAlignment="1" applyProtection="1">
      <alignment horizontal="right"/>
    </xf>
    <xf numFmtId="165" fontId="26" fillId="2" borderId="9" xfId="4" applyNumberFormat="1" applyFont="1" applyFill="1" applyBorder="1" applyAlignment="1" applyProtection="1">
      <alignment horizontal="right"/>
    </xf>
    <xf numFmtId="165" fontId="26" fillId="4" borderId="0" xfId="4" applyNumberFormat="1" applyFont="1" applyFill="1" applyBorder="1" applyAlignment="1" applyProtection="1">
      <alignment horizontal="right"/>
    </xf>
    <xf numFmtId="0" fontId="26" fillId="2" borderId="7" xfId="7" applyFont="1" applyFill="1" applyBorder="1" applyProtection="1"/>
    <xf numFmtId="165" fontId="28" fillId="4" borderId="3" xfId="4" applyNumberFormat="1" applyFont="1" applyFill="1" applyBorder="1" applyAlignment="1" applyProtection="1">
      <alignment horizontal="right"/>
    </xf>
    <xf numFmtId="165" fontId="26" fillId="4" borderId="4" xfId="4" applyNumberFormat="1" applyFont="1" applyFill="1" applyBorder="1" applyAlignment="1" applyProtection="1">
      <alignment horizontal="right"/>
    </xf>
    <xf numFmtId="165" fontId="26" fillId="4" borderId="5" xfId="4" applyNumberFormat="1" applyFont="1" applyFill="1" applyBorder="1" applyAlignment="1" applyProtection="1">
      <alignment horizontal="right"/>
    </xf>
    <xf numFmtId="165" fontId="26" fillId="2" borderId="4" xfId="4" applyNumberFormat="1" applyFont="1" applyFill="1" applyBorder="1" applyAlignment="1" applyProtection="1">
      <alignment horizontal="right"/>
    </xf>
    <xf numFmtId="0" fontId="26" fillId="2" borderId="5" xfId="7" applyFont="1" applyFill="1" applyBorder="1" applyProtection="1"/>
    <xf numFmtId="165" fontId="28" fillId="4" borderId="6" xfId="4" applyNumberFormat="1" applyFont="1" applyFill="1" applyBorder="1" applyAlignment="1" applyProtection="1">
      <alignment horizontal="right"/>
    </xf>
    <xf numFmtId="165" fontId="26" fillId="2" borderId="0" xfId="4" applyNumberFormat="1" applyFont="1" applyFill="1" applyBorder="1" applyAlignment="1" applyProtection="1">
      <alignment horizontal="right"/>
    </xf>
    <xf numFmtId="0" fontId="26" fillId="2" borderId="0" xfId="7" applyFont="1" applyFill="1" applyBorder="1" applyAlignment="1" applyProtection="1">
      <alignment horizontal="left"/>
    </xf>
    <xf numFmtId="165" fontId="28" fillId="4" borderId="1" xfId="7" applyNumberFormat="1" applyFont="1" applyFill="1" applyBorder="1" applyAlignment="1" applyProtection="1">
      <alignment horizontal="right"/>
    </xf>
    <xf numFmtId="165" fontId="26" fillId="4" borderId="2" xfId="7" applyNumberFormat="1" applyFont="1" applyFill="1" applyBorder="1" applyAlignment="1" applyProtection="1">
      <alignment horizontal="right"/>
    </xf>
    <xf numFmtId="165" fontId="26" fillId="4" borderId="16" xfId="7" applyNumberFormat="1" applyFont="1" applyFill="1" applyBorder="1" applyAlignment="1" applyProtection="1">
      <alignment horizontal="right"/>
    </xf>
    <xf numFmtId="165" fontId="26" fillId="3" borderId="14" xfId="7" applyNumberFormat="1" applyFont="1" applyFill="1" applyBorder="1" applyAlignment="1" applyProtection="1">
      <alignment horizontal="right"/>
    </xf>
    <xf numFmtId="0" fontId="76" fillId="3" borderId="7" xfId="7" applyFont="1" applyFill="1" applyBorder="1" applyProtection="1"/>
    <xf numFmtId="0" fontId="76" fillId="2" borderId="7" xfId="7" applyFont="1" applyFill="1" applyBorder="1" applyProtection="1"/>
    <xf numFmtId="165" fontId="26" fillId="4" borderId="15" xfId="4" applyNumberFormat="1" applyFont="1" applyFill="1" applyBorder="1" applyAlignment="1" applyProtection="1">
      <alignment horizontal="right"/>
    </xf>
    <xf numFmtId="0" fontId="76" fillId="2" borderId="5" xfId="7" applyFont="1" applyFill="1" applyBorder="1" applyProtection="1"/>
    <xf numFmtId="165" fontId="28" fillId="4" borderId="11" xfId="4" applyNumberFormat="1" applyFont="1" applyFill="1" applyBorder="1" applyAlignment="1" applyProtection="1">
      <alignment horizontal="right"/>
    </xf>
    <xf numFmtId="165" fontId="26" fillId="4" borderId="12" xfId="4" applyNumberFormat="1" applyFont="1" applyFill="1" applyBorder="1" applyAlignment="1" applyProtection="1">
      <alignment horizontal="right"/>
    </xf>
    <xf numFmtId="165" fontId="26" fillId="4" borderId="13" xfId="4" applyNumberFormat="1" applyFont="1" applyFill="1" applyBorder="1" applyAlignment="1" applyProtection="1">
      <alignment horizontal="right"/>
    </xf>
    <xf numFmtId="165" fontId="26" fillId="2" borderId="12" xfId="4" applyNumberFormat="1" applyFont="1" applyFill="1" applyBorder="1" applyAlignment="1" applyProtection="1">
      <alignment horizontal="right"/>
    </xf>
    <xf numFmtId="0" fontId="35" fillId="3" borderId="0" xfId="0" applyFont="1" applyFill="1" applyBorder="1" applyAlignment="1" applyProtection="1"/>
    <xf numFmtId="37" fontId="35" fillId="0" borderId="0" xfId="30" applyFont="1" applyProtection="1"/>
    <xf numFmtId="37" fontId="26" fillId="0" borderId="0" xfId="30" applyFont="1" applyProtection="1">
      <protection locked="0"/>
    </xf>
    <xf numFmtId="37" fontId="77" fillId="0" borderId="0" xfId="30" applyFont="1" applyProtection="1"/>
    <xf numFmtId="165" fontId="28" fillId="2" borderId="1" xfId="7" applyNumberFormat="1" applyFont="1" applyFill="1" applyBorder="1" applyAlignment="1" applyProtection="1">
      <alignment horizontal="right"/>
    </xf>
    <xf numFmtId="165" fontId="26" fillId="2" borderId="14" xfId="7" quotePrefix="1" applyNumberFormat="1" applyFont="1" applyFill="1" applyBorder="1" applyAlignment="1" applyProtection="1">
      <alignment horizontal="right"/>
    </xf>
    <xf numFmtId="0" fontId="37" fillId="2" borderId="0" xfId="7" applyFont="1" applyFill="1" applyBorder="1" applyAlignment="1" applyProtection="1">
      <alignment horizontal="left"/>
    </xf>
    <xf numFmtId="165" fontId="26" fillId="2" borderId="11" xfId="7" applyNumberFormat="1" applyFont="1" applyFill="1" applyBorder="1" applyAlignment="1" applyProtection="1">
      <alignment horizontal="right"/>
    </xf>
    <xf numFmtId="0" fontId="26" fillId="2" borderId="0" xfId="7" applyFont="1" applyFill="1" applyBorder="1" applyProtection="1"/>
    <xf numFmtId="168" fontId="26" fillId="2" borderId="4" xfId="4" applyNumberFormat="1" applyFont="1" applyFill="1" applyBorder="1" applyAlignment="1" applyProtection="1"/>
    <xf numFmtId="168" fontId="26" fillId="2" borderId="0" xfId="4" applyNumberFormat="1" applyFont="1" applyFill="1" applyBorder="1" applyAlignment="1" applyProtection="1"/>
    <xf numFmtId="165" fontId="28" fillId="4" borderId="1" xfId="4" applyNumberFormat="1" applyFont="1" applyFill="1" applyBorder="1" applyAlignment="1" applyProtection="1">
      <alignment horizontal="right"/>
    </xf>
    <xf numFmtId="165" fontId="26" fillId="4" borderId="14" xfId="4" applyNumberFormat="1" applyFont="1" applyFill="1" applyBorder="1" applyAlignment="1" applyProtection="1">
      <alignment horizontal="right"/>
    </xf>
    <xf numFmtId="165" fontId="76" fillId="4" borderId="2" xfId="4" applyNumberFormat="1" applyFont="1" applyFill="1" applyBorder="1" applyAlignment="1" applyProtection="1">
      <alignment horizontal="right"/>
    </xf>
    <xf numFmtId="165" fontId="76" fillId="4" borderId="0" xfId="4" applyNumberFormat="1" applyFont="1" applyFill="1" applyBorder="1" applyAlignment="1" applyProtection="1">
      <alignment horizontal="right"/>
    </xf>
    <xf numFmtId="165" fontId="26" fillId="4" borderId="1" xfId="4" applyNumberFormat="1" applyFont="1" applyFill="1" applyBorder="1" applyAlignment="1" applyProtection="1">
      <alignment horizontal="right"/>
    </xf>
    <xf numFmtId="165" fontId="26" fillId="2" borderId="14" xfId="4" applyNumberFormat="1" applyFont="1" applyFill="1" applyBorder="1" applyAlignment="1" applyProtection="1">
      <alignment horizontal="right"/>
    </xf>
    <xf numFmtId="165" fontId="76" fillId="4" borderId="13" xfId="4" applyNumberFormat="1" applyFont="1" applyFill="1" applyBorder="1" applyAlignment="1" applyProtection="1">
      <alignment horizontal="right"/>
    </xf>
    <xf numFmtId="165" fontId="26" fillId="4" borderId="11" xfId="4" applyNumberFormat="1" applyFont="1" applyFill="1" applyBorder="1" applyAlignment="1" applyProtection="1">
      <alignment horizontal="right"/>
    </xf>
    <xf numFmtId="165" fontId="76" fillId="4" borderId="7" xfId="4" applyNumberFormat="1" applyFont="1" applyFill="1" applyBorder="1" applyAlignment="1" applyProtection="1">
      <alignment horizontal="right"/>
    </xf>
    <xf numFmtId="165" fontId="26" fillId="4" borderId="8" xfId="4" applyNumberFormat="1" applyFont="1" applyFill="1" applyBorder="1" applyAlignment="1" applyProtection="1">
      <alignment horizontal="right"/>
    </xf>
    <xf numFmtId="0" fontId="76" fillId="4" borderId="7" xfId="7" applyFont="1" applyFill="1" applyBorder="1" applyProtection="1"/>
    <xf numFmtId="37" fontId="35" fillId="4" borderId="0" xfId="30" applyFont="1" applyFill="1" applyProtection="1"/>
    <xf numFmtId="165" fontId="76" fillId="4" borderId="7" xfId="4" quotePrefix="1" applyNumberFormat="1" applyFont="1" applyFill="1" applyBorder="1" applyAlignment="1" applyProtection="1">
      <alignment horizontal="right"/>
    </xf>
    <xf numFmtId="165" fontId="76" fillId="4" borderId="0" xfId="4" quotePrefix="1" applyNumberFormat="1" applyFont="1" applyFill="1" applyBorder="1" applyAlignment="1" applyProtection="1">
      <alignment horizontal="right"/>
    </xf>
    <xf numFmtId="165" fontId="26" fillId="4" borderId="6" xfId="4" quotePrefix="1" applyNumberFormat="1" applyFont="1" applyFill="1" applyBorder="1" applyAlignment="1" applyProtection="1">
      <alignment horizontal="right"/>
    </xf>
    <xf numFmtId="165" fontId="26" fillId="4" borderId="0" xfId="4" quotePrefix="1" applyNumberFormat="1" applyFont="1" applyFill="1" applyBorder="1" applyAlignment="1" applyProtection="1">
      <alignment horizontal="right"/>
    </xf>
    <xf numFmtId="165" fontId="26" fillId="4" borderId="4" xfId="4" quotePrefix="1" applyNumberFormat="1" applyFont="1" applyFill="1" applyBorder="1" applyAlignment="1" applyProtection="1">
      <alignment horizontal="right"/>
    </xf>
    <xf numFmtId="165" fontId="76" fillId="4" borderId="5" xfId="4" quotePrefix="1" applyNumberFormat="1" applyFont="1" applyFill="1" applyBorder="1" applyAlignment="1" applyProtection="1">
      <alignment horizontal="right"/>
    </xf>
    <xf numFmtId="165" fontId="26" fillId="4" borderId="3" xfId="4" quotePrefix="1" applyNumberFormat="1" applyFont="1" applyFill="1" applyBorder="1" applyAlignment="1" applyProtection="1">
      <alignment horizontal="right"/>
    </xf>
    <xf numFmtId="0" fontId="76" fillId="4" borderId="5" xfId="7" applyFont="1" applyFill="1" applyBorder="1" applyProtection="1"/>
    <xf numFmtId="5" fontId="76" fillId="4" borderId="7" xfId="7" applyNumberFormat="1" applyFont="1" applyFill="1" applyBorder="1" applyProtection="1"/>
    <xf numFmtId="165" fontId="26" fillId="4" borderId="6" xfId="4" applyNumberFormat="1" applyFont="1" applyFill="1" applyBorder="1" applyAlignment="1" applyProtection="1">
      <alignment horizontal="right"/>
    </xf>
    <xf numFmtId="5" fontId="76" fillId="4" borderId="5" xfId="7" quotePrefix="1" applyNumberFormat="1" applyFont="1" applyFill="1" applyBorder="1" applyAlignment="1" applyProtection="1">
      <alignment horizontal="right"/>
    </xf>
    <xf numFmtId="37" fontId="77" fillId="4" borderId="0" xfId="30" applyFont="1" applyFill="1" applyProtection="1"/>
    <xf numFmtId="0" fontId="32" fillId="4" borderId="0" xfId="7" quotePrefix="1" applyFont="1" applyFill="1" applyBorder="1" applyAlignment="1" applyProtection="1"/>
    <xf numFmtId="37" fontId="47" fillId="4" borderId="0" xfId="30" applyFont="1" applyFill="1" applyAlignment="1" applyProtection="1">
      <alignment horizontal="center"/>
    </xf>
    <xf numFmtId="37" fontId="59" fillId="4" borderId="0" xfId="30" applyFont="1" applyFill="1" applyProtection="1"/>
    <xf numFmtId="37" fontId="47" fillId="0" borderId="0" xfId="30" applyFont="1" applyAlignment="1" applyProtection="1">
      <alignment horizontal="center"/>
    </xf>
    <xf numFmtId="37" fontId="59" fillId="0" borderId="0" xfId="30" applyFont="1" applyProtection="1"/>
    <xf numFmtId="165" fontId="28" fillId="4" borderId="2" xfId="7" applyNumberFormat="1" applyFont="1" applyFill="1" applyBorder="1" applyAlignment="1" applyProtection="1">
      <alignment horizontal="right"/>
    </xf>
    <xf numFmtId="165" fontId="28" fillId="4" borderId="0" xfId="7" applyNumberFormat="1" applyFont="1" applyFill="1" applyBorder="1" applyAlignment="1" applyProtection="1">
      <alignment horizontal="right"/>
    </xf>
    <xf numFmtId="165" fontId="26" fillId="4" borderId="1" xfId="7" applyNumberFormat="1" applyFont="1" applyFill="1" applyBorder="1" applyAlignment="1" applyProtection="1">
      <alignment horizontal="right"/>
    </xf>
    <xf numFmtId="165" fontId="26" fillId="4" borderId="14" xfId="7" quotePrefix="1" applyNumberFormat="1" applyFont="1" applyFill="1" applyBorder="1" applyAlignment="1" applyProtection="1">
      <alignment horizontal="right"/>
    </xf>
    <xf numFmtId="176" fontId="26" fillId="4" borderId="2" xfId="7" quotePrefix="1" applyNumberFormat="1" applyFont="1" applyFill="1" applyBorder="1" applyAlignment="1" applyProtection="1">
      <alignment horizontal="right"/>
    </xf>
    <xf numFmtId="0" fontId="37" fillId="4" borderId="0" xfId="7" applyFont="1" applyFill="1" applyBorder="1" applyAlignment="1" applyProtection="1">
      <alignment horizontal="left"/>
    </xf>
    <xf numFmtId="165" fontId="28" fillId="4" borderId="11" xfId="7" applyNumberFormat="1" applyFont="1" applyFill="1" applyBorder="1" applyAlignment="1" applyProtection="1">
      <alignment horizontal="right"/>
    </xf>
    <xf numFmtId="165" fontId="26" fillId="4" borderId="12" xfId="7" applyNumberFormat="1" applyFont="1" applyFill="1" applyBorder="1" applyAlignment="1" applyProtection="1">
      <alignment horizontal="right"/>
    </xf>
    <xf numFmtId="165" fontId="26" fillId="4" borderId="13" xfId="7" quotePrefix="1" applyNumberFormat="1" applyFont="1" applyFill="1" applyBorder="1" applyAlignment="1" applyProtection="1">
      <alignment horizontal="right"/>
    </xf>
    <xf numFmtId="165" fontId="26" fillId="4" borderId="0" xfId="7" applyNumberFormat="1" applyFont="1" applyFill="1" applyBorder="1" applyAlignment="1" applyProtection="1">
      <alignment horizontal="right"/>
    </xf>
    <xf numFmtId="165" fontId="26" fillId="4" borderId="11" xfId="7" applyNumberFormat="1" applyFont="1" applyFill="1" applyBorder="1" applyAlignment="1" applyProtection="1">
      <alignment horizontal="right"/>
    </xf>
    <xf numFmtId="0" fontId="26" fillId="4" borderId="13" xfId="7" quotePrefix="1" applyFont="1" applyFill="1" applyBorder="1" applyAlignment="1" applyProtection="1">
      <alignment horizontal="right"/>
    </xf>
    <xf numFmtId="0" fontId="79" fillId="4" borderId="0" xfId="7" applyFont="1" applyFill="1" applyBorder="1" applyAlignment="1" applyProtection="1">
      <alignment horizontal="left"/>
    </xf>
    <xf numFmtId="165" fontId="77" fillId="4" borderId="0" xfId="7" applyNumberFormat="1" applyFont="1" applyFill="1" applyBorder="1" applyAlignment="1" applyProtection="1">
      <alignment horizontal="right"/>
    </xf>
    <xf numFmtId="0" fontId="77" fillId="4" borderId="4" xfId="7" applyFont="1" applyFill="1" applyBorder="1" applyProtection="1"/>
    <xf numFmtId="0" fontId="77" fillId="4" borderId="0" xfId="7" applyFont="1" applyFill="1" applyBorder="1" applyAlignment="1" applyProtection="1">
      <alignment horizontal="right"/>
    </xf>
    <xf numFmtId="168" fontId="26" fillId="4" borderId="14" xfId="4" applyNumberFormat="1" applyFont="1" applyFill="1" applyBorder="1" applyAlignment="1" applyProtection="1"/>
    <xf numFmtId="0" fontId="26" fillId="4" borderId="2" xfId="7" applyFont="1" applyFill="1" applyBorder="1" applyProtection="1"/>
    <xf numFmtId="0" fontId="28" fillId="4" borderId="0" xfId="7" applyFont="1" applyFill="1" applyAlignment="1" applyProtection="1">
      <alignment horizontal="left"/>
    </xf>
    <xf numFmtId="0" fontId="28" fillId="4" borderId="0" xfId="7" applyFont="1" applyFill="1" applyBorder="1" applyAlignment="1" applyProtection="1"/>
    <xf numFmtId="165" fontId="26" fillId="4" borderId="7" xfId="7" applyNumberFormat="1" applyFont="1" applyFill="1" applyBorder="1" applyAlignment="1" applyProtection="1">
      <alignment horizontal="right"/>
    </xf>
    <xf numFmtId="168" fontId="26" fillId="4" borderId="0" xfId="4" applyNumberFormat="1" applyFont="1" applyFill="1" applyBorder="1" applyAlignment="1" applyProtection="1"/>
    <xf numFmtId="0" fontId="26" fillId="4" borderId="7" xfId="7" applyFont="1" applyFill="1" applyBorder="1" applyProtection="1"/>
    <xf numFmtId="165" fontId="76" fillId="4" borderId="13" xfId="7" applyNumberFormat="1" applyFont="1" applyFill="1" applyBorder="1" applyAlignment="1" applyProtection="1">
      <alignment horizontal="right"/>
    </xf>
    <xf numFmtId="165" fontId="76" fillId="4" borderId="7" xfId="7" applyNumberFormat="1" applyFont="1" applyFill="1" applyBorder="1" applyAlignment="1" applyProtection="1">
      <alignment horizontal="right"/>
    </xf>
    <xf numFmtId="0" fontId="26" fillId="4" borderId="0" xfId="7" applyFont="1" applyFill="1" applyBorder="1" applyAlignment="1" applyProtection="1">
      <alignment horizontal="left" indent="2"/>
    </xf>
    <xf numFmtId="0" fontId="26" fillId="4" borderId="0" xfId="7" applyFont="1" applyFill="1" applyBorder="1" applyAlignment="1" applyProtection="1"/>
    <xf numFmtId="0" fontId="28" fillId="4" borderId="0" xfId="7" applyFont="1" applyFill="1" applyBorder="1" applyProtection="1"/>
    <xf numFmtId="165" fontId="76" fillId="4" borderId="5" xfId="4" applyNumberFormat="1" applyFont="1" applyFill="1" applyBorder="1" applyAlignment="1" applyProtection="1">
      <alignment horizontal="right"/>
    </xf>
    <xf numFmtId="165" fontId="26" fillId="4" borderId="3" xfId="4" applyNumberFormat="1" applyFont="1" applyFill="1" applyBorder="1" applyAlignment="1" applyProtection="1">
      <alignment horizontal="right"/>
    </xf>
    <xf numFmtId="5" fontId="76" fillId="4" borderId="5" xfId="7" applyNumberFormat="1" applyFont="1" applyFill="1" applyBorder="1" applyProtection="1"/>
    <xf numFmtId="37" fontId="32" fillId="0" borderId="0" xfId="30" applyFont="1" applyProtection="1"/>
    <xf numFmtId="0" fontId="32" fillId="2" borderId="0" xfId="7" quotePrefix="1" applyFont="1" applyFill="1" applyBorder="1" applyAlignment="1" applyProtection="1">
      <alignment vertical="top"/>
    </xf>
    <xf numFmtId="37" fontId="65" fillId="0" borderId="0" xfId="29" applyFont="1" applyProtection="1"/>
    <xf numFmtId="37" fontId="26" fillId="0" borderId="0" xfId="29" applyFont="1" applyProtection="1">
      <protection locked="0"/>
    </xf>
    <xf numFmtId="37" fontId="35" fillId="0" borderId="0" xfId="29" applyFont="1" applyProtection="1"/>
    <xf numFmtId="0" fontId="35" fillId="3" borderId="0" xfId="7" applyFont="1" applyFill="1" applyBorder="1" applyAlignment="1" applyProtection="1">
      <alignment horizontal="left"/>
    </xf>
    <xf numFmtId="0" fontId="55" fillId="3" borderId="5" xfId="7" applyFont="1" applyFill="1" applyBorder="1" applyProtection="1"/>
    <xf numFmtId="37" fontId="55" fillId="0" borderId="0" xfId="29" applyFont="1" applyProtection="1"/>
    <xf numFmtId="0" fontId="56" fillId="3" borderId="0" xfId="7" applyFont="1" applyFill="1" applyBorder="1" applyProtection="1"/>
    <xf numFmtId="165" fontId="55" fillId="3" borderId="0" xfId="7" applyNumberFormat="1" applyFont="1" applyFill="1" applyAlignment="1" applyProtection="1">
      <alignment horizontal="right"/>
    </xf>
    <xf numFmtId="165" fontId="55" fillId="3" borderId="0" xfId="7" applyNumberFormat="1" applyFont="1" applyFill="1" applyBorder="1" applyAlignment="1" applyProtection="1">
      <alignment horizontal="right"/>
    </xf>
    <xf numFmtId="0" fontId="55" fillId="3" borderId="4" xfId="7" applyFont="1" applyFill="1" applyBorder="1" applyProtection="1"/>
    <xf numFmtId="165" fontId="55" fillId="3" borderId="1" xfId="4" applyNumberFormat="1" applyFont="1" applyFill="1" applyBorder="1" applyAlignment="1" applyProtection="1">
      <alignment horizontal="right"/>
    </xf>
    <xf numFmtId="165" fontId="55" fillId="3" borderId="14" xfId="4" applyNumberFormat="1" applyFont="1" applyFill="1" applyBorder="1" applyAlignment="1" applyProtection="1">
      <alignment horizontal="right"/>
    </xf>
    <xf numFmtId="0" fontId="55" fillId="3" borderId="2" xfId="7" applyFont="1" applyFill="1" applyBorder="1" applyProtection="1"/>
    <xf numFmtId="0" fontId="56" fillId="2" borderId="0" xfId="7" applyFont="1" applyFill="1" applyBorder="1" applyAlignment="1" applyProtection="1">
      <alignment horizontal="left" indent="1"/>
    </xf>
    <xf numFmtId="165" fontId="66" fillId="3" borderId="6" xfId="4" applyNumberFormat="1" applyFont="1" applyFill="1" applyBorder="1" applyAlignment="1" applyProtection="1">
      <alignment horizontal="right"/>
    </xf>
    <xf numFmtId="165" fontId="66" fillId="3" borderId="0" xfId="4" applyNumberFormat="1" applyFont="1" applyFill="1" applyBorder="1" applyAlignment="1" applyProtection="1">
      <alignment horizontal="right"/>
    </xf>
    <xf numFmtId="0" fontId="55" fillId="3" borderId="7" xfId="7" applyFont="1" applyFill="1" applyBorder="1" applyProtection="1"/>
    <xf numFmtId="0" fontId="55" fillId="2" borderId="0" xfId="7" applyFont="1" applyFill="1" applyBorder="1" applyAlignment="1" applyProtection="1">
      <alignment horizontal="left" indent="3"/>
    </xf>
    <xf numFmtId="0" fontId="55" fillId="2" borderId="0" xfId="7" applyFont="1" applyFill="1" applyBorder="1" applyAlignment="1" applyProtection="1"/>
    <xf numFmtId="0" fontId="55" fillId="3" borderId="0" xfId="7" applyFont="1" applyFill="1" applyBorder="1" applyAlignment="1" applyProtection="1">
      <alignment horizontal="left" indent="2"/>
    </xf>
    <xf numFmtId="0" fontId="55" fillId="2" borderId="7" xfId="7" applyFont="1" applyFill="1" applyBorder="1" applyProtection="1"/>
    <xf numFmtId="0" fontId="55" fillId="2" borderId="13" xfId="7" applyFont="1" applyFill="1" applyBorder="1" applyProtection="1"/>
    <xf numFmtId="0" fontId="35" fillId="2" borderId="0" xfId="7" applyFont="1" applyFill="1" applyProtection="1"/>
    <xf numFmtId="37" fontId="71" fillId="0" borderId="0" xfId="29" applyFont="1" applyAlignment="1" applyProtection="1">
      <alignment horizontal="center"/>
    </xf>
    <xf numFmtId="37" fontId="59" fillId="0" borderId="0" xfId="29" applyFont="1" applyProtection="1"/>
    <xf numFmtId="0" fontId="35" fillId="3" borderId="0" xfId="0" applyFont="1" applyFill="1" applyAlignment="1" applyProtection="1">
      <alignment horizontal="center"/>
    </xf>
    <xf numFmtId="0" fontId="35" fillId="2" borderId="0" xfId="7" quotePrefix="1" applyFont="1" applyFill="1" applyBorder="1" applyAlignment="1" applyProtection="1">
      <alignment horizontal="left"/>
    </xf>
    <xf numFmtId="0" fontId="80" fillId="2" borderId="0" xfId="7" applyFont="1" applyFill="1" applyBorder="1" applyAlignment="1" applyProtection="1">
      <alignment horizontal="center" vertical="center"/>
    </xf>
    <xf numFmtId="0" fontId="41" fillId="3" borderId="0" xfId="0" applyFont="1" applyFill="1" applyAlignment="1" applyProtection="1"/>
    <xf numFmtId="165" fontId="41" fillId="2" borderId="3" xfId="7" applyNumberFormat="1" applyFont="1" applyFill="1" applyBorder="1" applyAlignment="1" applyProtection="1">
      <alignment horizontal="right"/>
    </xf>
    <xf numFmtId="0" fontId="41" fillId="3" borderId="5" xfId="7" applyFont="1" applyFill="1" applyBorder="1" applyProtection="1"/>
    <xf numFmtId="165" fontId="41" fillId="3" borderId="4" xfId="7" applyNumberFormat="1" applyFont="1" applyFill="1" applyBorder="1" applyAlignment="1" applyProtection="1">
      <alignment horizontal="right"/>
    </xf>
    <xf numFmtId="0" fontId="43" fillId="2" borderId="0" xfId="7" applyFont="1" applyFill="1" applyBorder="1" applyAlignment="1" applyProtection="1">
      <alignment horizontal="left" indent="2"/>
    </xf>
    <xf numFmtId="165" fontId="41" fillId="2" borderId="6" xfId="7" applyNumberFormat="1" applyFont="1" applyFill="1" applyBorder="1" applyAlignment="1" applyProtection="1">
      <alignment horizontal="right"/>
    </xf>
    <xf numFmtId="165" fontId="41" fillId="2" borderId="0" xfId="7" applyNumberFormat="1" applyFont="1" applyFill="1" applyBorder="1" applyAlignment="1" applyProtection="1">
      <alignment horizontal="right"/>
    </xf>
    <xf numFmtId="0" fontId="41" fillId="2" borderId="7" xfId="7" applyFont="1" applyFill="1" applyBorder="1" applyProtection="1"/>
    <xf numFmtId="165" fontId="41" fillId="2" borderId="6" xfId="4" applyNumberFormat="1" applyFont="1" applyFill="1" applyBorder="1" applyAlignment="1" applyProtection="1">
      <alignment horizontal="right"/>
    </xf>
    <xf numFmtId="165" fontId="41" fillId="2" borderId="3" xfId="4" applyNumberFormat="1" applyFont="1" applyFill="1" applyBorder="1" applyAlignment="1" applyProtection="1">
      <alignment horizontal="right"/>
    </xf>
    <xf numFmtId="165" fontId="74" fillId="3" borderId="6" xfId="4" applyNumberFormat="1" applyFont="1" applyFill="1" applyBorder="1" applyAlignment="1" applyProtection="1">
      <alignment horizontal="right"/>
    </xf>
    <xf numFmtId="165" fontId="41" fillId="2" borderId="8" xfId="4" applyNumberFormat="1" applyFont="1" applyFill="1" applyBorder="1" applyAlignment="1" applyProtection="1">
      <alignment horizontal="right"/>
    </xf>
    <xf numFmtId="165" fontId="41" fillId="2" borderId="11" xfId="4" applyNumberFormat="1" applyFont="1" applyFill="1" applyBorder="1" applyAlignment="1" applyProtection="1">
      <alignment horizontal="right"/>
    </xf>
    <xf numFmtId="0" fontId="41" fillId="2" borderId="13" xfId="7" applyFont="1" applyFill="1" applyBorder="1" applyProtection="1"/>
    <xf numFmtId="0" fontId="41" fillId="2" borderId="0" xfId="7" applyFont="1" applyFill="1" applyBorder="1" applyProtection="1"/>
    <xf numFmtId="165" fontId="41" fillId="2" borderId="5" xfId="4" applyNumberFormat="1" applyFont="1" applyFill="1" applyBorder="1" applyAlignment="1" applyProtection="1">
      <alignment horizontal="right"/>
    </xf>
    <xf numFmtId="165" fontId="41" fillId="2" borderId="1" xfId="7" applyNumberFormat="1" applyFont="1" applyFill="1" applyBorder="1" applyAlignment="1" applyProtection="1">
      <alignment horizontal="right"/>
    </xf>
    <xf numFmtId="0" fontId="41" fillId="2" borderId="0" xfId="7" applyFont="1" applyFill="1" applyProtection="1"/>
    <xf numFmtId="0" fontId="35" fillId="3" borderId="0" xfId="7" applyFont="1" applyFill="1" applyBorder="1" applyAlignment="1" applyProtection="1">
      <alignment horizontal="left" indent="1"/>
    </xf>
    <xf numFmtId="168" fontId="81" fillId="2" borderId="0" xfId="4" applyNumberFormat="1" applyFont="1" applyFill="1" applyBorder="1" applyAlignment="1" applyProtection="1"/>
    <xf numFmtId="0" fontId="47" fillId="3" borderId="0" xfId="0" applyFont="1" applyFill="1" applyAlignment="1" applyProtection="1">
      <alignment horizontal="center"/>
    </xf>
    <xf numFmtId="165" fontId="41" fillId="3" borderId="0" xfId="7" applyNumberFormat="1" applyFont="1" applyFill="1" applyAlignment="1" applyProtection="1">
      <alignment horizontal="right"/>
    </xf>
    <xf numFmtId="165" fontId="41" fillId="4" borderId="0" xfId="7" applyNumberFormat="1" applyFont="1" applyFill="1" applyBorder="1" applyAlignment="1" applyProtection="1">
      <alignment horizontal="right"/>
    </xf>
    <xf numFmtId="165" fontId="41" fillId="4" borderId="14" xfId="7" applyNumberFormat="1" applyFont="1" applyFill="1" applyBorder="1" applyAlignment="1" applyProtection="1">
      <alignment horizontal="right"/>
    </xf>
    <xf numFmtId="165" fontId="28" fillId="2" borderId="3" xfId="7" applyNumberFormat="1" applyFont="1" applyFill="1" applyBorder="1" applyAlignment="1" applyProtection="1">
      <alignment horizontal="right"/>
    </xf>
    <xf numFmtId="0" fontId="26" fillId="3" borderId="5" xfId="7" applyFont="1" applyFill="1" applyBorder="1" applyProtection="1"/>
    <xf numFmtId="0" fontId="26" fillId="3" borderId="0" xfId="7" applyFont="1" applyFill="1" applyBorder="1" applyProtection="1"/>
    <xf numFmtId="0" fontId="28" fillId="2" borderId="0" xfId="7" applyFont="1" applyFill="1" applyBorder="1" applyAlignment="1" applyProtection="1">
      <alignment horizontal="left" indent="1"/>
    </xf>
    <xf numFmtId="0" fontId="26" fillId="3" borderId="6" xfId="7" applyFont="1" applyFill="1" applyBorder="1" applyProtection="1"/>
    <xf numFmtId="0" fontId="26" fillId="2" borderId="0" xfId="7" applyFont="1" applyFill="1" applyBorder="1" applyAlignment="1" applyProtection="1"/>
    <xf numFmtId="165" fontId="26" fillId="3" borderId="9" xfId="4" applyNumberFormat="1" applyFont="1" applyFill="1" applyBorder="1" applyAlignment="1" applyProtection="1">
      <alignment horizontal="right"/>
    </xf>
    <xf numFmtId="165" fontId="26" fillId="3" borderId="4" xfId="4" applyNumberFormat="1" applyFont="1" applyFill="1" applyBorder="1" applyAlignment="1" applyProtection="1">
      <alignment horizontal="right"/>
    </xf>
    <xf numFmtId="0" fontId="28" fillId="2" borderId="5" xfId="7" applyFont="1" applyFill="1" applyBorder="1" applyProtection="1"/>
    <xf numFmtId="0" fontId="26" fillId="3" borderId="0" xfId="7" applyFont="1" applyFill="1" applyBorder="1" applyAlignment="1" applyProtection="1">
      <alignment horizontal="left" indent="3"/>
    </xf>
    <xf numFmtId="0" fontId="26" fillId="3" borderId="0" xfId="7" applyFont="1" applyFill="1" applyBorder="1" applyAlignment="1" applyProtection="1"/>
    <xf numFmtId="165" fontId="76" fillId="3" borderId="0" xfId="4" applyNumberFormat="1" applyFont="1" applyFill="1" applyBorder="1" applyAlignment="1" applyProtection="1">
      <alignment horizontal="right"/>
    </xf>
    <xf numFmtId="0" fontId="78" fillId="2" borderId="7" xfId="7" applyFont="1" applyFill="1" applyBorder="1" applyProtection="1"/>
    <xf numFmtId="0" fontId="78" fillId="2" borderId="5" xfId="7" applyFont="1" applyFill="1" applyBorder="1" applyProtection="1"/>
    <xf numFmtId="0" fontId="33" fillId="3" borderId="0" xfId="7" applyFont="1" applyFill="1" applyBorder="1" applyProtection="1"/>
    <xf numFmtId="0" fontId="85" fillId="3" borderId="0" xfId="7" applyFont="1" applyFill="1" applyProtection="1"/>
    <xf numFmtId="37" fontId="65" fillId="0" borderId="0" xfId="28" applyFont="1" applyProtection="1"/>
    <xf numFmtId="37" fontId="35" fillId="0" borderId="0" xfId="28" applyFont="1" applyProtection="1"/>
    <xf numFmtId="37" fontId="26" fillId="0" borderId="0" xfId="28" applyFont="1" applyProtection="1">
      <protection locked="0"/>
    </xf>
    <xf numFmtId="0" fontId="43" fillId="3" borderId="0" xfId="7" applyFont="1" applyFill="1" applyBorder="1" applyProtection="1"/>
    <xf numFmtId="168" fontId="41" fillId="3" borderId="6" xfId="4" applyNumberFormat="1" applyFont="1" applyFill="1" applyBorder="1" applyAlignment="1" applyProtection="1"/>
    <xf numFmtId="0" fontId="43" fillId="2" borderId="5" xfId="7" applyFont="1" applyFill="1" applyBorder="1" applyProtection="1"/>
    <xf numFmtId="0" fontId="41" fillId="3" borderId="0" xfId="7" applyFont="1" applyFill="1" applyBorder="1" applyAlignment="1" applyProtection="1">
      <alignment horizontal="left" indent="1"/>
    </xf>
    <xf numFmtId="0" fontId="41" fillId="0" borderId="0" xfId="7" applyFont="1" applyFill="1" applyBorder="1" applyAlignment="1" applyProtection="1">
      <alignment horizontal="left" indent="2"/>
    </xf>
    <xf numFmtId="0" fontId="41" fillId="0" borderId="0" xfId="7" applyFont="1" applyFill="1" applyBorder="1" applyAlignment="1" applyProtection="1"/>
    <xf numFmtId="0" fontId="41" fillId="0" borderId="0" xfId="7" applyFont="1" applyFill="1" applyBorder="1" applyProtection="1"/>
    <xf numFmtId="37" fontId="47" fillId="0" borderId="0" xfId="28" applyFont="1" applyAlignment="1" applyProtection="1">
      <alignment horizontal="center"/>
    </xf>
    <xf numFmtId="37" fontId="35" fillId="0" borderId="0" xfId="27" applyFont="1" applyProtection="1"/>
    <xf numFmtId="0" fontId="35" fillId="2" borderId="0" xfId="7" applyFont="1" applyFill="1" applyBorder="1" applyAlignment="1" applyProtection="1">
      <alignment horizontal="left"/>
    </xf>
    <xf numFmtId="0" fontId="35" fillId="2" borderId="0" xfId="7" applyFont="1" applyFill="1" applyBorder="1" applyProtection="1"/>
    <xf numFmtId="0" fontId="35" fillId="2" borderId="12" xfId="7" applyFont="1" applyFill="1" applyBorder="1" applyProtection="1"/>
    <xf numFmtId="0" fontId="86" fillId="2" borderId="0" xfId="7" quotePrefix="1" applyFont="1" applyFill="1" applyBorder="1" applyAlignment="1" applyProtection="1">
      <alignment horizontal="left"/>
    </xf>
    <xf numFmtId="0" fontId="41" fillId="4" borderId="1" xfId="7" applyFont="1" applyFill="1" applyBorder="1" applyProtection="1"/>
    <xf numFmtId="0" fontId="41" fillId="2" borderId="14" xfId="7" applyFont="1" applyFill="1" applyBorder="1" applyProtection="1"/>
    <xf numFmtId="0" fontId="41" fillId="2" borderId="2" xfId="7" applyFont="1" applyFill="1" applyBorder="1" applyProtection="1"/>
    <xf numFmtId="5" fontId="41" fillId="2" borderId="5" xfId="7" applyNumberFormat="1" applyFont="1" applyFill="1" applyBorder="1" applyProtection="1"/>
    <xf numFmtId="0" fontId="43" fillId="2" borderId="0" xfId="7" applyFont="1" applyFill="1" applyBorder="1" applyAlignment="1" applyProtection="1">
      <alignment horizontal="left"/>
    </xf>
    <xf numFmtId="37" fontId="32" fillId="0" borderId="0" xfId="27" applyFont="1" applyProtection="1"/>
    <xf numFmtId="37" fontId="65" fillId="0" borderId="0" xfId="26" applyFont="1" applyProtection="1"/>
    <xf numFmtId="37" fontId="35" fillId="2" borderId="0" xfId="26" applyFont="1" applyFill="1" applyProtection="1"/>
    <xf numFmtId="37" fontId="26" fillId="2" borderId="0" xfId="26" applyFont="1" applyFill="1" applyProtection="1"/>
    <xf numFmtId="37" fontId="35" fillId="0" borderId="0" xfId="26" applyFont="1" applyProtection="1"/>
    <xf numFmtId="0" fontId="41" fillId="2" borderId="4" xfId="7" applyFont="1" applyFill="1" applyBorder="1" applyProtection="1"/>
    <xf numFmtId="0" fontId="41" fillId="2" borderId="1" xfId="7" applyFont="1" applyFill="1" applyBorder="1" applyProtection="1"/>
    <xf numFmtId="0" fontId="41" fillId="2" borderId="0" xfId="7" applyFont="1" applyFill="1" applyBorder="1" applyAlignment="1" applyProtection="1"/>
    <xf numFmtId="5" fontId="41" fillId="2" borderId="7" xfId="2" applyNumberFormat="1" applyFont="1" applyFill="1" applyBorder="1" applyAlignment="1" applyProtection="1"/>
    <xf numFmtId="37" fontId="41" fillId="2" borderId="7" xfId="2" applyNumberFormat="1" applyFont="1" applyFill="1" applyBorder="1" applyAlignment="1" applyProtection="1"/>
    <xf numFmtId="0" fontId="59" fillId="2" borderId="0" xfId="7" applyFont="1" applyFill="1" applyBorder="1" applyAlignment="1" applyProtection="1">
      <alignment horizontal="left"/>
    </xf>
    <xf numFmtId="168" fontId="59" fillId="2" borderId="0" xfId="4" applyNumberFormat="1" applyFont="1" applyFill="1" applyBorder="1" applyAlignment="1" applyProtection="1"/>
    <xf numFmtId="168" fontId="35" fillId="2" borderId="0" xfId="4" applyNumberFormat="1" applyFont="1" applyFill="1" applyBorder="1" applyAlignment="1" applyProtection="1"/>
    <xf numFmtId="5" fontId="41" fillId="2" borderId="0" xfId="7" applyNumberFormat="1" applyFont="1" applyFill="1" applyBorder="1" applyProtection="1"/>
    <xf numFmtId="5" fontId="41" fillId="2" borderId="5" xfId="2" applyNumberFormat="1" applyFont="1" applyFill="1" applyBorder="1" applyAlignment="1" applyProtection="1"/>
    <xf numFmtId="37" fontId="47" fillId="0" borderId="0" xfId="26" applyFont="1" applyProtection="1"/>
    <xf numFmtId="37" fontId="59" fillId="0" borderId="0" xfId="26" applyFont="1" applyProtection="1"/>
    <xf numFmtId="37" fontId="35" fillId="0" borderId="0" xfId="20" applyFont="1" applyFill="1" applyProtection="1"/>
    <xf numFmtId="37" fontId="26" fillId="0" borderId="0" xfId="20" applyFont="1" applyFill="1" applyProtection="1"/>
    <xf numFmtId="37" fontId="35" fillId="0" borderId="0" xfId="20" applyNumberFormat="1" applyFont="1" applyFill="1" applyProtection="1"/>
    <xf numFmtId="168" fontId="35" fillId="0" borderId="0" xfId="20" applyNumberFormat="1" applyFont="1" applyFill="1" applyProtection="1"/>
    <xf numFmtId="0" fontId="59" fillId="2" borderId="0" xfId="7" applyFont="1" applyFill="1" applyAlignment="1" applyProtection="1">
      <alignment horizontal="left"/>
    </xf>
    <xf numFmtId="0" fontId="59" fillId="2" borderId="0" xfId="7" applyFont="1" applyFill="1" applyProtection="1"/>
    <xf numFmtId="0" fontId="59" fillId="2" borderId="0" xfId="7" applyFont="1" applyFill="1" applyBorder="1" applyProtection="1"/>
    <xf numFmtId="165" fontId="56" fillId="2" borderId="1" xfId="7" quotePrefix="1" applyNumberFormat="1" applyFont="1" applyFill="1" applyBorder="1" applyAlignment="1" applyProtection="1">
      <alignment horizontal="right"/>
    </xf>
    <xf numFmtId="165" fontId="56" fillId="2" borderId="2" xfId="7" applyNumberFormat="1" applyFont="1" applyFill="1" applyBorder="1" applyAlignment="1" applyProtection="1">
      <alignment horizontal="right"/>
    </xf>
    <xf numFmtId="165" fontId="56" fillId="2" borderId="0" xfId="7" applyNumberFormat="1" applyFont="1" applyFill="1" applyBorder="1" applyAlignment="1" applyProtection="1">
      <alignment horizontal="right"/>
    </xf>
    <xf numFmtId="165" fontId="55" fillId="2" borderId="1" xfId="7" applyNumberFormat="1" applyFont="1" applyFill="1" applyBorder="1" applyAlignment="1" applyProtection="1">
      <alignment horizontal="right"/>
    </xf>
    <xf numFmtId="37" fontId="55" fillId="0" borderId="0" xfId="20" applyFont="1" applyFill="1" applyProtection="1"/>
    <xf numFmtId="0" fontId="64" fillId="2" borderId="0" xfId="7" applyFont="1" applyFill="1" applyBorder="1" applyAlignment="1" applyProtection="1">
      <alignment horizontal="left"/>
    </xf>
    <xf numFmtId="165" fontId="55" fillId="2" borderId="13" xfId="7" quotePrefix="1" applyNumberFormat="1" applyFont="1" applyFill="1" applyBorder="1" applyAlignment="1" applyProtection="1">
      <alignment horizontal="right"/>
    </xf>
    <xf numFmtId="165" fontId="55" fillId="2" borderId="11" xfId="7" applyNumberFormat="1" applyFont="1" applyFill="1" applyBorder="1" applyAlignment="1" applyProtection="1">
      <alignment horizontal="right"/>
    </xf>
    <xf numFmtId="0" fontId="87" fillId="2" borderId="0" xfId="7" quotePrefix="1" applyFont="1" applyFill="1" applyBorder="1" applyAlignment="1" applyProtection="1">
      <alignment horizontal="left"/>
    </xf>
    <xf numFmtId="165" fontId="56" fillId="3" borderId="1" xfId="4" applyNumberFormat="1" applyFont="1" applyFill="1" applyBorder="1" applyAlignment="1" applyProtection="1">
      <alignment horizontal="right"/>
    </xf>
    <xf numFmtId="165" fontId="55" fillId="3" borderId="2" xfId="4" applyNumberFormat="1" applyFont="1" applyFill="1" applyBorder="1" applyAlignment="1" applyProtection="1">
      <alignment horizontal="right"/>
    </xf>
    <xf numFmtId="165" fontId="55" fillId="2" borderId="14" xfId="4" applyNumberFormat="1" applyFont="1" applyFill="1" applyBorder="1" applyAlignment="1" applyProtection="1">
      <alignment horizontal="right"/>
    </xf>
    <xf numFmtId="165" fontId="56" fillId="3" borderId="6" xfId="4" applyNumberFormat="1" applyFont="1" applyFill="1" applyBorder="1" applyAlignment="1" applyProtection="1">
      <alignment horizontal="right"/>
    </xf>
    <xf numFmtId="165" fontId="55" fillId="3" borderId="6" xfId="4" applyNumberFormat="1" applyFont="1" applyFill="1" applyBorder="1" applyAlignment="1" applyProtection="1">
      <alignment horizontal="right"/>
    </xf>
    <xf numFmtId="5" fontId="56" fillId="2" borderId="0" xfId="7" applyNumberFormat="1" applyFont="1" applyFill="1" applyBorder="1" applyAlignment="1" applyProtection="1">
      <alignment horizontal="left" indent="1"/>
    </xf>
    <xf numFmtId="165" fontId="56" fillId="4" borderId="7" xfId="4" applyNumberFormat="1" applyFont="1" applyFill="1" applyBorder="1" applyAlignment="1" applyProtection="1">
      <alignment horizontal="right"/>
    </xf>
    <xf numFmtId="165" fontId="55" fillId="4" borderId="8" xfId="4" applyNumberFormat="1" applyFont="1" applyFill="1" applyBorder="1" applyAlignment="1" applyProtection="1">
      <alignment horizontal="right"/>
    </xf>
    <xf numFmtId="168" fontId="56" fillId="2" borderId="7" xfId="4" applyNumberFormat="1" applyFont="1" applyFill="1" applyBorder="1" applyAlignment="1" applyProtection="1">
      <alignment horizontal="right"/>
    </xf>
    <xf numFmtId="165" fontId="55" fillId="4" borderId="6" xfId="4" applyNumberFormat="1" applyFont="1" applyFill="1" applyBorder="1" applyAlignment="1" applyProtection="1">
      <alignment horizontal="right"/>
    </xf>
    <xf numFmtId="165" fontId="55" fillId="4" borderId="3" xfId="4" applyNumberFormat="1" applyFont="1" applyFill="1" applyBorder="1" applyAlignment="1" applyProtection="1">
      <alignment horizontal="right"/>
    </xf>
    <xf numFmtId="5" fontId="56" fillId="2" borderId="0" xfId="7" applyNumberFormat="1" applyFont="1" applyFill="1" applyBorder="1" applyAlignment="1" applyProtection="1"/>
    <xf numFmtId="5" fontId="56" fillId="2" borderId="0" xfId="7" applyNumberFormat="1" applyFont="1" applyFill="1" applyBorder="1" applyAlignment="1" applyProtection="1">
      <alignment wrapText="1"/>
    </xf>
    <xf numFmtId="165" fontId="56" fillId="4" borderId="13" xfId="4" applyNumberFormat="1" applyFont="1" applyFill="1" applyBorder="1" applyAlignment="1" applyProtection="1">
      <alignment horizontal="right"/>
    </xf>
    <xf numFmtId="165" fontId="55" fillId="4" borderId="11" xfId="4" applyNumberFormat="1" applyFont="1" applyFill="1" applyBorder="1" applyAlignment="1" applyProtection="1">
      <alignment horizontal="right"/>
    </xf>
    <xf numFmtId="168" fontId="56" fillId="2" borderId="13" xfId="4" applyNumberFormat="1" applyFont="1" applyFill="1" applyBorder="1" applyAlignment="1" applyProtection="1">
      <alignment horizontal="right"/>
    </xf>
    <xf numFmtId="5" fontId="56" fillId="3" borderId="0" xfId="7" applyNumberFormat="1" applyFont="1" applyFill="1" applyBorder="1" applyAlignment="1" applyProtection="1">
      <alignment horizontal="left" indent="1"/>
    </xf>
    <xf numFmtId="168" fontId="55" fillId="3" borderId="5" xfId="4" applyNumberFormat="1" applyFont="1" applyFill="1" applyBorder="1" applyAlignment="1" applyProtection="1"/>
    <xf numFmtId="168" fontId="55" fillId="3" borderId="7" xfId="4" applyNumberFormat="1" applyFont="1" applyFill="1" applyBorder="1" applyAlignment="1" applyProtection="1"/>
    <xf numFmtId="168" fontId="56" fillId="3" borderId="13" xfId="4" applyNumberFormat="1" applyFont="1" applyFill="1" applyBorder="1" applyAlignment="1" applyProtection="1">
      <alignment horizontal="right"/>
    </xf>
    <xf numFmtId="168" fontId="56" fillId="3" borderId="7" xfId="4" applyNumberFormat="1" applyFont="1" applyFill="1" applyBorder="1" applyAlignment="1" applyProtection="1">
      <alignment horizontal="right"/>
    </xf>
    <xf numFmtId="165" fontId="55" fillId="4" borderId="14" xfId="4" applyNumberFormat="1" applyFont="1" applyFill="1" applyBorder="1" applyAlignment="1" applyProtection="1">
      <alignment horizontal="right"/>
    </xf>
    <xf numFmtId="165" fontId="55" fillId="4" borderId="2" xfId="4" applyNumberFormat="1" applyFont="1" applyFill="1" applyBorder="1" applyAlignment="1" applyProtection="1">
      <alignment horizontal="right"/>
    </xf>
    <xf numFmtId="165" fontId="55" fillId="4" borderId="1" xfId="4" applyNumberFormat="1" applyFont="1" applyFill="1" applyBorder="1" applyAlignment="1" applyProtection="1">
      <alignment horizontal="right"/>
    </xf>
    <xf numFmtId="168" fontId="55" fillId="3" borderId="2" xfId="4" applyNumberFormat="1" applyFont="1" applyFill="1" applyBorder="1" applyAlignment="1" applyProtection="1"/>
    <xf numFmtId="165" fontId="88" fillId="4" borderId="7" xfId="4" applyNumberFormat="1" applyFont="1" applyFill="1" applyBorder="1" applyAlignment="1" applyProtection="1">
      <alignment horizontal="left"/>
    </xf>
    <xf numFmtId="168" fontId="88" fillId="3" borderId="7" xfId="4" applyNumberFormat="1" applyFont="1" applyFill="1" applyBorder="1" applyAlignment="1" applyProtection="1">
      <alignment horizontal="left"/>
    </xf>
    <xf numFmtId="168" fontId="88" fillId="3" borderId="13" xfId="4" applyNumberFormat="1" applyFont="1" applyFill="1" applyBorder="1" applyAlignment="1" applyProtection="1">
      <alignment horizontal="left"/>
    </xf>
    <xf numFmtId="168" fontId="55" fillId="3" borderId="13" xfId="4" applyNumberFormat="1" applyFont="1" applyFill="1" applyBorder="1" applyAlignment="1" applyProtection="1"/>
    <xf numFmtId="165" fontId="55" fillId="4" borderId="20" xfId="4" applyNumberFormat="1" applyFont="1" applyFill="1" applyBorder="1" applyAlignment="1" applyProtection="1">
      <alignment horizontal="right"/>
    </xf>
    <xf numFmtId="165" fontId="55" fillId="4" borderId="22" xfId="4" applyNumberFormat="1" applyFont="1" applyFill="1" applyBorder="1" applyAlignment="1" applyProtection="1">
      <alignment horizontal="right"/>
    </xf>
    <xf numFmtId="165" fontId="55" fillId="3" borderId="20" xfId="4" applyNumberFormat="1" applyFont="1" applyFill="1" applyBorder="1" applyAlignment="1" applyProtection="1">
      <alignment horizontal="right"/>
    </xf>
    <xf numFmtId="37" fontId="35" fillId="3" borderId="0" xfId="20" applyFont="1" applyFill="1" applyProtection="1"/>
    <xf numFmtId="37" fontId="60" fillId="3" borderId="0" xfId="20" applyFont="1" applyFill="1" applyAlignment="1" applyProtection="1">
      <alignment horizontal="center"/>
    </xf>
    <xf numFmtId="37" fontId="59" fillId="3" borderId="0" xfId="20" applyFont="1" applyFill="1" applyProtection="1"/>
    <xf numFmtId="37" fontId="59" fillId="3" borderId="0" xfId="20" applyFont="1" applyFill="1" applyBorder="1" applyProtection="1"/>
    <xf numFmtId="37" fontId="65" fillId="3" borderId="0" xfId="20" applyFont="1" applyFill="1" applyProtection="1"/>
    <xf numFmtId="37" fontId="32" fillId="3" borderId="0" xfId="20" applyFont="1" applyFill="1" applyProtection="1"/>
    <xf numFmtId="37" fontId="89" fillId="3" borderId="0" xfId="20" applyFont="1" applyFill="1" applyAlignment="1" applyProtection="1">
      <alignment horizontal="center"/>
    </xf>
    <xf numFmtId="37" fontId="33" fillId="3" borderId="0" xfId="20" applyFont="1" applyFill="1" applyProtection="1"/>
    <xf numFmtId="37" fontId="33" fillId="3" borderId="0" xfId="20" applyFont="1" applyFill="1" applyBorder="1" applyProtection="1"/>
    <xf numFmtId="37" fontId="32" fillId="0" borderId="0" xfId="20" applyFont="1" applyFill="1" applyProtection="1"/>
    <xf numFmtId="37" fontId="60" fillId="0" borderId="0" xfId="20" applyFont="1" applyFill="1" applyAlignment="1" applyProtection="1">
      <alignment horizontal="center"/>
    </xf>
    <xf numFmtId="37" fontId="59" fillId="0" borderId="0" xfId="20" applyFont="1" applyFill="1" applyProtection="1"/>
    <xf numFmtId="37" fontId="59" fillId="0" borderId="0" xfId="20" applyFont="1" applyFill="1" applyBorder="1" applyProtection="1"/>
    <xf numFmtId="37" fontId="65" fillId="0" borderId="0" xfId="20" applyFont="1" applyFill="1" applyProtection="1"/>
    <xf numFmtId="168" fontId="55" fillId="2" borderId="1" xfId="4" applyNumberFormat="1" applyFont="1" applyFill="1" applyBorder="1" applyAlignment="1" applyProtection="1"/>
    <xf numFmtId="168" fontId="55" fillId="2" borderId="14" xfId="4" applyNumberFormat="1" applyFont="1" applyFill="1" applyBorder="1" applyAlignment="1" applyProtection="1"/>
    <xf numFmtId="37" fontId="55" fillId="4" borderId="0" xfId="20" applyFont="1" applyFill="1" applyProtection="1"/>
    <xf numFmtId="0" fontId="55" fillId="4" borderId="0" xfId="7" applyFont="1" applyFill="1" applyBorder="1" applyAlignment="1" applyProtection="1">
      <alignment horizontal="left" indent="1"/>
    </xf>
    <xf numFmtId="165" fontId="55" fillId="4" borderId="17" xfId="4" applyNumberFormat="1" applyFont="1" applyFill="1" applyBorder="1" applyAlignment="1" applyProtection="1">
      <alignment horizontal="right"/>
    </xf>
    <xf numFmtId="168" fontId="55" fillId="4" borderId="2" xfId="4" applyNumberFormat="1" applyFont="1" applyFill="1" applyBorder="1" applyAlignment="1" applyProtection="1"/>
    <xf numFmtId="168" fontId="88" fillId="4" borderId="7" xfId="4" applyNumberFormat="1" applyFont="1" applyFill="1" applyBorder="1" applyAlignment="1" applyProtection="1">
      <alignment horizontal="left"/>
    </xf>
    <xf numFmtId="165" fontId="88" fillId="4" borderId="13" xfId="4" applyNumberFormat="1" applyFont="1" applyFill="1" applyBorder="1" applyAlignment="1" applyProtection="1">
      <alignment horizontal="left"/>
    </xf>
    <xf numFmtId="168" fontId="88" fillId="4" borderId="13" xfId="4" applyNumberFormat="1" applyFont="1" applyFill="1" applyBorder="1" applyAlignment="1" applyProtection="1">
      <alignment horizontal="left"/>
    </xf>
    <xf numFmtId="0" fontId="55" fillId="4" borderId="0" xfId="7" applyFont="1" applyFill="1" applyBorder="1" applyAlignment="1" applyProtection="1">
      <alignment horizontal="left" indent="2"/>
    </xf>
    <xf numFmtId="0" fontId="55" fillId="4" borderId="0" xfId="7" applyFont="1" applyFill="1" applyBorder="1" applyAlignment="1" applyProtection="1"/>
    <xf numFmtId="168" fontId="55" fillId="4" borderId="7" xfId="4" applyNumberFormat="1" applyFont="1" applyFill="1" applyBorder="1" applyAlignment="1" applyProtection="1">
      <alignment horizontal="right"/>
    </xf>
    <xf numFmtId="37" fontId="35" fillId="4" borderId="0" xfId="20" applyFont="1" applyFill="1" applyProtection="1"/>
    <xf numFmtId="37" fontId="60" fillId="4" borderId="0" xfId="20" applyFont="1" applyFill="1" applyAlignment="1" applyProtection="1">
      <alignment horizontal="center"/>
    </xf>
    <xf numFmtId="37" fontId="59" fillId="4" borderId="0" xfId="20" applyFont="1" applyFill="1" applyProtection="1"/>
    <xf numFmtId="37" fontId="59" fillId="4" borderId="0" xfId="20" applyFont="1" applyFill="1" applyBorder="1" applyProtection="1"/>
    <xf numFmtId="37" fontId="65" fillId="4" borderId="0" xfId="20" applyFont="1" applyFill="1" applyProtection="1"/>
    <xf numFmtId="37" fontId="32" fillId="4" borderId="0" xfId="20" applyFont="1" applyFill="1" applyProtection="1"/>
    <xf numFmtId="37" fontId="26" fillId="0" borderId="0" xfId="20" applyFont="1" applyFill="1" applyProtection="1">
      <protection locked="0"/>
    </xf>
    <xf numFmtId="165" fontId="28" fillId="2" borderId="2" xfId="7" applyNumberFormat="1" applyFont="1" applyFill="1" applyBorder="1" applyAlignment="1" applyProtection="1">
      <alignment horizontal="right"/>
    </xf>
    <xf numFmtId="165" fontId="28" fillId="2" borderId="0" xfId="7" applyNumberFormat="1" applyFont="1" applyFill="1" applyBorder="1" applyAlignment="1" applyProtection="1">
      <alignment horizontal="right"/>
    </xf>
    <xf numFmtId="165" fontId="26" fillId="2" borderId="1" xfId="7" applyNumberFormat="1" applyFont="1" applyFill="1" applyBorder="1" applyAlignment="1" applyProtection="1">
      <alignment horizontal="right"/>
    </xf>
    <xf numFmtId="176" fontId="55" fillId="2" borderId="2" xfId="7" quotePrefix="1" applyNumberFormat="1" applyFont="1" applyFill="1" applyBorder="1" applyAlignment="1" applyProtection="1">
      <alignment horizontal="right"/>
    </xf>
    <xf numFmtId="165" fontId="26" fillId="2" borderId="13" xfId="7" quotePrefix="1" applyNumberFormat="1" applyFont="1" applyFill="1" applyBorder="1" applyAlignment="1" applyProtection="1">
      <alignment horizontal="right"/>
    </xf>
    <xf numFmtId="165" fontId="26" fillId="2" borderId="0" xfId="7" applyNumberFormat="1" applyFont="1" applyFill="1" applyBorder="1" applyAlignment="1" applyProtection="1">
      <alignment horizontal="right"/>
    </xf>
    <xf numFmtId="0" fontId="26" fillId="2" borderId="0" xfId="7" applyFont="1" applyFill="1" applyBorder="1" applyAlignment="1" applyProtection="1">
      <alignment horizontal="right"/>
    </xf>
    <xf numFmtId="0" fontId="26" fillId="2" borderId="0" xfId="7" quotePrefix="1" applyFont="1" applyFill="1" applyBorder="1" applyAlignment="1" applyProtection="1">
      <alignment horizontal="right"/>
    </xf>
    <xf numFmtId="0" fontId="26" fillId="2" borderId="1" xfId="7" applyFont="1" applyFill="1" applyBorder="1" applyAlignment="1" applyProtection="1"/>
    <xf numFmtId="0" fontId="26" fillId="2" borderId="14" xfId="7" applyFont="1" applyFill="1" applyBorder="1" applyAlignment="1" applyProtection="1"/>
    <xf numFmtId="0" fontId="26" fillId="2" borderId="2" xfId="7" applyFont="1" applyFill="1" applyBorder="1" applyAlignment="1" applyProtection="1"/>
    <xf numFmtId="42" fontId="55" fillId="2" borderId="2" xfId="7" applyNumberFormat="1" applyFont="1" applyFill="1" applyBorder="1" applyAlignment="1" applyProtection="1">
      <alignment horizontal="right"/>
    </xf>
    <xf numFmtId="0" fontId="26" fillId="2" borderId="6" xfId="7" applyFont="1" applyFill="1" applyBorder="1" applyAlignment="1" applyProtection="1"/>
    <xf numFmtId="0" fontId="26" fillId="2" borderId="7" xfId="7" applyFont="1" applyFill="1" applyBorder="1" applyAlignment="1" applyProtection="1"/>
    <xf numFmtId="0" fontId="28" fillId="2" borderId="0" xfId="7" applyFont="1" applyFill="1" applyBorder="1" applyAlignment="1" applyProtection="1"/>
    <xf numFmtId="42" fontId="55" fillId="2" borderId="7" xfId="7" applyNumberFormat="1" applyFont="1" applyFill="1" applyBorder="1" applyAlignment="1" applyProtection="1">
      <alignment horizontal="right"/>
    </xf>
    <xf numFmtId="168" fontId="26" fillId="2" borderId="6" xfId="4" applyNumberFormat="1" applyFont="1" applyFill="1" applyBorder="1" applyAlignment="1" applyProtection="1"/>
    <xf numFmtId="168" fontId="26" fillId="2" borderId="7" xfId="4" applyNumberFormat="1" applyFont="1" applyFill="1" applyBorder="1" applyAlignment="1" applyProtection="1"/>
    <xf numFmtId="5" fontId="55" fillId="2" borderId="7" xfId="7" applyNumberFormat="1" applyFont="1" applyFill="1" applyBorder="1" applyAlignment="1" applyProtection="1"/>
    <xf numFmtId="0" fontId="55" fillId="2" borderId="7" xfId="7" applyFont="1" applyFill="1" applyBorder="1" applyAlignment="1" applyProtection="1"/>
    <xf numFmtId="0" fontId="26" fillId="2" borderId="0" xfId="7" applyFont="1" applyFill="1" applyBorder="1" applyAlignment="1" applyProtection="1">
      <alignment horizontal="left" wrapText="1" indent="2"/>
    </xf>
    <xf numFmtId="0" fontId="55" fillId="2" borderId="5" xfId="7" applyFont="1" applyFill="1" applyBorder="1" applyAlignment="1" applyProtection="1"/>
    <xf numFmtId="0" fontId="26" fillId="2" borderId="0" xfId="7" applyFont="1" applyFill="1" applyBorder="1" applyAlignment="1" applyProtection="1">
      <alignment horizontal="left" indent="2"/>
    </xf>
    <xf numFmtId="165" fontId="26" fillId="2" borderId="5" xfId="4" applyNumberFormat="1" applyFont="1" applyFill="1" applyBorder="1" applyAlignment="1" applyProtection="1">
      <alignment horizontal="right"/>
    </xf>
    <xf numFmtId="5" fontId="26" fillId="2" borderId="7" xfId="7" applyNumberFormat="1" applyFont="1" applyFill="1" applyBorder="1" applyAlignment="1" applyProtection="1"/>
    <xf numFmtId="168" fontId="56" fillId="2" borderId="0" xfId="4" applyNumberFormat="1" applyFont="1" applyFill="1" applyBorder="1" applyAlignment="1" applyProtection="1"/>
    <xf numFmtId="168" fontId="55" fillId="2" borderId="0" xfId="4" applyNumberFormat="1" applyFont="1" applyFill="1" applyBorder="1" applyAlignment="1" applyProtection="1"/>
    <xf numFmtId="168" fontId="55" fillId="2" borderId="0" xfId="7" applyNumberFormat="1" applyFont="1" applyFill="1" applyBorder="1" applyAlignment="1" applyProtection="1"/>
    <xf numFmtId="0" fontId="32" fillId="2" borderId="0" xfId="7" applyNumberFormat="1" applyFont="1" applyFill="1" applyBorder="1" applyAlignment="1" applyProtection="1">
      <alignment horizontal="left"/>
    </xf>
    <xf numFmtId="37" fontId="47" fillId="0" borderId="0" xfId="20" applyFont="1" applyFill="1" applyAlignment="1" applyProtection="1">
      <alignment horizontal="center"/>
    </xf>
    <xf numFmtId="176" fontId="26" fillId="2" borderId="2" xfId="7" quotePrefix="1" applyNumberFormat="1" applyFont="1" applyFill="1" applyBorder="1" applyAlignment="1" applyProtection="1">
      <alignment horizontal="right"/>
    </xf>
    <xf numFmtId="0" fontId="26" fillId="2" borderId="13" xfId="7" quotePrefix="1" applyFont="1" applyFill="1" applyBorder="1" applyAlignment="1" applyProtection="1">
      <alignment horizontal="right"/>
    </xf>
    <xf numFmtId="0" fontId="90" fillId="2" borderId="0" xfId="7" quotePrefix="1" applyFont="1" applyFill="1" applyBorder="1" applyAlignment="1" applyProtection="1">
      <alignment horizontal="left"/>
    </xf>
    <xf numFmtId="0" fontId="26" fillId="2" borderId="12" xfId="7" applyFont="1" applyFill="1" applyBorder="1" applyAlignment="1" applyProtection="1"/>
    <xf numFmtId="0" fontId="26" fillId="4" borderId="12" xfId="7" applyFont="1" applyFill="1" applyBorder="1" applyAlignment="1" applyProtection="1"/>
    <xf numFmtId="42" fontId="26" fillId="2" borderId="12" xfId="7" applyNumberFormat="1" applyFont="1" applyFill="1" applyBorder="1" applyAlignment="1" applyProtection="1">
      <alignment horizontal="right"/>
    </xf>
    <xf numFmtId="168" fontId="26" fillId="2" borderId="5" xfId="4" applyNumberFormat="1" applyFont="1" applyFill="1" applyBorder="1" applyAlignment="1" applyProtection="1"/>
    <xf numFmtId="5" fontId="26" fillId="2" borderId="5" xfId="7" applyNumberFormat="1" applyFont="1" applyFill="1" applyBorder="1" applyAlignment="1" applyProtection="1"/>
    <xf numFmtId="5" fontId="26" fillId="4" borderId="7" xfId="7" applyNumberFormat="1" applyFont="1" applyFill="1" applyBorder="1" applyAlignment="1" applyProtection="1"/>
    <xf numFmtId="168" fontId="26" fillId="4" borderId="5" xfId="4" applyNumberFormat="1" applyFont="1" applyFill="1" applyBorder="1" applyAlignment="1" applyProtection="1"/>
    <xf numFmtId="168" fontId="26" fillId="4" borderId="13" xfId="7" applyNumberFormat="1" applyFont="1" applyFill="1" applyBorder="1" applyAlignment="1" applyProtection="1"/>
    <xf numFmtId="165" fontId="26" fillId="4" borderId="2" xfId="4" applyNumberFormat="1" applyFont="1" applyFill="1" applyBorder="1" applyAlignment="1" applyProtection="1">
      <alignment horizontal="right"/>
    </xf>
    <xf numFmtId="0" fontId="55" fillId="4" borderId="2" xfId="7" applyFont="1" applyFill="1" applyBorder="1" applyAlignment="1" applyProtection="1"/>
    <xf numFmtId="168" fontId="26" fillId="4" borderId="7" xfId="7" applyNumberFormat="1" applyFont="1" applyFill="1" applyBorder="1" applyAlignment="1" applyProtection="1"/>
    <xf numFmtId="168" fontId="26" fillId="4" borderId="5" xfId="7" applyNumberFormat="1" applyFont="1" applyFill="1" applyBorder="1" applyAlignment="1" applyProtection="1"/>
    <xf numFmtId="0" fontId="32" fillId="4" borderId="0" xfId="7" applyFont="1" applyFill="1" applyBorder="1" applyAlignment="1" applyProtection="1">
      <alignment horizontal="left"/>
    </xf>
    <xf numFmtId="37" fontId="47" fillId="4" borderId="0" xfId="20" applyFont="1" applyFill="1" applyAlignment="1" applyProtection="1">
      <alignment horizontal="center"/>
    </xf>
    <xf numFmtId="37" fontId="35" fillId="0" borderId="0" xfId="21" applyFont="1" applyFill="1" applyAlignment="1" applyProtection="1"/>
    <xf numFmtId="37" fontId="26" fillId="0" borderId="0" xfId="21" applyFont="1" applyFill="1" applyAlignment="1" applyProtection="1">
      <protection locked="0"/>
    </xf>
    <xf numFmtId="0" fontId="26" fillId="2" borderId="0" xfId="7" applyFont="1" applyFill="1" applyAlignment="1" applyProtection="1"/>
    <xf numFmtId="37" fontId="26" fillId="0" borderId="0" xfId="21" applyFont="1" applyFill="1" applyAlignment="1" applyProtection="1"/>
    <xf numFmtId="165" fontId="26" fillId="2" borderId="14" xfId="7" applyNumberFormat="1" applyFont="1" applyFill="1" applyBorder="1" applyAlignment="1" applyProtection="1">
      <alignment horizontal="right"/>
    </xf>
    <xf numFmtId="0" fontId="92" fillId="2" borderId="0" xfId="7" applyFont="1" applyFill="1" applyBorder="1" applyAlignment="1" applyProtection="1">
      <alignment horizontal="left"/>
    </xf>
    <xf numFmtId="37" fontId="26" fillId="2" borderId="0" xfId="22" applyFont="1" applyFill="1" applyBorder="1" applyAlignment="1" applyProtection="1"/>
    <xf numFmtId="0" fontId="26" fillId="2" borderId="2" xfId="7" applyFont="1" applyFill="1" applyBorder="1" applyAlignment="1" applyProtection="1">
      <alignment horizontal="right"/>
    </xf>
    <xf numFmtId="168" fontId="26" fillId="2" borderId="7" xfId="4" applyNumberFormat="1" applyFont="1" applyFill="1" applyBorder="1" applyAlignment="1" applyProtection="1">
      <alignment horizontal="right"/>
    </xf>
    <xf numFmtId="168" fontId="26" fillId="2" borderId="5" xfId="4" applyNumberFormat="1" applyFont="1" applyFill="1" applyBorder="1" applyAlignment="1" applyProtection="1">
      <alignment horizontal="right"/>
    </xf>
    <xf numFmtId="168" fontId="28" fillId="2" borderId="2" xfId="4" applyNumberFormat="1" applyFont="1" applyFill="1" applyBorder="1" applyAlignment="1" applyProtection="1">
      <alignment horizontal="right"/>
    </xf>
    <xf numFmtId="0" fontId="26" fillId="3" borderId="7" xfId="7" applyFont="1" applyFill="1" applyBorder="1" applyAlignment="1" applyProtection="1"/>
    <xf numFmtId="168" fontId="26" fillId="2" borderId="13" xfId="4" applyNumberFormat="1" applyFont="1" applyFill="1" applyBorder="1" applyAlignment="1" applyProtection="1">
      <alignment horizontal="right"/>
    </xf>
    <xf numFmtId="37" fontId="32" fillId="0" borderId="0" xfId="21" applyFont="1" applyFill="1" applyAlignment="1" applyProtection="1"/>
    <xf numFmtId="169" fontId="35" fillId="3" borderId="0" xfId="7" applyNumberFormat="1" applyFont="1" applyFill="1" applyProtection="1"/>
    <xf numFmtId="5" fontId="25" fillId="0" borderId="0" xfId="9" applyNumberFormat="1" applyFont="1" applyFill="1" applyBorder="1" applyAlignment="1" applyProtection="1">
      <alignment vertical="center" wrapText="1"/>
    </xf>
    <xf numFmtId="37" fontId="59" fillId="3" borderId="0" xfId="21" applyFont="1" applyFill="1" applyAlignment="1" applyProtection="1"/>
    <xf numFmtId="37" fontId="35" fillId="3" borderId="0" xfId="21" applyFont="1" applyFill="1" applyAlignment="1" applyProtection="1"/>
    <xf numFmtId="37" fontId="35" fillId="4" borderId="0" xfId="21" applyFont="1" applyFill="1" applyAlignment="1" applyProtection="1"/>
    <xf numFmtId="37" fontId="47" fillId="4" borderId="0" xfId="21" applyFont="1" applyFill="1" applyAlignment="1" applyProtection="1">
      <alignment horizontal="center"/>
    </xf>
    <xf numFmtId="37" fontId="59" fillId="4" borderId="0" xfId="21" applyFont="1" applyFill="1" applyAlignment="1" applyProtection="1"/>
    <xf numFmtId="37" fontId="59" fillId="4" borderId="0" xfId="21" applyFont="1" applyFill="1" applyBorder="1" applyAlignment="1" applyProtection="1"/>
    <xf numFmtId="165" fontId="28" fillId="4" borderId="3" xfId="9" applyNumberFormat="1" applyFont="1" applyFill="1" applyBorder="1" applyAlignment="1" applyProtection="1">
      <alignment horizontal="right"/>
    </xf>
    <xf numFmtId="165" fontId="26" fillId="4" borderId="4" xfId="9" applyNumberFormat="1" applyFont="1" applyFill="1" applyBorder="1" applyAlignment="1" applyProtection="1">
      <alignment horizontal="right"/>
    </xf>
    <xf numFmtId="0" fontId="26" fillId="4" borderId="5" xfId="9" applyFont="1" applyFill="1" applyBorder="1" applyAlignment="1" applyProtection="1">
      <alignment horizontal="right"/>
    </xf>
    <xf numFmtId="0" fontId="26" fillId="4" borderId="6" xfId="9" quotePrefix="1" applyFont="1" applyFill="1" applyBorder="1" applyAlignment="1" applyProtection="1">
      <alignment horizontal="right"/>
    </xf>
    <xf numFmtId="0" fontId="90" fillId="4" borderId="0" xfId="9" quotePrefix="1" applyFont="1" applyFill="1" applyBorder="1" applyAlignment="1" applyProtection="1">
      <alignment horizontal="left"/>
    </xf>
    <xf numFmtId="0" fontId="26" fillId="4" borderId="4" xfId="9" applyFont="1" applyFill="1" applyBorder="1" applyAlignment="1" applyProtection="1"/>
    <xf numFmtId="0" fontId="26" fillId="4" borderId="0" xfId="9" quotePrefix="1" applyFont="1" applyFill="1" applyBorder="1" applyAlignment="1" applyProtection="1">
      <alignment horizontal="right"/>
    </xf>
    <xf numFmtId="0" fontId="26" fillId="4" borderId="7" xfId="9" quotePrefix="1" applyFont="1" applyFill="1" applyBorder="1" applyAlignment="1" applyProtection="1">
      <alignment horizontal="right"/>
    </xf>
    <xf numFmtId="168" fontId="26" fillId="4" borderId="7" xfId="4" applyNumberFormat="1" applyFont="1" applyFill="1" applyBorder="1" applyAlignment="1" applyProtection="1"/>
    <xf numFmtId="168" fontId="26" fillId="4" borderId="6" xfId="4" applyNumberFormat="1" applyFont="1" applyFill="1" applyBorder="1" applyAlignment="1" applyProtection="1"/>
    <xf numFmtId="174" fontId="26" fillId="4" borderId="7" xfId="4" applyNumberFormat="1" applyFont="1" applyFill="1" applyBorder="1" applyAlignment="1" applyProtection="1"/>
    <xf numFmtId="168" fontId="26" fillId="4" borderId="13" xfId="4" applyNumberFormat="1" applyFont="1" applyFill="1" applyBorder="1" applyAlignment="1" applyProtection="1"/>
    <xf numFmtId="0" fontId="26" fillId="4" borderId="0" xfId="9" quotePrefix="1" applyFont="1" applyFill="1" applyBorder="1" applyAlignment="1" applyProtection="1"/>
    <xf numFmtId="168" fontId="26" fillId="4" borderId="4" xfId="4" applyNumberFormat="1" applyFont="1" applyFill="1" applyBorder="1" applyAlignment="1" applyProtection="1"/>
    <xf numFmtId="168" fontId="26" fillId="4" borderId="2" xfId="4" applyNumberFormat="1" applyFont="1" applyFill="1" applyBorder="1" applyAlignment="1" applyProtection="1"/>
    <xf numFmtId="168" fontId="26" fillId="4" borderId="7" xfId="4" quotePrefix="1" applyNumberFormat="1" applyFont="1" applyFill="1" applyBorder="1" applyAlignment="1" applyProtection="1">
      <alignment horizontal="right"/>
    </xf>
    <xf numFmtId="168" fontId="26" fillId="4" borderId="6" xfId="4" quotePrefix="1" applyNumberFormat="1" applyFont="1" applyFill="1" applyBorder="1" applyAlignment="1" applyProtection="1">
      <alignment horizontal="right"/>
    </xf>
    <xf numFmtId="37" fontId="94" fillId="0" borderId="0" xfId="21" applyFont="1" applyFill="1" applyAlignment="1" applyProtection="1"/>
    <xf numFmtId="0" fontId="32" fillId="4" borderId="0" xfId="9" applyFont="1" applyFill="1" applyAlignment="1" applyProtection="1"/>
    <xf numFmtId="37" fontId="33" fillId="4" borderId="0" xfId="21" applyFont="1" applyFill="1" applyAlignment="1" applyProtection="1"/>
    <xf numFmtId="37" fontId="32" fillId="4" borderId="0" xfId="21" applyFont="1" applyFill="1" applyAlignment="1" applyProtection="1"/>
    <xf numFmtId="37" fontId="47" fillId="0" borderId="0" xfId="21" applyFont="1" applyFill="1" applyAlignment="1" applyProtection="1">
      <alignment horizontal="center"/>
    </xf>
    <xf numFmtId="37" fontId="59" fillId="0" borderId="0" xfId="21" applyFont="1" applyFill="1" applyAlignment="1" applyProtection="1"/>
    <xf numFmtId="37" fontId="59" fillId="0" borderId="0" xfId="21" applyFont="1" applyFill="1" applyBorder="1" applyAlignment="1" applyProtection="1"/>
    <xf numFmtId="37" fontId="59" fillId="0" borderId="0" xfId="19" applyFont="1" applyFill="1" applyProtection="1"/>
    <xf numFmtId="37" fontId="65" fillId="0" borderId="0" xfId="19" applyFont="1" applyFill="1" applyProtection="1"/>
    <xf numFmtId="37" fontId="26" fillId="0" borderId="0" xfId="19" applyFont="1" applyFill="1" applyProtection="1">
      <protection locked="0"/>
    </xf>
    <xf numFmtId="37" fontId="35" fillId="0" borderId="0" xfId="19" applyFont="1" applyFill="1" applyProtection="1"/>
    <xf numFmtId="37" fontId="77" fillId="0" borderId="0" xfId="19" applyFont="1" applyFill="1" applyProtection="1"/>
    <xf numFmtId="165" fontId="28" fillId="4" borderId="3" xfId="7" applyNumberFormat="1" applyFont="1" applyFill="1" applyBorder="1" applyAlignment="1" applyProtection="1">
      <alignment horizontal="right"/>
    </xf>
    <xf numFmtId="0" fontId="32" fillId="2" borderId="5" xfId="7" quotePrefix="1" applyFont="1" applyFill="1" applyBorder="1" applyAlignment="1" applyProtection="1">
      <alignment horizontal="right"/>
    </xf>
    <xf numFmtId="0" fontId="26" fillId="4" borderId="0" xfId="7" applyFont="1" applyFill="1" applyBorder="1" applyProtection="1"/>
    <xf numFmtId="0" fontId="26" fillId="4" borderId="1" xfId="7" applyFont="1" applyFill="1" applyBorder="1" applyProtection="1"/>
    <xf numFmtId="0" fontId="32" fillId="4" borderId="2" xfId="7" applyFont="1" applyFill="1" applyBorder="1" applyProtection="1"/>
    <xf numFmtId="5" fontId="32" fillId="4" borderId="7" xfId="7" applyNumberFormat="1" applyFont="1" applyFill="1" applyBorder="1" applyProtection="1"/>
    <xf numFmtId="37" fontId="32" fillId="4" borderId="7" xfId="7" applyNumberFormat="1" applyFont="1" applyFill="1" applyBorder="1" applyProtection="1"/>
    <xf numFmtId="0" fontId="32" fillId="4" borderId="7" xfId="7" applyFont="1" applyFill="1" applyBorder="1" applyProtection="1"/>
    <xf numFmtId="5" fontId="32" fillId="4" borderId="5" xfId="7" applyNumberFormat="1" applyFont="1" applyFill="1" applyBorder="1" applyProtection="1"/>
    <xf numFmtId="167" fontId="32" fillId="4" borderId="7" xfId="4" applyFont="1" applyFill="1" applyBorder="1" applyAlignment="1" applyProtection="1"/>
    <xf numFmtId="167" fontId="32" fillId="4" borderId="13" xfId="4" applyFont="1" applyFill="1" applyBorder="1" applyAlignment="1" applyProtection="1"/>
    <xf numFmtId="0" fontId="32" fillId="4" borderId="7" xfId="7" applyFont="1" applyFill="1" applyBorder="1" applyAlignment="1" applyProtection="1">
      <alignment horizontal="right"/>
    </xf>
    <xf numFmtId="0" fontId="32" fillId="4" borderId="5" xfId="7" applyFont="1" applyFill="1" applyBorder="1" applyAlignment="1" applyProtection="1">
      <alignment horizontal="right"/>
    </xf>
    <xf numFmtId="5" fontId="32" fillId="4" borderId="13" xfId="7" applyNumberFormat="1" applyFont="1" applyFill="1" applyBorder="1" applyProtection="1"/>
    <xf numFmtId="37" fontId="32" fillId="0" borderId="0" xfId="19" applyFont="1" applyFill="1" applyProtection="1"/>
    <xf numFmtId="0" fontId="32" fillId="3" borderId="0" xfId="19" quotePrefix="1" applyNumberFormat="1" applyFont="1" applyFill="1" applyAlignment="1" applyProtection="1">
      <alignment horizontal="left"/>
    </xf>
    <xf numFmtId="37" fontId="47" fillId="0" borderId="0" xfId="19" applyFont="1" applyFill="1" applyBorder="1" applyAlignment="1" applyProtection="1">
      <alignment horizontal="center"/>
    </xf>
    <xf numFmtId="165" fontId="41" fillId="4" borderId="7" xfId="4" applyNumberFormat="1" applyFont="1" applyFill="1" applyBorder="1" applyAlignment="1" applyProtection="1">
      <alignment horizontal="right"/>
    </xf>
    <xf numFmtId="165" fontId="41" fillId="4" borderId="0" xfId="14" applyNumberFormat="1" applyFont="1" applyFill="1" applyBorder="1" applyAlignment="1" applyProtection="1">
      <alignment horizontal="right"/>
    </xf>
    <xf numFmtId="165" fontId="41" fillId="4" borderId="13" xfId="4" applyNumberFormat="1" applyFont="1" applyFill="1" applyBorder="1" applyAlignment="1" applyProtection="1">
      <alignment horizontal="right"/>
    </xf>
    <xf numFmtId="165" fontId="41" fillId="4" borderId="11" xfId="4" applyNumberFormat="1" applyFont="1" applyFill="1" applyBorder="1" applyAlignment="1" applyProtection="1">
      <alignment horizontal="right"/>
    </xf>
    <xf numFmtId="165" fontId="41" fillId="4" borderId="6" xfId="4" applyNumberFormat="1" applyFont="1" applyFill="1" applyBorder="1" applyAlignment="1" applyProtection="1">
      <alignment horizontal="right"/>
    </xf>
    <xf numFmtId="165" fontId="41" fillId="4" borderId="5" xfId="4" applyNumberFormat="1" applyFont="1" applyFill="1" applyBorder="1" applyAlignment="1" applyProtection="1">
      <alignment horizontal="right"/>
    </xf>
    <xf numFmtId="165" fontId="41" fillId="4" borderId="3" xfId="4" applyNumberFormat="1" applyFont="1" applyFill="1" applyBorder="1" applyAlignment="1" applyProtection="1">
      <alignment horizontal="right"/>
    </xf>
    <xf numFmtId="170" fontId="41" fillId="4" borderId="5" xfId="1" applyNumberFormat="1" applyFont="1" applyFill="1" applyBorder="1" applyAlignment="1" applyProtection="1">
      <alignment horizontal="right"/>
    </xf>
    <xf numFmtId="170" fontId="41" fillId="4" borderId="0" xfId="1" applyNumberFormat="1" applyFont="1" applyFill="1" applyBorder="1" applyAlignment="1" applyProtection="1">
      <alignment horizontal="right"/>
    </xf>
    <xf numFmtId="180" fontId="41" fillId="4" borderId="3" xfId="14" applyNumberFormat="1" applyFont="1" applyFill="1" applyBorder="1" applyAlignment="1" applyProtection="1">
      <alignment horizontal="right"/>
    </xf>
    <xf numFmtId="180" fontId="41" fillId="4" borderId="12" xfId="14" applyNumberFormat="1" applyFont="1" applyFill="1" applyBorder="1" applyAlignment="1" applyProtection="1">
      <alignment horizontal="right"/>
    </xf>
    <xf numFmtId="170" fontId="41" fillId="4" borderId="13" xfId="1" applyNumberFormat="1" applyFont="1" applyFill="1" applyBorder="1" applyAlignment="1" applyProtection="1">
      <alignment horizontal="right"/>
    </xf>
    <xf numFmtId="180" fontId="41" fillId="4" borderId="11" xfId="14" applyNumberFormat="1" applyFont="1" applyFill="1" applyBorder="1" applyAlignment="1" applyProtection="1">
      <alignment horizontal="right"/>
    </xf>
    <xf numFmtId="170" fontId="41" fillId="4" borderId="2" xfId="1" applyNumberFormat="1" applyFont="1" applyFill="1" applyBorder="1" applyAlignment="1" applyProtection="1">
      <alignment horizontal="right"/>
    </xf>
    <xf numFmtId="180" fontId="41" fillId="4" borderId="1" xfId="14" applyNumberFormat="1" applyFont="1" applyFill="1" applyBorder="1" applyAlignment="1" applyProtection="1">
      <alignment horizontal="right"/>
    </xf>
    <xf numFmtId="165" fontId="41" fillId="4" borderId="2" xfId="4" applyNumberFormat="1" applyFont="1" applyFill="1" applyBorder="1" applyAlignment="1" applyProtection="1">
      <alignment horizontal="right"/>
    </xf>
    <xf numFmtId="165" fontId="41" fillId="4" borderId="1" xfId="4" applyNumberFormat="1" applyFont="1" applyFill="1" applyBorder="1" applyAlignment="1" applyProtection="1">
      <alignment horizontal="right"/>
    </xf>
    <xf numFmtId="0" fontId="41" fillId="4" borderId="4" xfId="14" applyFont="1" applyFill="1" applyBorder="1" applyAlignment="1" applyProtection="1"/>
    <xf numFmtId="0" fontId="41" fillId="4" borderId="0" xfId="14" applyFont="1" applyFill="1" applyBorder="1" applyAlignment="1" applyProtection="1"/>
    <xf numFmtId="0" fontId="41" fillId="4" borderId="2" xfId="14" quotePrefix="1" applyFont="1" applyFill="1" applyBorder="1" applyAlignment="1" applyProtection="1">
      <alignment horizontal="left"/>
    </xf>
    <xf numFmtId="0" fontId="41" fillId="4" borderId="0" xfId="14" quotePrefix="1" applyFont="1" applyFill="1" applyBorder="1" applyAlignment="1" applyProtection="1">
      <alignment horizontal="left"/>
    </xf>
    <xf numFmtId="0" fontId="41" fillId="4" borderId="6" xfId="14" quotePrefix="1" applyFont="1" applyFill="1" applyBorder="1" applyAlignment="1" applyProtection="1">
      <alignment horizontal="left"/>
    </xf>
    <xf numFmtId="37" fontId="65" fillId="0" borderId="0" xfId="18" applyFont="1" applyFill="1" applyProtection="1"/>
    <xf numFmtId="37" fontId="35" fillId="0" borderId="0" xfId="18" applyFont="1" applyFill="1" applyProtection="1"/>
    <xf numFmtId="37" fontId="26" fillId="0" borderId="0" xfId="18" applyNumberFormat="1" applyFont="1" applyFill="1" applyProtection="1">
      <protection locked="0"/>
    </xf>
    <xf numFmtId="39" fontId="35" fillId="0" borderId="0" xfId="18" applyNumberFormat="1" applyFont="1" applyFill="1" applyProtection="1"/>
    <xf numFmtId="37" fontId="55" fillId="0" borderId="0" xfId="18" applyFont="1" applyFill="1" applyProtection="1"/>
    <xf numFmtId="0" fontId="55" fillId="2" borderId="2" xfId="7" quotePrefix="1" applyFont="1" applyFill="1" applyBorder="1" applyAlignment="1" applyProtection="1">
      <alignment horizontal="right"/>
    </xf>
    <xf numFmtId="0" fontId="55" fillId="2" borderId="13" xfId="7" applyFont="1" applyFill="1" applyBorder="1" applyAlignment="1" applyProtection="1">
      <alignment horizontal="right"/>
    </xf>
    <xf numFmtId="168" fontId="56" fillId="2" borderId="4" xfId="4" applyNumberFormat="1" applyFont="1" applyFill="1" applyBorder="1" applyAlignment="1" applyProtection="1">
      <alignment horizontal="left"/>
    </xf>
    <xf numFmtId="168" fontId="55" fillId="2" borderId="4" xfId="4" applyNumberFormat="1" applyFont="1" applyFill="1" applyBorder="1" applyAlignment="1" applyProtection="1">
      <alignment horizontal="left"/>
    </xf>
    <xf numFmtId="168" fontId="55" fillId="2" borderId="0" xfId="4" applyNumberFormat="1" applyFont="1" applyFill="1" applyBorder="1" applyAlignment="1" applyProtection="1">
      <alignment horizontal="left"/>
    </xf>
    <xf numFmtId="168" fontId="56" fillId="2" borderId="1" xfId="4" applyNumberFormat="1" applyFont="1" applyFill="1" applyBorder="1" applyAlignment="1" applyProtection="1">
      <alignment horizontal="left"/>
    </xf>
    <xf numFmtId="168" fontId="55" fillId="2" borderId="14" xfId="4" applyNumberFormat="1" applyFont="1" applyFill="1" applyBorder="1" applyAlignment="1" applyProtection="1">
      <alignment horizontal="left"/>
    </xf>
    <xf numFmtId="168" fontId="55" fillId="2" borderId="2" xfId="4" applyNumberFormat="1" applyFont="1" applyFill="1" applyBorder="1" applyAlignment="1" applyProtection="1">
      <alignment horizontal="left"/>
    </xf>
    <xf numFmtId="168" fontId="55" fillId="2" borderId="1" xfId="4" applyNumberFormat="1" applyFont="1" applyFill="1" applyBorder="1" applyAlignment="1" applyProtection="1">
      <alignment horizontal="left"/>
    </xf>
    <xf numFmtId="168" fontId="55" fillId="2" borderId="12" xfId="4" applyNumberFormat="1" applyFont="1" applyFill="1" applyBorder="1" applyAlignment="1" applyProtection="1">
      <alignment horizontal="left"/>
    </xf>
    <xf numFmtId="165" fontId="55" fillId="4" borderId="25" xfId="4" applyNumberFormat="1" applyFont="1" applyFill="1" applyBorder="1" applyAlignment="1" applyProtection="1">
      <alignment horizontal="right"/>
    </xf>
    <xf numFmtId="165" fontId="55" fillId="4" borderId="23" xfId="4" applyNumberFormat="1" applyFont="1" applyFill="1" applyBorder="1" applyAlignment="1" applyProtection="1">
      <alignment horizontal="right"/>
    </xf>
    <xf numFmtId="165" fontId="55" fillId="4" borderId="24" xfId="4" applyNumberFormat="1" applyFont="1" applyFill="1" applyBorder="1" applyAlignment="1" applyProtection="1">
      <alignment horizontal="right"/>
    </xf>
    <xf numFmtId="165" fontId="55" fillId="2" borderId="25" xfId="4" applyNumberFormat="1" applyFont="1" applyFill="1" applyBorder="1" applyAlignment="1" applyProtection="1">
      <alignment horizontal="right"/>
    </xf>
    <xf numFmtId="165" fontId="55" fillId="4" borderId="0" xfId="7" quotePrefix="1" applyNumberFormat="1" applyFont="1" applyFill="1" applyBorder="1" applyAlignment="1" applyProtection="1">
      <alignment horizontal="right"/>
    </xf>
    <xf numFmtId="165" fontId="55" fillId="4" borderId="6" xfId="7" quotePrefix="1" applyNumberFormat="1" applyFont="1" applyFill="1" applyBorder="1" applyAlignment="1" applyProtection="1">
      <alignment horizontal="right"/>
    </xf>
    <xf numFmtId="165" fontId="55" fillId="2" borderId="0" xfId="7" quotePrefix="1" applyNumberFormat="1" applyFont="1" applyFill="1" applyBorder="1" applyAlignment="1" applyProtection="1">
      <alignment horizontal="right"/>
    </xf>
    <xf numFmtId="167" fontId="55" fillId="2" borderId="7" xfId="4" applyFont="1" applyFill="1" applyBorder="1" applyAlignment="1" applyProtection="1"/>
    <xf numFmtId="175" fontId="55" fillId="2" borderId="7" xfId="2" applyNumberFormat="1" applyFont="1" applyFill="1" applyBorder="1" applyAlignment="1" applyProtection="1"/>
    <xf numFmtId="0" fontId="55" fillId="2" borderId="0" xfId="7" quotePrefix="1" applyFont="1" applyFill="1" applyBorder="1" applyAlignment="1" applyProtection="1">
      <alignment horizontal="left" indent="5"/>
    </xf>
    <xf numFmtId="0" fontId="55" fillId="3" borderId="0" xfId="7" quotePrefix="1" applyFont="1" applyFill="1" applyBorder="1" applyAlignment="1" applyProtection="1">
      <alignment horizontal="left" indent="5"/>
    </xf>
    <xf numFmtId="0" fontId="55" fillId="3" borderId="0" xfId="7" applyFont="1" applyFill="1" applyAlignment="1" applyProtection="1">
      <alignment horizontal="right"/>
    </xf>
    <xf numFmtId="0" fontId="55" fillId="3" borderId="0" xfId="7" applyFont="1" applyFill="1" applyBorder="1" applyProtection="1"/>
    <xf numFmtId="0" fontId="56" fillId="3" borderId="0" xfId="7" applyFont="1" applyFill="1" applyProtection="1"/>
    <xf numFmtId="165" fontId="56" fillId="2" borderId="1" xfId="7" applyNumberFormat="1" applyFont="1" applyFill="1" applyBorder="1" applyAlignment="1" applyProtection="1">
      <alignment horizontal="right"/>
    </xf>
    <xf numFmtId="165" fontId="56" fillId="2" borderId="11" xfId="7" quotePrefix="1" applyNumberFormat="1" applyFont="1" applyFill="1" applyBorder="1" applyAlignment="1" applyProtection="1">
      <alignment horizontal="right"/>
    </xf>
    <xf numFmtId="165" fontId="55" fillId="2" borderId="12" xfId="7" quotePrefix="1" applyNumberFormat="1" applyFont="1" applyFill="1" applyBorder="1" applyAlignment="1" applyProtection="1">
      <alignment horizontal="right"/>
    </xf>
    <xf numFmtId="37" fontId="35" fillId="3" borderId="0" xfId="18" applyFont="1" applyFill="1" applyAlignment="1" applyProtection="1">
      <alignment horizontal="right"/>
    </xf>
    <xf numFmtId="37" fontId="47" fillId="3" borderId="0" xfId="18" applyFont="1" applyFill="1" applyAlignment="1" applyProtection="1">
      <alignment horizontal="right"/>
    </xf>
    <xf numFmtId="37" fontId="59" fillId="3" borderId="0" xfId="18" applyFont="1" applyFill="1" applyProtection="1"/>
    <xf numFmtId="37" fontId="35" fillId="3" borderId="0" xfId="18" applyFont="1" applyFill="1" applyProtection="1"/>
    <xf numFmtId="37" fontId="35" fillId="3" borderId="0" xfId="18" applyFont="1" applyFill="1" applyBorder="1" applyProtection="1"/>
    <xf numFmtId="37" fontId="65" fillId="3" borderId="0" xfId="18" applyFont="1" applyFill="1" applyProtection="1"/>
    <xf numFmtId="37" fontId="35" fillId="0" borderId="0" xfId="18" applyFont="1" applyFill="1" applyAlignment="1" applyProtection="1">
      <alignment horizontal="right"/>
    </xf>
    <xf numFmtId="37" fontId="47" fillId="0" borderId="0" xfId="18" applyFont="1" applyFill="1" applyAlignment="1" applyProtection="1">
      <alignment horizontal="right"/>
    </xf>
    <xf numFmtId="37" fontId="59" fillId="0" borderId="0" xfId="18" applyFont="1" applyFill="1" applyProtection="1"/>
    <xf numFmtId="37" fontId="35" fillId="0" borderId="0" xfId="18" applyFont="1" applyFill="1" applyBorder="1" applyProtection="1"/>
    <xf numFmtId="0" fontId="56" fillId="2" borderId="0" xfId="7" applyFont="1" applyFill="1" applyBorder="1" applyProtection="1"/>
    <xf numFmtId="165" fontId="55" fillId="4" borderId="18" xfId="4" applyNumberFormat="1" applyFont="1" applyFill="1" applyBorder="1" applyAlignment="1" applyProtection="1">
      <alignment horizontal="right"/>
    </xf>
    <xf numFmtId="165" fontId="55" fillId="4" borderId="19" xfId="4" applyNumberFormat="1" applyFont="1" applyFill="1" applyBorder="1" applyAlignment="1" applyProtection="1">
      <alignment horizontal="right"/>
    </xf>
    <xf numFmtId="165" fontId="55" fillId="4" borderId="26" xfId="4" applyNumberFormat="1" applyFont="1" applyFill="1" applyBorder="1" applyAlignment="1" applyProtection="1">
      <alignment horizontal="right"/>
    </xf>
    <xf numFmtId="170" fontId="62" fillId="4" borderId="12" xfId="1" applyNumberFormat="1" applyFont="1" applyFill="1" applyBorder="1" applyAlignment="1" applyProtection="1"/>
    <xf numFmtId="170" fontId="62" fillId="4" borderId="0" xfId="1" applyNumberFormat="1" applyFont="1" applyFill="1" applyBorder="1" applyAlignment="1" applyProtection="1"/>
    <xf numFmtId="170" fontId="62" fillId="4" borderId="2" xfId="1" applyNumberFormat="1" applyFont="1" applyFill="1" applyBorder="1" applyAlignment="1" applyProtection="1"/>
    <xf numFmtId="170" fontId="62" fillId="4" borderId="6" xfId="1" applyNumberFormat="1" applyFont="1" applyFill="1" applyBorder="1" applyAlignment="1" applyProtection="1"/>
    <xf numFmtId="170" fontId="62" fillId="4" borderId="1" xfId="1" applyNumberFormat="1" applyFont="1" applyFill="1" applyBorder="1" applyAlignment="1" applyProtection="1"/>
    <xf numFmtId="170" fontId="55" fillId="4" borderId="6" xfId="7" applyNumberFormat="1" applyFont="1" applyFill="1" applyBorder="1" applyAlignment="1" applyProtection="1">
      <alignment horizontal="right"/>
    </xf>
    <xf numFmtId="170" fontId="55" fillId="4" borderId="6" xfId="1" applyNumberFormat="1" applyFont="1" applyFill="1" applyBorder="1" applyAlignment="1" applyProtection="1"/>
    <xf numFmtId="165" fontId="55" fillId="4" borderId="6" xfId="1" applyNumberFormat="1" applyFont="1" applyFill="1" applyBorder="1" applyAlignment="1" applyProtection="1">
      <alignment horizontal="right"/>
    </xf>
    <xf numFmtId="165" fontId="55" fillId="4" borderId="6" xfId="2" applyNumberFormat="1" applyFont="1" applyFill="1" applyBorder="1" applyAlignment="1" applyProtection="1">
      <alignment horizontal="right" indent="3"/>
    </xf>
    <xf numFmtId="165" fontId="55" fillId="4" borderId="5" xfId="2" applyNumberFormat="1" applyFont="1" applyFill="1" applyBorder="1" applyAlignment="1" applyProtection="1">
      <alignment horizontal="right" indent="2"/>
    </xf>
    <xf numFmtId="165" fontId="55" fillId="4" borderId="6" xfId="2" applyNumberFormat="1" applyFont="1" applyFill="1" applyBorder="1" applyAlignment="1" applyProtection="1">
      <alignment horizontal="right" indent="2"/>
    </xf>
    <xf numFmtId="165" fontId="55" fillId="4" borderId="2" xfId="7" applyNumberFormat="1" applyFont="1" applyFill="1" applyBorder="1" applyAlignment="1" applyProtection="1">
      <alignment horizontal="right"/>
    </xf>
    <xf numFmtId="165" fontId="55" fillId="4" borderId="1" xfId="7" applyNumberFormat="1" applyFont="1" applyFill="1" applyBorder="1" applyAlignment="1" applyProtection="1">
      <alignment horizontal="right"/>
    </xf>
    <xf numFmtId="37" fontId="65" fillId="0" borderId="0" xfId="16" applyFont="1" applyProtection="1"/>
    <xf numFmtId="37" fontId="35" fillId="0" borderId="0" xfId="16" applyFont="1" applyProtection="1"/>
    <xf numFmtId="37" fontId="26" fillId="0" borderId="0" xfId="16" applyFont="1" applyProtection="1">
      <protection locked="0"/>
    </xf>
    <xf numFmtId="37" fontId="55" fillId="0" borderId="0" xfId="16" applyFont="1" applyProtection="1"/>
    <xf numFmtId="0" fontId="26" fillId="2" borderId="2" xfId="7" quotePrefix="1" applyFont="1" applyFill="1" applyBorder="1" applyAlignment="1" applyProtection="1">
      <alignment horizontal="right"/>
    </xf>
    <xf numFmtId="37" fontId="26" fillId="0" borderId="0" xfId="16" applyFont="1" applyProtection="1"/>
    <xf numFmtId="0" fontId="26" fillId="2" borderId="13" xfId="7" applyFont="1" applyFill="1" applyBorder="1" applyAlignment="1" applyProtection="1">
      <alignment horizontal="right"/>
    </xf>
    <xf numFmtId="168" fontId="26" fillId="2" borderId="4" xfId="4" applyNumberFormat="1" applyFont="1" applyFill="1" applyBorder="1" applyAlignment="1" applyProtection="1">
      <alignment horizontal="right"/>
    </xf>
    <xf numFmtId="167" fontId="28" fillId="2" borderId="4" xfId="4" applyFont="1" applyFill="1" applyBorder="1" applyAlignment="1" applyProtection="1">
      <alignment horizontal="right"/>
    </xf>
    <xf numFmtId="167" fontId="28" fillId="2" borderId="0" xfId="4" applyFont="1" applyFill="1" applyBorder="1" applyAlignment="1" applyProtection="1">
      <alignment horizontal="right"/>
    </xf>
    <xf numFmtId="0" fontId="26" fillId="2" borderId="4" xfId="7" applyFont="1" applyFill="1" applyBorder="1" applyAlignment="1" applyProtection="1">
      <alignment horizontal="left"/>
    </xf>
    <xf numFmtId="168" fontId="26" fillId="2" borderId="1" xfId="4" applyNumberFormat="1" applyFont="1" applyFill="1" applyBorder="1" applyAlignment="1" applyProtection="1">
      <alignment horizontal="right"/>
    </xf>
    <xf numFmtId="168" fontId="26" fillId="2" borderId="14" xfId="4" applyNumberFormat="1" applyFont="1" applyFill="1" applyBorder="1" applyAlignment="1" applyProtection="1">
      <alignment horizontal="right"/>
    </xf>
    <xf numFmtId="167" fontId="28" fillId="2" borderId="2" xfId="4" applyFont="1" applyFill="1" applyBorder="1" applyAlignment="1" applyProtection="1">
      <alignment horizontal="right"/>
    </xf>
    <xf numFmtId="0" fontId="26" fillId="2" borderId="7" xfId="7" applyFont="1" applyFill="1" applyBorder="1" applyAlignment="1" applyProtection="1">
      <alignment horizontal="left"/>
    </xf>
    <xf numFmtId="165" fontId="26" fillId="3" borderId="12" xfId="4" applyNumberFormat="1" applyFont="1" applyFill="1" applyBorder="1" applyAlignment="1" applyProtection="1">
      <alignment horizontal="right"/>
    </xf>
    <xf numFmtId="168" fontId="26" fillId="2" borderId="13" xfId="4" applyNumberFormat="1" applyFont="1" applyFill="1" applyBorder="1" applyAlignment="1" applyProtection="1"/>
    <xf numFmtId="165" fontId="26" fillId="2" borderId="5" xfId="4" applyNumberFormat="1" applyFont="1" applyFill="1" applyBorder="1" applyAlignment="1" applyProtection="1">
      <alignment horizontal="right" indent="1"/>
    </xf>
    <xf numFmtId="165" fontId="26" fillId="4" borderId="21" xfId="4" applyNumberFormat="1" applyFont="1" applyFill="1" applyBorder="1" applyAlignment="1" applyProtection="1">
      <alignment horizontal="right"/>
    </xf>
    <xf numFmtId="165" fontId="26" fillId="4" borderId="22" xfId="4" applyNumberFormat="1" applyFont="1" applyFill="1" applyBorder="1" applyAlignment="1" applyProtection="1">
      <alignment horizontal="right"/>
    </xf>
    <xf numFmtId="165" fontId="26" fillId="3" borderId="20" xfId="4" applyNumberFormat="1" applyFont="1" applyFill="1" applyBorder="1" applyAlignment="1" applyProtection="1">
      <alignment horizontal="right"/>
    </xf>
    <xf numFmtId="168" fontId="26" fillId="2" borderId="21" xfId="4" applyNumberFormat="1" applyFont="1" applyFill="1" applyBorder="1" applyAlignment="1" applyProtection="1">
      <alignment horizontal="right"/>
    </xf>
    <xf numFmtId="165" fontId="26" fillId="4" borderId="25" xfId="4" applyNumberFormat="1" applyFont="1" applyFill="1" applyBorder="1" applyAlignment="1" applyProtection="1">
      <alignment horizontal="right"/>
    </xf>
    <xf numFmtId="165" fontId="26" fillId="4" borderId="24" xfId="4" applyNumberFormat="1" applyFont="1" applyFill="1" applyBorder="1" applyAlignment="1" applyProtection="1">
      <alignment horizontal="right"/>
    </xf>
    <xf numFmtId="165" fontId="26" fillId="3" borderId="25" xfId="4" applyNumberFormat="1" applyFont="1" applyFill="1" applyBorder="1" applyAlignment="1" applyProtection="1">
      <alignment horizontal="right"/>
    </xf>
    <xf numFmtId="0" fontId="28" fillId="2" borderId="0" xfId="7" applyFont="1" applyFill="1" applyBorder="1" applyProtection="1"/>
    <xf numFmtId="0" fontId="26" fillId="2" borderId="0" xfId="7" applyFont="1" applyFill="1" applyProtection="1"/>
    <xf numFmtId="170" fontId="97" fillId="4" borderId="12" xfId="1" applyNumberFormat="1" applyFont="1" applyFill="1" applyBorder="1" applyAlignment="1" applyProtection="1"/>
    <xf numFmtId="170" fontId="97" fillId="4" borderId="0" xfId="1" applyNumberFormat="1" applyFont="1" applyFill="1" applyBorder="1" applyAlignment="1" applyProtection="1"/>
    <xf numFmtId="170" fontId="97" fillId="3" borderId="12" xfId="1" applyNumberFormat="1" applyFont="1" applyFill="1" applyBorder="1" applyAlignment="1" applyProtection="1"/>
    <xf numFmtId="170" fontId="97" fillId="4" borderId="2" xfId="1" applyNumberFormat="1" applyFont="1" applyFill="1" applyBorder="1" applyAlignment="1" applyProtection="1"/>
    <xf numFmtId="170" fontId="97" fillId="4" borderId="16" xfId="1" applyNumberFormat="1" applyFont="1" applyFill="1" applyBorder="1" applyAlignment="1" applyProtection="1"/>
    <xf numFmtId="170" fontId="97" fillId="4" borderId="1" xfId="1" applyNumberFormat="1" applyFont="1" applyFill="1" applyBorder="1" applyAlignment="1" applyProtection="1"/>
    <xf numFmtId="170" fontId="97" fillId="3" borderId="14" xfId="1" applyNumberFormat="1" applyFont="1" applyFill="1" applyBorder="1" applyAlignment="1" applyProtection="1"/>
    <xf numFmtId="170" fontId="26" fillId="4" borderId="16" xfId="7" applyNumberFormat="1" applyFont="1" applyFill="1" applyBorder="1" applyAlignment="1" applyProtection="1">
      <alignment horizontal="right"/>
    </xf>
    <xf numFmtId="170" fontId="26" fillId="2" borderId="7" xfId="7" applyNumberFormat="1" applyFont="1" applyFill="1" applyBorder="1" applyAlignment="1" applyProtection="1">
      <alignment horizontal="right"/>
    </xf>
    <xf numFmtId="170" fontId="26" fillId="4" borderId="16" xfId="1" applyNumberFormat="1" applyFont="1" applyFill="1" applyBorder="1" applyAlignment="1" applyProtection="1"/>
    <xf numFmtId="170" fontId="26" fillId="2" borderId="7" xfId="1" applyNumberFormat="1" applyFont="1" applyFill="1" applyBorder="1" applyAlignment="1" applyProtection="1"/>
    <xf numFmtId="165" fontId="26" fillId="4" borderId="16" xfId="1" applyNumberFormat="1" applyFont="1" applyFill="1" applyBorder="1" applyAlignment="1" applyProtection="1">
      <alignment horizontal="right"/>
    </xf>
    <xf numFmtId="165" fontId="26" fillId="4" borderId="16" xfId="2" applyNumberFormat="1" applyFont="1" applyFill="1" applyBorder="1" applyAlignment="1" applyProtection="1">
      <alignment horizontal="right" indent="3"/>
    </xf>
    <xf numFmtId="165" fontId="26" fillId="4" borderId="5" xfId="2" applyNumberFormat="1" applyFont="1" applyFill="1" applyBorder="1" applyAlignment="1" applyProtection="1">
      <alignment horizontal="right" indent="2"/>
    </xf>
    <xf numFmtId="165" fontId="26" fillId="4" borderId="16" xfId="2" applyNumberFormat="1" applyFont="1" applyFill="1" applyBorder="1" applyAlignment="1" applyProtection="1">
      <alignment horizontal="right" indent="2"/>
    </xf>
    <xf numFmtId="0" fontId="26" fillId="2" borderId="2" xfId="7" applyFont="1" applyFill="1" applyBorder="1" applyProtection="1"/>
    <xf numFmtId="165" fontId="26" fillId="4" borderId="0" xfId="7" quotePrefix="1" applyNumberFormat="1" applyFont="1" applyFill="1" applyBorder="1" applyAlignment="1" applyProtection="1">
      <alignment horizontal="right"/>
    </xf>
    <xf numFmtId="165" fontId="26" fillId="4" borderId="7" xfId="4" quotePrefix="1" applyNumberFormat="1" applyFont="1" applyFill="1" applyBorder="1" applyAlignment="1" applyProtection="1">
      <alignment horizontal="right"/>
    </xf>
    <xf numFmtId="165" fontId="26" fillId="4" borderId="6" xfId="7" quotePrefix="1" applyNumberFormat="1" applyFont="1" applyFill="1" applyBorder="1" applyAlignment="1" applyProtection="1">
      <alignment horizontal="right"/>
    </xf>
    <xf numFmtId="165" fontId="26" fillId="3" borderId="0" xfId="7" quotePrefix="1" applyNumberFormat="1" applyFont="1" applyFill="1" applyBorder="1" applyAlignment="1" applyProtection="1">
      <alignment horizontal="right"/>
    </xf>
    <xf numFmtId="167" fontId="26" fillId="2" borderId="7" xfId="4" applyFont="1" applyFill="1" applyBorder="1" applyAlignment="1" applyProtection="1"/>
    <xf numFmtId="175" fontId="26" fillId="2" borderId="7" xfId="2" applyNumberFormat="1" applyFont="1" applyFill="1" applyBorder="1" applyAlignment="1" applyProtection="1"/>
    <xf numFmtId="0" fontId="26" fillId="2" borderId="0" xfId="7" quotePrefix="1" applyFont="1" applyFill="1" applyBorder="1" applyAlignment="1" applyProtection="1">
      <alignment horizontal="left" indent="5"/>
    </xf>
    <xf numFmtId="37" fontId="32" fillId="0" borderId="0" xfId="16" applyFont="1" applyProtection="1"/>
    <xf numFmtId="37" fontId="35" fillId="0" borderId="0" xfId="16" applyFont="1" applyAlignment="1" applyProtection="1">
      <alignment horizontal="right"/>
    </xf>
    <xf numFmtId="37" fontId="47" fillId="0" borderId="0" xfId="16" applyFont="1" applyAlignment="1" applyProtection="1">
      <alignment horizontal="center"/>
    </xf>
    <xf numFmtId="37" fontId="59" fillId="0" borderId="0" xfId="16" applyFont="1" applyProtection="1"/>
    <xf numFmtId="37" fontId="35" fillId="0" borderId="0" xfId="16" applyFont="1" applyBorder="1" applyProtection="1"/>
    <xf numFmtId="168" fontId="26" fillId="2" borderId="2" xfId="4" applyNumberFormat="1" applyFont="1" applyFill="1" applyBorder="1" applyAlignment="1" applyProtection="1">
      <alignment horizontal="right"/>
    </xf>
    <xf numFmtId="170" fontId="97" fillId="2" borderId="12" xfId="1" applyNumberFormat="1" applyFont="1" applyFill="1" applyBorder="1" applyAlignment="1" applyProtection="1"/>
    <xf numFmtId="170" fontId="97" fillId="2" borderId="2" xfId="1" applyNumberFormat="1" applyFont="1" applyFill="1" applyBorder="1" applyAlignment="1" applyProtection="1"/>
    <xf numFmtId="168" fontId="26" fillId="4" borderId="4" xfId="4" applyNumberFormat="1" applyFont="1" applyFill="1" applyBorder="1" applyAlignment="1" applyProtection="1">
      <alignment horizontal="right"/>
    </xf>
    <xf numFmtId="168" fontId="26" fillId="4" borderId="1" xfId="4" applyNumberFormat="1" applyFont="1" applyFill="1" applyBorder="1" applyAlignment="1" applyProtection="1">
      <alignment horizontal="right"/>
    </xf>
    <xf numFmtId="165" fontId="26" fillId="2" borderId="7" xfId="4" applyNumberFormat="1" applyFont="1" applyFill="1" applyBorder="1" applyAlignment="1" applyProtection="1">
      <alignment horizontal="right" indent="1"/>
    </xf>
    <xf numFmtId="0" fontId="28" fillId="2" borderId="0" xfId="7" applyFont="1" applyFill="1" applyBorder="1" applyAlignment="1" applyProtection="1">
      <alignment horizontal="left"/>
    </xf>
    <xf numFmtId="0" fontId="26" fillId="2" borderId="0" xfId="7" applyFont="1" applyFill="1" applyBorder="1" applyAlignment="1" applyProtection="1">
      <alignment horizontal="left" indent="3"/>
    </xf>
    <xf numFmtId="0" fontId="38" fillId="2" borderId="0" xfId="7" applyFont="1" applyFill="1" applyBorder="1" applyAlignment="1" applyProtection="1">
      <alignment horizontal="left" indent="3"/>
    </xf>
    <xf numFmtId="168" fontId="100" fillId="2" borderId="0" xfId="4" applyNumberFormat="1" applyFont="1" applyFill="1" applyBorder="1" applyAlignment="1" applyProtection="1"/>
    <xf numFmtId="168" fontId="38" fillId="2" borderId="0" xfId="4" applyNumberFormat="1" applyFont="1" applyFill="1" applyBorder="1" applyAlignment="1" applyProtection="1"/>
    <xf numFmtId="0" fontId="38" fillId="2" borderId="0" xfId="7" applyFont="1" applyFill="1" applyProtection="1"/>
    <xf numFmtId="37" fontId="38" fillId="0" borderId="0" xfId="16" applyFont="1" applyProtection="1"/>
    <xf numFmtId="0" fontId="32" fillId="2" borderId="0" xfId="7" applyFont="1" applyFill="1" applyAlignment="1" applyProtection="1">
      <alignment horizontal="left"/>
    </xf>
    <xf numFmtId="165" fontId="55" fillId="4" borderId="13" xfId="4" applyNumberFormat="1" applyFont="1" applyFill="1" applyBorder="1" applyAlignment="1" applyProtection="1">
      <alignment horizontal="right" indent="1"/>
    </xf>
    <xf numFmtId="165" fontId="55" fillId="4" borderId="11" xfId="4" applyNumberFormat="1" applyFont="1" applyFill="1" applyBorder="1" applyAlignment="1" applyProtection="1">
      <alignment horizontal="right" indent="1"/>
    </xf>
    <xf numFmtId="165" fontId="55" fillId="4" borderId="5" xfId="4" applyNumberFormat="1" applyFont="1" applyFill="1" applyBorder="1" applyAlignment="1" applyProtection="1">
      <alignment horizontal="right" indent="1"/>
    </xf>
    <xf numFmtId="165" fontId="55" fillId="4" borderId="3" xfId="4" applyNumberFormat="1" applyFont="1" applyFill="1" applyBorder="1" applyAlignment="1" applyProtection="1">
      <alignment horizontal="right" indent="1"/>
    </xf>
    <xf numFmtId="165" fontId="55" fillId="4" borderId="21" xfId="4" applyNumberFormat="1" applyFont="1" applyFill="1" applyBorder="1" applyAlignment="1" applyProtection="1">
      <alignment horizontal="right" indent="1"/>
    </xf>
    <xf numFmtId="165" fontId="55" fillId="4" borderId="22" xfId="4" applyNumberFormat="1" applyFont="1" applyFill="1" applyBorder="1" applyAlignment="1" applyProtection="1">
      <alignment horizontal="right" indent="1"/>
    </xf>
    <xf numFmtId="165" fontId="55" fillId="4" borderId="23" xfId="4" applyNumberFormat="1" applyFont="1" applyFill="1" applyBorder="1" applyAlignment="1" applyProtection="1">
      <alignment horizontal="right" indent="1"/>
    </xf>
    <xf numFmtId="165" fontId="55" fillId="4" borderId="6" xfId="4" applyNumberFormat="1" applyFont="1" applyFill="1" applyBorder="1" applyAlignment="1" applyProtection="1">
      <alignment horizontal="right" indent="1"/>
    </xf>
    <xf numFmtId="165" fontId="62" fillId="4" borderId="2" xfId="4" applyNumberFormat="1" applyFont="1" applyFill="1" applyBorder="1" applyAlignment="1" applyProtection="1">
      <alignment horizontal="right"/>
    </xf>
    <xf numFmtId="165" fontId="55" fillId="4" borderId="6" xfId="14" applyNumberFormat="1" applyFont="1" applyFill="1" applyBorder="1" applyAlignment="1" applyProtection="1">
      <alignment horizontal="right"/>
    </xf>
    <xf numFmtId="165" fontId="55" fillId="4" borderId="8" xfId="14" applyNumberFormat="1" applyFont="1" applyFill="1" applyBorder="1" applyAlignment="1" applyProtection="1">
      <alignment horizontal="right"/>
    </xf>
    <xf numFmtId="165" fontId="55" fillId="4" borderId="10" xfId="14" applyNumberFormat="1" applyFont="1" applyFill="1" applyBorder="1" applyAlignment="1" applyProtection="1">
      <alignment horizontal="right"/>
    </xf>
    <xf numFmtId="165" fontId="55" fillId="4" borderId="11" xfId="14" applyNumberFormat="1" applyFont="1" applyFill="1" applyBorder="1" applyAlignment="1" applyProtection="1">
      <alignment horizontal="right"/>
    </xf>
    <xf numFmtId="167" fontId="55" fillId="4" borderId="0" xfId="4" applyFont="1" applyFill="1" applyBorder="1" applyAlignment="1" applyProtection="1"/>
    <xf numFmtId="167" fontId="55" fillId="4" borderId="2" xfId="4" applyFont="1" applyFill="1" applyBorder="1" applyAlignment="1" applyProtection="1"/>
    <xf numFmtId="167" fontId="55" fillId="4" borderId="1" xfId="4" applyFont="1" applyFill="1" applyBorder="1" applyAlignment="1" applyProtection="1"/>
    <xf numFmtId="172" fontId="55" fillId="4" borderId="7" xfId="4" applyNumberFormat="1" applyFont="1" applyFill="1" applyBorder="1" applyAlignment="1" applyProtection="1"/>
    <xf numFmtId="171" fontId="55" fillId="4" borderId="0" xfId="1" applyNumberFormat="1" applyFont="1" applyFill="1" applyBorder="1" applyAlignment="1" applyProtection="1"/>
    <xf numFmtId="165" fontId="55" fillId="4" borderId="0" xfId="2" applyNumberFormat="1" applyFont="1" applyFill="1" applyBorder="1" applyAlignment="1" applyProtection="1">
      <alignment horizontal="right" indent="1"/>
    </xf>
    <xf numFmtId="165" fontId="55" fillId="4" borderId="7" xfId="4" applyNumberFormat="1" applyFont="1" applyFill="1" applyBorder="1" applyAlignment="1" applyProtection="1">
      <alignment horizontal="right" indent="1"/>
    </xf>
    <xf numFmtId="0" fontId="35" fillId="0" borderId="0" xfId="0" applyFont="1" applyAlignment="1" applyProtection="1"/>
    <xf numFmtId="0" fontId="26" fillId="0" borderId="0" xfId="0" applyFont="1" applyAlignment="1" applyProtection="1"/>
    <xf numFmtId="0" fontId="41" fillId="4" borderId="0" xfId="7" applyFont="1" applyFill="1" applyBorder="1" applyAlignment="1" applyProtection="1">
      <alignment vertical="top" wrapText="1"/>
      <protection locked="0"/>
    </xf>
    <xf numFmtId="0" fontId="60" fillId="0" borderId="0" xfId="0" applyFont="1" applyAlignment="1" applyProtection="1">
      <alignment horizontal="center"/>
    </xf>
    <xf numFmtId="0" fontId="59" fillId="0" borderId="0" xfId="0" applyFont="1" applyAlignment="1" applyProtection="1"/>
    <xf numFmtId="0" fontId="65" fillId="0" borderId="0" xfId="0" applyFont="1" applyAlignment="1" applyProtection="1"/>
    <xf numFmtId="0" fontId="26" fillId="0" borderId="0" xfId="7" applyFont="1" applyFill="1" applyBorder="1" applyAlignment="1" applyProtection="1"/>
    <xf numFmtId="37" fontId="65" fillId="0" borderId="0" xfId="12" applyFont="1" applyFill="1" applyProtection="1"/>
    <xf numFmtId="37" fontId="35" fillId="0" borderId="0" xfId="12" applyFont="1" applyFill="1" applyProtection="1"/>
    <xf numFmtId="37" fontId="35" fillId="0" borderId="0" xfId="12" applyFont="1" applyFill="1" applyProtection="1">
      <protection locked="0"/>
    </xf>
    <xf numFmtId="37" fontId="55" fillId="0" borderId="0" xfId="12" applyFont="1" applyFill="1" applyProtection="1"/>
    <xf numFmtId="0" fontId="26" fillId="2" borderId="1" xfId="7" applyFont="1" applyFill="1" applyBorder="1" applyProtection="1"/>
    <xf numFmtId="0" fontId="26" fillId="2" borderId="14" xfId="7" applyFont="1" applyFill="1" applyBorder="1" applyProtection="1"/>
    <xf numFmtId="0" fontId="28" fillId="2" borderId="2" xfId="7" applyFont="1" applyFill="1" applyBorder="1" applyProtection="1"/>
    <xf numFmtId="0" fontId="28" fillId="2" borderId="6" xfId="7" applyFont="1" applyFill="1" applyBorder="1" applyProtection="1"/>
    <xf numFmtId="0" fontId="28" fillId="2" borderId="1" xfId="7" applyFont="1" applyFill="1" applyBorder="1" applyProtection="1"/>
    <xf numFmtId="0" fontId="26" fillId="2" borderId="2" xfId="7" applyNumberFormat="1" applyFont="1" applyFill="1" applyBorder="1" applyProtection="1"/>
    <xf numFmtId="37" fontId="26" fillId="0" borderId="0" xfId="12" applyFont="1" applyFill="1" applyProtection="1"/>
    <xf numFmtId="0" fontId="26" fillId="2" borderId="11" xfId="7" applyFont="1" applyFill="1" applyBorder="1" applyAlignment="1" applyProtection="1">
      <alignment horizontal="right"/>
    </xf>
    <xf numFmtId="0" fontId="103" fillId="2" borderId="0" xfId="7" quotePrefix="1" applyFont="1" applyFill="1" applyBorder="1" applyAlignment="1" applyProtection="1">
      <alignment horizontal="left"/>
    </xf>
    <xf numFmtId="0" fontId="26" fillId="2" borderId="12" xfId="7" applyFont="1" applyFill="1" applyBorder="1" applyProtection="1"/>
    <xf numFmtId="0" fontId="26" fillId="2" borderId="1" xfId="7" applyFont="1" applyFill="1" applyBorder="1" applyAlignment="1" applyProtection="1">
      <alignment horizontal="left"/>
    </xf>
    <xf numFmtId="0" fontId="26" fillId="2" borderId="14" xfId="7" applyFont="1" applyFill="1" applyBorder="1" applyAlignment="1" applyProtection="1">
      <alignment horizontal="left"/>
    </xf>
    <xf numFmtId="0" fontId="26" fillId="2" borderId="2" xfId="7" applyFont="1" applyFill="1" applyBorder="1" applyAlignment="1" applyProtection="1">
      <alignment horizontal="left"/>
    </xf>
    <xf numFmtId="37" fontId="26" fillId="0" borderId="0" xfId="12" applyFont="1" applyFill="1" applyProtection="1">
      <protection locked="0"/>
    </xf>
    <xf numFmtId="0" fontId="26" fillId="2" borderId="0" xfId="7" applyFont="1" applyFill="1" applyBorder="1" applyAlignment="1" applyProtection="1">
      <alignment horizontal="left" indent="1"/>
    </xf>
    <xf numFmtId="0" fontId="97" fillId="2" borderId="4" xfId="7" applyFont="1" applyFill="1" applyBorder="1" applyProtection="1"/>
    <xf numFmtId="0" fontId="98" fillId="2" borderId="4" xfId="7" applyFont="1" applyFill="1" applyBorder="1" applyProtection="1"/>
    <xf numFmtId="0" fontId="98" fillId="2" borderId="0" xfId="7" applyFont="1" applyFill="1" applyBorder="1" applyProtection="1"/>
    <xf numFmtId="0" fontId="97" fillId="2" borderId="12" xfId="7" applyFont="1" applyFill="1" applyBorder="1" applyProtection="1"/>
    <xf numFmtId="168" fontId="26" fillId="2" borderId="2" xfId="4" applyNumberFormat="1" applyFont="1" applyFill="1" applyBorder="1" applyAlignment="1" applyProtection="1"/>
    <xf numFmtId="5" fontId="26" fillId="2" borderId="5" xfId="7" applyNumberFormat="1" applyFont="1" applyFill="1" applyBorder="1" applyProtection="1"/>
    <xf numFmtId="37" fontId="38" fillId="0" borderId="0" xfId="12" applyFont="1" applyFill="1" applyProtection="1"/>
    <xf numFmtId="37" fontId="60" fillId="0" borderId="0" xfId="12" applyFont="1" applyFill="1" applyAlignment="1" applyProtection="1">
      <alignment horizontal="center"/>
    </xf>
    <xf numFmtId="37" fontId="59" fillId="0" borderId="0" xfId="12" applyFont="1" applyFill="1" applyProtection="1"/>
    <xf numFmtId="37" fontId="59" fillId="0" borderId="0" xfId="12" applyFont="1" applyFill="1" applyBorder="1" applyProtection="1"/>
    <xf numFmtId="37" fontId="104" fillId="0" borderId="0" xfId="15" applyFont="1" applyFill="1" applyProtection="1"/>
    <xf numFmtId="0" fontId="104" fillId="0" borderId="0" xfId="10" applyFont="1" applyAlignment="1" applyProtection="1">
      <alignment horizontal="center"/>
    </xf>
    <xf numFmtId="0" fontId="104" fillId="0" borderId="0" xfId="10" applyFont="1" applyProtection="1"/>
    <xf numFmtId="0" fontId="104" fillId="0" borderId="0" xfId="10" applyFont="1" applyFill="1" applyAlignment="1" applyProtection="1">
      <alignment horizontal="center"/>
      <protection locked="0"/>
    </xf>
    <xf numFmtId="0" fontId="104" fillId="0" borderId="0" xfId="10" applyFont="1" applyFill="1" applyProtection="1"/>
    <xf numFmtId="10" fontId="104" fillId="0" borderId="0" xfId="10" applyNumberFormat="1" applyFont="1" applyFill="1" applyProtection="1"/>
    <xf numFmtId="0" fontId="104" fillId="3" borderId="0" xfId="0" applyFont="1" applyFill="1" applyAlignment="1" applyProtection="1"/>
    <xf numFmtId="0" fontId="104" fillId="3" borderId="0" xfId="0" applyFont="1" applyFill="1" applyAlignment="1" applyProtection="1">
      <alignment horizontal="center"/>
      <protection locked="0"/>
    </xf>
    <xf numFmtId="37" fontId="104" fillId="0" borderId="0" xfId="30" applyFont="1" applyProtection="1"/>
    <xf numFmtId="37" fontId="104" fillId="0" borderId="0" xfId="30" applyFont="1" applyProtection="1">
      <protection locked="0"/>
    </xf>
    <xf numFmtId="37" fontId="104" fillId="0" borderId="0" xfId="29" applyFont="1" applyProtection="1"/>
    <xf numFmtId="37" fontId="104" fillId="0" borderId="0" xfId="29" applyFont="1" applyProtection="1">
      <protection locked="0"/>
    </xf>
    <xf numFmtId="0" fontId="104" fillId="3" borderId="0" xfId="0" applyFont="1" applyFill="1" applyAlignment="1" applyProtection="1">
      <alignment horizontal="center"/>
    </xf>
    <xf numFmtId="0" fontId="104" fillId="3" borderId="0" xfId="0" applyFont="1" applyFill="1" applyAlignment="1" applyProtection="1">
      <protection locked="0"/>
    </xf>
    <xf numFmtId="37" fontId="104" fillId="0" borderId="0" xfId="28" applyFont="1" applyProtection="1"/>
    <xf numFmtId="37" fontId="104" fillId="0" borderId="0" xfId="28" applyFont="1" applyProtection="1">
      <protection locked="0"/>
    </xf>
    <xf numFmtId="37" fontId="104" fillId="0" borderId="0" xfId="26" applyFont="1" applyProtection="1"/>
    <xf numFmtId="37" fontId="104" fillId="2" borderId="0" xfId="26" applyFont="1" applyFill="1" applyProtection="1"/>
    <xf numFmtId="37" fontId="104" fillId="0" borderId="0" xfId="20" applyFont="1" applyFill="1" applyProtection="1"/>
    <xf numFmtId="37" fontId="104" fillId="0" borderId="0" xfId="20" applyNumberFormat="1" applyFont="1" applyFill="1" applyProtection="1"/>
    <xf numFmtId="168" fontId="104" fillId="0" borderId="0" xfId="20" applyNumberFormat="1" applyFont="1" applyFill="1" applyProtection="1"/>
    <xf numFmtId="37" fontId="104" fillId="0" borderId="0" xfId="20" applyFont="1" applyFill="1" applyProtection="1">
      <protection locked="0"/>
    </xf>
    <xf numFmtId="37" fontId="104" fillId="0" borderId="0" xfId="21" applyFont="1" applyFill="1" applyAlignment="1" applyProtection="1"/>
    <xf numFmtId="37" fontId="104" fillId="0" borderId="0" xfId="21" applyFont="1" applyFill="1" applyAlignment="1" applyProtection="1">
      <protection locked="0"/>
    </xf>
    <xf numFmtId="37" fontId="104" fillId="0" borderId="0" xfId="19" applyFont="1" applyFill="1" applyProtection="1"/>
    <xf numFmtId="37" fontId="104" fillId="0" borderId="0" xfId="19" applyFont="1" applyFill="1" applyProtection="1">
      <protection locked="0"/>
    </xf>
    <xf numFmtId="37" fontId="104" fillId="0" borderId="0" xfId="18" applyFont="1" applyFill="1" applyProtection="1"/>
    <xf numFmtId="37" fontId="104" fillId="0" borderId="0" xfId="18" applyNumberFormat="1" applyFont="1" applyFill="1" applyProtection="1">
      <protection locked="0"/>
    </xf>
    <xf numFmtId="39" fontId="104" fillId="0" borderId="0" xfId="18" applyNumberFormat="1" applyFont="1" applyFill="1" applyProtection="1"/>
    <xf numFmtId="37" fontId="104" fillId="0" borderId="0" xfId="16" applyFont="1" applyProtection="1"/>
    <xf numFmtId="37" fontId="104" fillId="0" borderId="0" xfId="16" applyFont="1" applyProtection="1">
      <protection locked="0"/>
    </xf>
    <xf numFmtId="0" fontId="104" fillId="0" borderId="0" xfId="0" applyFont="1" applyAlignment="1" applyProtection="1"/>
    <xf numFmtId="37" fontId="104" fillId="0" borderId="0" xfId="12" applyFont="1" applyFill="1" applyProtection="1"/>
    <xf numFmtId="37" fontId="104" fillId="0" borderId="0" xfId="12" applyFont="1" applyFill="1" applyProtection="1">
      <protection locked="0"/>
    </xf>
    <xf numFmtId="168" fontId="55" fillId="4" borderId="43" xfId="4" applyNumberFormat="1" applyFont="1" applyFill="1" applyBorder="1" applyAlignment="1" applyProtection="1">
      <alignment horizontal="right"/>
    </xf>
    <xf numFmtId="165" fontId="55" fillId="4" borderId="43" xfId="7" applyNumberFormat="1" applyFont="1" applyFill="1" applyBorder="1" applyAlignment="1" applyProtection="1">
      <alignment horizontal="right"/>
    </xf>
    <xf numFmtId="165" fontId="55" fillId="4" borderId="43" xfId="4" applyNumberFormat="1" applyFont="1" applyFill="1" applyBorder="1" applyAlignment="1" applyProtection="1">
      <alignment horizontal="right"/>
    </xf>
    <xf numFmtId="178" fontId="55" fillId="4" borderId="0" xfId="4" applyNumberFormat="1" applyFont="1" applyFill="1" applyBorder="1" applyAlignment="1" applyProtection="1">
      <alignment horizontal="right"/>
    </xf>
    <xf numFmtId="41" fontId="55" fillId="4" borderId="14" xfId="14" applyNumberFormat="1" applyFont="1" applyFill="1" applyBorder="1" applyAlignment="1" applyProtection="1">
      <alignment horizontal="right"/>
    </xf>
    <xf numFmtId="0" fontId="38" fillId="2" borderId="0" xfId="7" quotePrefix="1" applyFont="1" applyFill="1" applyBorder="1" applyAlignment="1" applyProtection="1">
      <alignment horizontal="left" vertical="top"/>
    </xf>
    <xf numFmtId="165" fontId="26" fillId="4" borderId="43" xfId="4" applyNumberFormat="1" applyFont="1" applyFill="1" applyBorder="1" applyAlignment="1" applyProtection="1">
      <alignment horizontal="right"/>
    </xf>
    <xf numFmtId="0" fontId="97" fillId="2" borderId="43" xfId="7" applyFont="1" applyFill="1" applyBorder="1" applyProtection="1"/>
    <xf numFmtId="165" fontId="41" fillId="4" borderId="43" xfId="4" applyNumberFormat="1" applyFont="1" applyFill="1" applyBorder="1" applyAlignment="1" applyProtection="1">
      <alignment horizontal="right"/>
    </xf>
    <xf numFmtId="165" fontId="26" fillId="4" borderId="43" xfId="7" applyNumberFormat="1" applyFont="1" applyFill="1" applyBorder="1" applyAlignment="1" applyProtection="1">
      <alignment horizontal="right"/>
    </xf>
    <xf numFmtId="165" fontId="26" fillId="2" borderId="43" xfId="7" applyNumberFormat="1" applyFont="1" applyFill="1" applyBorder="1" applyAlignment="1" applyProtection="1">
      <alignment horizontal="right"/>
    </xf>
    <xf numFmtId="165" fontId="41" fillId="2" borderId="43" xfId="7" applyNumberFormat="1" applyFont="1" applyFill="1" applyBorder="1" applyAlignment="1" applyProtection="1">
      <alignment horizontal="right"/>
    </xf>
    <xf numFmtId="0" fontId="41" fillId="2" borderId="43" xfId="7" applyFont="1" applyFill="1" applyBorder="1" applyProtection="1"/>
    <xf numFmtId="165" fontId="41" fillId="3" borderId="43" xfId="4" applyNumberFormat="1" applyFont="1" applyFill="1" applyBorder="1" applyAlignment="1" applyProtection="1">
      <alignment horizontal="right"/>
    </xf>
    <xf numFmtId="165" fontId="26" fillId="3" borderId="43" xfId="4" applyNumberFormat="1" applyFont="1" applyFill="1" applyBorder="1" applyAlignment="1" applyProtection="1">
      <alignment horizontal="right"/>
    </xf>
    <xf numFmtId="0" fontId="32" fillId="3" borderId="0" xfId="7" quotePrefix="1" applyFont="1" applyFill="1" applyBorder="1" applyAlignment="1" applyProtection="1">
      <alignment horizontal="left"/>
    </xf>
    <xf numFmtId="165" fontId="41" fillId="4" borderId="43" xfId="7" applyNumberFormat="1" applyFont="1" applyFill="1" applyBorder="1" applyAlignment="1" applyProtection="1">
      <alignment horizontal="right"/>
    </xf>
    <xf numFmtId="0" fontId="26" fillId="3" borderId="0" xfId="7" quotePrefix="1" applyFont="1" applyFill="1" applyBorder="1" applyAlignment="1" applyProtection="1">
      <alignment horizontal="left"/>
    </xf>
    <xf numFmtId="165" fontId="55" fillId="2" borderId="43" xfId="7" applyNumberFormat="1" applyFont="1" applyFill="1" applyBorder="1" applyAlignment="1" applyProtection="1">
      <alignment horizontal="right"/>
    </xf>
    <xf numFmtId="165" fontId="55" fillId="3" borderId="43" xfId="4" applyNumberFormat="1" applyFont="1" applyFill="1" applyBorder="1" applyAlignment="1" applyProtection="1">
      <alignment horizontal="right"/>
    </xf>
    <xf numFmtId="165" fontId="55" fillId="3" borderId="43" xfId="7" applyNumberFormat="1" applyFont="1" applyFill="1" applyBorder="1" applyAlignment="1" applyProtection="1">
      <alignment horizontal="right"/>
    </xf>
    <xf numFmtId="0" fontId="41" fillId="2" borderId="43" xfId="7" applyFont="1" applyFill="1" applyBorder="1" applyAlignment="1" applyProtection="1">
      <alignment horizontal="right"/>
    </xf>
    <xf numFmtId="0" fontId="32" fillId="4" borderId="0" xfId="7" quotePrefix="1" applyFont="1" applyFill="1" applyBorder="1" applyAlignment="1" applyProtection="1">
      <alignment vertical="top"/>
    </xf>
    <xf numFmtId="165" fontId="26" fillId="4" borderId="43" xfId="4" quotePrefix="1" applyNumberFormat="1" applyFont="1" applyFill="1" applyBorder="1" applyAlignment="1" applyProtection="1">
      <alignment horizontal="right"/>
    </xf>
    <xf numFmtId="0" fontId="38" fillId="2" borderId="0" xfId="14" quotePrefix="1" applyFont="1" applyFill="1" applyAlignment="1" applyProtection="1">
      <alignment horizontal="left"/>
    </xf>
    <xf numFmtId="168" fontId="62" fillId="2" borderId="43" xfId="4" applyNumberFormat="1" applyFont="1" applyFill="1" applyBorder="1" applyAlignment="1" applyProtection="1">
      <alignment horizontal="left"/>
    </xf>
    <xf numFmtId="165" fontId="55" fillId="4" borderId="43" xfId="4" applyNumberFormat="1" applyFont="1" applyFill="1" applyBorder="1" applyAlignment="1" applyProtection="1">
      <alignment horizontal="right" indent="1"/>
    </xf>
    <xf numFmtId="0" fontId="38" fillId="4" borderId="0" xfId="7" quotePrefix="1" applyFont="1" applyFill="1" applyAlignment="1" applyProtection="1">
      <alignment horizontal="left" vertical="top"/>
    </xf>
    <xf numFmtId="49" fontId="32" fillId="4" borderId="0" xfId="8" quotePrefix="1" applyNumberFormat="1" applyFont="1" applyFill="1" applyBorder="1" applyAlignment="1" applyProtection="1">
      <alignment horizontal="left" vertical="top"/>
    </xf>
    <xf numFmtId="165" fontId="26" fillId="3" borderId="44" xfId="4" applyNumberFormat="1" applyFont="1" applyFill="1" applyBorder="1" applyAlignment="1" applyProtection="1">
      <alignment horizontal="right"/>
    </xf>
    <xf numFmtId="168" fontId="26" fillId="4" borderId="43" xfId="4" applyNumberFormat="1" applyFont="1" applyFill="1" applyBorder="1" applyAlignment="1" applyProtection="1">
      <alignment horizontal="right"/>
    </xf>
    <xf numFmtId="168" fontId="26" fillId="2" borderId="43" xfId="4" applyNumberFormat="1" applyFont="1" applyFill="1" applyBorder="1" applyAlignment="1" applyProtection="1">
      <alignment horizontal="right"/>
    </xf>
    <xf numFmtId="0" fontId="32" fillId="2" borderId="0" xfId="7" quotePrefix="1" applyFont="1" applyFill="1" applyAlignment="1" applyProtection="1">
      <alignment horizontal="left" vertical="top"/>
    </xf>
    <xf numFmtId="0" fontId="32" fillId="2" borderId="0" xfId="7" quotePrefix="1" applyFont="1" applyFill="1" applyAlignment="1" applyProtection="1">
      <alignment horizontal="left"/>
    </xf>
    <xf numFmtId="0" fontId="38" fillId="3" borderId="0" xfId="7" quotePrefix="1" applyFont="1" applyFill="1" applyAlignment="1" applyProtection="1">
      <alignment horizontal="left" vertical="top"/>
    </xf>
    <xf numFmtId="0" fontId="38" fillId="2" borderId="0" xfId="7" quotePrefix="1" applyFont="1" applyFill="1" applyAlignment="1" applyProtection="1">
      <alignment horizontal="left" vertical="top"/>
    </xf>
    <xf numFmtId="168" fontId="55" fillId="2" borderId="43" xfId="4" applyNumberFormat="1" applyFont="1" applyFill="1" applyBorder="1" applyAlignment="1" applyProtection="1">
      <alignment horizontal="left"/>
    </xf>
    <xf numFmtId="0" fontId="38" fillId="2" borderId="0" xfId="7" quotePrefix="1" applyFont="1" applyFill="1" applyAlignment="1" applyProtection="1">
      <alignment horizontal="left"/>
    </xf>
    <xf numFmtId="180" fontId="41" fillId="4" borderId="43" xfId="14" applyNumberFormat="1" applyFont="1" applyFill="1" applyBorder="1" applyAlignment="1" applyProtection="1">
      <alignment horizontal="right"/>
    </xf>
    <xf numFmtId="0" fontId="41" fillId="4" borderId="43" xfId="14" applyFont="1" applyFill="1" applyBorder="1" applyAlignment="1" applyProtection="1"/>
    <xf numFmtId="0" fontId="32" fillId="4" borderId="0" xfId="9" quotePrefix="1" applyFont="1" applyFill="1" applyAlignment="1" applyProtection="1">
      <alignment horizontal="left"/>
    </xf>
    <xf numFmtId="0" fontId="32" fillId="4" borderId="0" xfId="7" quotePrefix="1" applyFont="1" applyFill="1" applyBorder="1" applyAlignment="1" applyProtection="1">
      <alignment horizontal="left"/>
    </xf>
    <xf numFmtId="0" fontId="32" fillId="4" borderId="0" xfId="7" quotePrefix="1" applyFont="1" applyFill="1" applyBorder="1" applyAlignment="1" applyProtection="1">
      <alignment horizontal="left" vertical="top"/>
    </xf>
    <xf numFmtId="0" fontId="70" fillId="4" borderId="0" xfId="7" quotePrefix="1" applyFont="1" applyFill="1" applyBorder="1" applyAlignment="1" applyProtection="1">
      <alignment horizontal="left" vertical="top"/>
    </xf>
    <xf numFmtId="0" fontId="78" fillId="2" borderId="13" xfId="7" applyFont="1" applyFill="1" applyBorder="1" applyProtection="1"/>
    <xf numFmtId="0" fontId="41" fillId="2" borderId="0" xfId="7" applyFont="1" applyFill="1" applyBorder="1" applyAlignment="1" applyProtection="1">
      <alignment horizontal="left" indent="4"/>
    </xf>
    <xf numFmtId="0" fontId="38" fillId="4" borderId="0" xfId="7" quotePrefix="1" applyFont="1" applyFill="1" applyBorder="1" applyAlignment="1" applyProtection="1">
      <alignment horizontal="left" vertical="top"/>
    </xf>
    <xf numFmtId="0" fontId="38" fillId="4" borderId="0" xfId="14" quotePrefix="1" applyFont="1" applyFill="1" applyAlignment="1" applyProtection="1">
      <alignment horizontal="left" vertical="top"/>
    </xf>
    <xf numFmtId="0" fontId="56" fillId="2" borderId="0" xfId="14" applyFont="1" applyFill="1" applyBorder="1" applyAlignment="1" applyProtection="1">
      <alignment horizontal="left"/>
    </xf>
    <xf numFmtId="37" fontId="32" fillId="3" borderId="0" xfId="20" quotePrefix="1" applyFont="1" applyFill="1" applyAlignment="1" applyProtection="1">
      <alignment horizontal="left" vertical="top"/>
    </xf>
    <xf numFmtId="0" fontId="28" fillId="2" borderId="0" xfId="7" applyFont="1" applyFill="1" applyBorder="1" applyAlignment="1" applyProtection="1">
      <alignment horizontal="left"/>
    </xf>
    <xf numFmtId="0" fontId="26" fillId="2" borderId="0" xfId="7" applyFont="1" applyFill="1" applyBorder="1" applyAlignment="1" applyProtection="1">
      <alignment horizontal="left"/>
    </xf>
    <xf numFmtId="37" fontId="35" fillId="0" borderId="0" xfId="11" applyFont="1" applyFill="1" applyProtection="1"/>
    <xf numFmtId="0" fontId="55" fillId="2" borderId="0" xfId="7" applyFont="1" applyFill="1" applyBorder="1" applyAlignment="1" applyProtection="1">
      <alignment horizontal="left"/>
    </xf>
    <xf numFmtId="165" fontId="26" fillId="2" borderId="40" xfId="0" quotePrefix="1" applyNumberFormat="1" applyFont="1" applyFill="1" applyBorder="1" applyAlignment="1" applyProtection="1">
      <alignment horizontal="right" vertical="center"/>
    </xf>
    <xf numFmtId="168" fontId="28" fillId="2" borderId="40" xfId="4" quotePrefix="1" applyNumberFormat="1" applyFont="1" applyFill="1" applyBorder="1" applyAlignment="1" applyProtection="1">
      <alignment vertical="center"/>
    </xf>
    <xf numFmtId="165" fontId="28" fillId="2" borderId="0" xfId="0" quotePrefix="1" applyNumberFormat="1" applyFont="1" applyFill="1" applyBorder="1" applyAlignment="1" applyProtection="1">
      <alignment horizontal="right" vertical="center"/>
    </xf>
    <xf numFmtId="165" fontId="28" fillId="2" borderId="12" xfId="0" applyNumberFormat="1" applyFont="1" applyFill="1" applyBorder="1" applyAlignment="1" applyProtection="1">
      <alignment horizontal="right"/>
    </xf>
    <xf numFmtId="0" fontId="56" fillId="2" borderId="14" xfId="7" applyFont="1" applyFill="1" applyBorder="1" applyAlignment="1" applyProtection="1">
      <alignment horizontal="right"/>
    </xf>
    <xf numFmtId="165" fontId="56" fillId="2" borderId="14" xfId="14" quotePrefix="1" applyNumberFormat="1" applyFont="1" applyFill="1" applyBorder="1" applyAlignment="1" applyProtection="1">
      <alignment horizontal="right"/>
    </xf>
    <xf numFmtId="165" fontId="56" fillId="2" borderId="12" xfId="14" applyNumberFormat="1" applyFont="1" applyFill="1" applyBorder="1" applyAlignment="1" applyProtection="1">
      <alignment horizontal="right"/>
    </xf>
    <xf numFmtId="0" fontId="55" fillId="4" borderId="40" xfId="14" applyFont="1" applyFill="1" applyBorder="1" applyAlignment="1" applyProtection="1">
      <alignment horizontal="right"/>
    </xf>
    <xf numFmtId="165" fontId="28" fillId="2" borderId="14" xfId="7" quotePrefix="1" applyNumberFormat="1" applyFont="1" applyFill="1" applyBorder="1" applyAlignment="1" applyProtection="1">
      <alignment horizontal="right"/>
    </xf>
    <xf numFmtId="165" fontId="28" fillId="2" borderId="12" xfId="7" applyNumberFormat="1" applyFont="1" applyFill="1" applyBorder="1" applyAlignment="1" applyProtection="1">
      <alignment horizontal="right"/>
    </xf>
    <xf numFmtId="0" fontId="28" fillId="2" borderId="14" xfId="7" applyFont="1" applyFill="1" applyBorder="1" applyAlignment="1" applyProtection="1">
      <alignment horizontal="left"/>
    </xf>
    <xf numFmtId="165" fontId="43" fillId="2" borderId="12" xfId="7" applyNumberFormat="1" applyFont="1" applyFill="1" applyBorder="1" applyAlignment="1" applyProtection="1">
      <alignment horizontal="right"/>
    </xf>
    <xf numFmtId="43" fontId="56" fillId="4" borderId="0" xfId="4" quotePrefix="1" applyNumberFormat="1" applyFont="1" applyFill="1" applyBorder="1" applyAlignment="1" applyProtection="1">
      <alignment horizontal="right"/>
    </xf>
    <xf numFmtId="165" fontId="56" fillId="2" borderId="0" xfId="4" applyNumberFormat="1" applyFont="1" applyFill="1" applyBorder="1" applyAlignment="1" applyProtection="1">
      <alignment horizontal="right"/>
    </xf>
    <xf numFmtId="165" fontId="56" fillId="2" borderId="14" xfId="4" applyNumberFormat="1" applyFont="1" applyFill="1" applyBorder="1" applyAlignment="1" applyProtection="1">
      <alignment horizontal="right"/>
    </xf>
    <xf numFmtId="168" fontId="28" fillId="2" borderId="4" xfId="4" applyNumberFormat="1" applyFont="1" applyFill="1" applyBorder="1" applyAlignment="1" applyProtection="1">
      <alignment horizontal="right"/>
    </xf>
    <xf numFmtId="168" fontId="56" fillId="2" borderId="14" xfId="4" applyNumberFormat="1" applyFont="1" applyFill="1" applyBorder="1" applyAlignment="1" applyProtection="1">
      <alignment horizontal="left"/>
    </xf>
    <xf numFmtId="165" fontId="26" fillId="4" borderId="40" xfId="4" applyNumberFormat="1" applyFont="1" applyFill="1" applyBorder="1" applyAlignment="1" applyProtection="1">
      <alignment horizontal="right"/>
    </xf>
    <xf numFmtId="37" fontId="28" fillId="2" borderId="0" xfId="22" applyFont="1" applyFill="1" applyBorder="1" applyAlignment="1" applyProtection="1"/>
    <xf numFmtId="0" fontId="28" fillId="2" borderId="14" xfId="7" applyFont="1" applyFill="1" applyBorder="1" applyAlignment="1" applyProtection="1"/>
    <xf numFmtId="0" fontId="28" fillId="2" borderId="12" xfId="7" applyFont="1" applyFill="1" applyBorder="1" applyAlignment="1" applyProtection="1"/>
    <xf numFmtId="0" fontId="28" fillId="2" borderId="0" xfId="7" applyFont="1" applyFill="1" applyBorder="1" applyAlignment="1" applyProtection="1">
      <alignment horizontal="right"/>
    </xf>
    <xf numFmtId="168" fontId="28" fillId="2" borderId="0" xfId="4" applyNumberFormat="1" applyFont="1" applyFill="1" applyBorder="1" applyAlignment="1" applyProtection="1"/>
    <xf numFmtId="168" fontId="56" fillId="2" borderId="14" xfId="4" applyNumberFormat="1" applyFont="1" applyFill="1" applyBorder="1" applyAlignment="1" applyProtection="1"/>
    <xf numFmtId="0" fontId="41" fillId="4" borderId="40" xfId="7" applyFont="1" applyFill="1" applyBorder="1" applyProtection="1"/>
    <xf numFmtId="165" fontId="28" fillId="4" borderId="14" xfId="7" quotePrefix="1" applyNumberFormat="1" applyFont="1" applyFill="1" applyBorder="1" applyAlignment="1" applyProtection="1">
      <alignment horizontal="right"/>
    </xf>
    <xf numFmtId="165" fontId="28" fillId="4" borderId="12" xfId="7" applyNumberFormat="1" applyFont="1" applyFill="1" applyBorder="1" applyAlignment="1" applyProtection="1">
      <alignment horizontal="right"/>
    </xf>
    <xf numFmtId="0" fontId="79" fillId="4" borderId="4" xfId="7" applyFont="1" applyFill="1" applyBorder="1" applyProtection="1"/>
    <xf numFmtId="168" fontId="28" fillId="4" borderId="14" xfId="4" applyNumberFormat="1" applyFont="1" applyFill="1" applyBorder="1" applyAlignment="1" applyProtection="1"/>
    <xf numFmtId="168" fontId="28" fillId="4" borderId="0" xfId="4" applyNumberFormat="1" applyFont="1" applyFill="1" applyBorder="1" applyAlignment="1" applyProtection="1"/>
    <xf numFmtId="165" fontId="43" fillId="3" borderId="14" xfId="7" quotePrefix="1" applyNumberFormat="1" applyFont="1" applyFill="1" applyBorder="1" applyAlignment="1" applyProtection="1">
      <alignment horizontal="right"/>
    </xf>
    <xf numFmtId="165" fontId="43" fillId="3" borderId="0" xfId="7" applyNumberFormat="1" applyFont="1" applyFill="1" applyBorder="1" applyAlignment="1" applyProtection="1">
      <alignment horizontal="right"/>
    </xf>
    <xf numFmtId="165" fontId="43" fillId="3" borderId="14" xfId="7" applyNumberFormat="1" applyFont="1" applyFill="1" applyBorder="1" applyAlignment="1" applyProtection="1">
      <alignment horizontal="right"/>
    </xf>
    <xf numFmtId="0" fontId="26" fillId="4" borderId="0" xfId="14" quotePrefix="1" applyFont="1" applyFill="1" applyAlignment="1" applyProtection="1">
      <alignment horizontal="left" vertical="top" wrapText="1"/>
    </xf>
    <xf numFmtId="165" fontId="55" fillId="4" borderId="4" xfId="4" applyNumberFormat="1" applyFont="1" applyFill="1" applyBorder="1" applyAlignment="1" applyProtection="1">
      <alignment horizontal="right" indent="1"/>
    </xf>
    <xf numFmtId="165" fontId="55" fillId="4" borderId="20" xfId="4" applyNumberFormat="1" applyFont="1" applyFill="1" applyBorder="1" applyAlignment="1" applyProtection="1">
      <alignment horizontal="right" indent="1"/>
    </xf>
    <xf numFmtId="167" fontId="55" fillId="4" borderId="14" xfId="4" applyFont="1" applyFill="1" applyBorder="1" applyAlignment="1" applyProtection="1"/>
    <xf numFmtId="165" fontId="26" fillId="4" borderId="20" xfId="4" applyNumberFormat="1" applyFont="1" applyFill="1" applyBorder="1" applyAlignment="1" applyProtection="1">
      <alignment horizontal="right"/>
    </xf>
    <xf numFmtId="170" fontId="97" fillId="4" borderId="14" xfId="1" applyNumberFormat="1" applyFont="1" applyFill="1" applyBorder="1" applyAlignment="1" applyProtection="1"/>
    <xf numFmtId="165" fontId="26" fillId="4" borderId="14" xfId="7" applyNumberFormat="1" applyFont="1" applyFill="1" applyBorder="1" applyAlignment="1" applyProtection="1">
      <alignment horizontal="right"/>
    </xf>
    <xf numFmtId="170" fontId="62" fillId="4" borderId="14" xfId="1" applyNumberFormat="1" applyFont="1" applyFill="1" applyBorder="1" applyAlignment="1" applyProtection="1"/>
    <xf numFmtId="165" fontId="55" fillId="4" borderId="14" xfId="7" applyNumberFormat="1" applyFont="1" applyFill="1" applyBorder="1" applyAlignment="1" applyProtection="1">
      <alignment horizontal="right"/>
    </xf>
    <xf numFmtId="180" fontId="41" fillId="4" borderId="4" xfId="14" applyNumberFormat="1" applyFont="1" applyFill="1" applyBorder="1" applyAlignment="1" applyProtection="1">
      <alignment horizontal="right"/>
    </xf>
    <xf numFmtId="180" fontId="41" fillId="4" borderId="14" xfId="14" applyNumberFormat="1" applyFont="1" applyFill="1" applyBorder="1" applyAlignment="1" applyProtection="1">
      <alignment horizontal="right"/>
    </xf>
    <xf numFmtId="0" fontId="41" fillId="4" borderId="14" xfId="14" quotePrefix="1" applyFont="1" applyFill="1" applyBorder="1" applyAlignment="1" applyProtection="1">
      <alignment horizontal="left"/>
    </xf>
    <xf numFmtId="0" fontId="38" fillId="3" borderId="0" xfId="14" quotePrefix="1" applyFont="1" applyFill="1" applyAlignment="1" applyProtection="1">
      <alignment horizontal="left" vertical="top"/>
    </xf>
    <xf numFmtId="0" fontId="32" fillId="0" borderId="0" xfId="7" applyFont="1" applyFill="1" applyBorder="1" applyAlignment="1" applyProtection="1">
      <alignment horizontal="left" vertical="top" wrapText="1"/>
      <protection locked="0"/>
    </xf>
    <xf numFmtId="49" fontId="32" fillId="4" borderId="0" xfId="7" quotePrefix="1" applyNumberFormat="1" applyFont="1" applyFill="1" applyBorder="1" applyAlignment="1" applyProtection="1">
      <alignment vertical="top"/>
    </xf>
    <xf numFmtId="37" fontId="38" fillId="0" borderId="0" xfId="26" applyFont="1" applyProtection="1"/>
    <xf numFmtId="37" fontId="38" fillId="2" borderId="0" xfId="26" applyFont="1" applyFill="1" applyProtection="1"/>
    <xf numFmtId="37" fontId="41" fillId="0" borderId="0" xfId="27" applyFont="1" applyProtection="1"/>
    <xf numFmtId="174" fontId="43" fillId="5" borderId="44" xfId="7" applyNumberFormat="1" applyFont="1" applyFill="1" applyBorder="1" applyAlignment="1" applyProtection="1">
      <alignment horizontal="center"/>
    </xf>
    <xf numFmtId="174" fontId="41" fillId="5" borderId="44" xfId="7" applyNumberFormat="1" applyFont="1" applyFill="1" applyBorder="1" applyAlignment="1" applyProtection="1">
      <alignment horizontal="center"/>
    </xf>
    <xf numFmtId="0" fontId="86" fillId="5" borderId="0" xfId="7" quotePrefix="1" applyFont="1" applyFill="1" applyBorder="1" applyAlignment="1" applyProtection="1">
      <alignment horizontal="left"/>
    </xf>
    <xf numFmtId="165" fontId="41" fillId="5" borderId="39" xfId="7" applyNumberFormat="1" applyFont="1" applyFill="1" applyBorder="1" applyAlignment="1" applyProtection="1">
      <alignment horizontal="right"/>
    </xf>
    <xf numFmtId="165" fontId="41" fillId="5" borderId="40" xfId="7" applyNumberFormat="1" applyFont="1" applyFill="1" applyBorder="1" applyAlignment="1" applyProtection="1">
      <alignment horizontal="right"/>
    </xf>
    <xf numFmtId="165" fontId="41" fillId="5" borderId="41" xfId="7" applyNumberFormat="1" applyFont="1" applyFill="1" applyBorder="1" applyAlignment="1" applyProtection="1">
      <alignment horizontal="right"/>
    </xf>
    <xf numFmtId="0" fontId="41" fillId="5" borderId="41" xfId="7" applyFont="1" applyFill="1" applyBorder="1" applyProtection="1"/>
    <xf numFmtId="165" fontId="41" fillId="5" borderId="11" xfId="7" applyNumberFormat="1" applyFont="1" applyFill="1" applyBorder="1" applyAlignment="1" applyProtection="1">
      <alignment horizontal="right"/>
    </xf>
    <xf numFmtId="165" fontId="41" fillId="5" borderId="12" xfId="7" applyNumberFormat="1" applyFont="1" applyFill="1" applyBorder="1" applyAlignment="1" applyProtection="1">
      <alignment horizontal="right"/>
    </xf>
    <xf numFmtId="165" fontId="41" fillId="5" borderId="13" xfId="7" applyNumberFormat="1" applyFont="1" applyFill="1" applyBorder="1" applyAlignment="1" applyProtection="1">
      <alignment horizontal="right"/>
    </xf>
    <xf numFmtId="0" fontId="41" fillId="5" borderId="13" xfId="7" applyFont="1" applyFill="1" applyBorder="1" applyProtection="1"/>
    <xf numFmtId="0" fontId="41" fillId="5" borderId="39" xfId="7" applyFont="1" applyFill="1" applyBorder="1" applyProtection="1"/>
    <xf numFmtId="0" fontId="41" fillId="5" borderId="40" xfId="7" applyFont="1" applyFill="1" applyBorder="1" applyProtection="1"/>
    <xf numFmtId="5" fontId="41" fillId="5" borderId="7" xfId="7" applyNumberFormat="1" applyFont="1" applyFill="1" applyBorder="1" applyProtection="1"/>
    <xf numFmtId="165" fontId="41" fillId="4" borderId="7" xfId="1027" applyNumberFormat="1" applyFont="1" applyFill="1" applyBorder="1" applyAlignment="1" applyProtection="1">
      <alignment horizontal="right"/>
    </xf>
    <xf numFmtId="0" fontId="41" fillId="5" borderId="7" xfId="7" applyFont="1" applyFill="1" applyBorder="1" applyProtection="1"/>
    <xf numFmtId="165" fontId="41" fillId="4" borderId="11" xfId="1027" applyNumberFormat="1" applyFont="1" applyFill="1" applyBorder="1" applyAlignment="1" applyProtection="1">
      <alignment horizontal="right"/>
    </xf>
    <xf numFmtId="165" fontId="41" fillId="4" borderId="12" xfId="1027" applyNumberFormat="1" applyFont="1" applyFill="1" applyBorder="1" applyAlignment="1" applyProtection="1">
      <alignment horizontal="right"/>
    </xf>
    <xf numFmtId="165" fontId="41" fillId="4" borderId="13" xfId="1027" applyNumberFormat="1" applyFont="1" applyFill="1" applyBorder="1" applyAlignment="1" applyProtection="1">
      <alignment horizontal="right"/>
    </xf>
    <xf numFmtId="165" fontId="41" fillId="4" borderId="44" xfId="1027" applyNumberFormat="1" applyFont="1" applyFill="1" applyBorder="1" applyAlignment="1" applyProtection="1">
      <alignment horizontal="right"/>
    </xf>
    <xf numFmtId="165" fontId="41" fillId="4" borderId="42" xfId="1027" applyNumberFormat="1" applyFont="1" applyFill="1" applyBorder="1" applyAlignment="1" applyProtection="1">
      <alignment horizontal="right"/>
    </xf>
    <xf numFmtId="165" fontId="41" fillId="4" borderId="43" xfId="1027" applyNumberFormat="1" applyFont="1" applyFill="1" applyBorder="1" applyAlignment="1" applyProtection="1">
      <alignment horizontal="right"/>
    </xf>
    <xf numFmtId="0" fontId="41" fillId="5" borderId="44" xfId="7" applyFont="1" applyFill="1" applyBorder="1" applyProtection="1"/>
    <xf numFmtId="165" fontId="41" fillId="4" borderId="6" xfId="1027" applyNumberFormat="1" applyFont="1" applyFill="1" applyBorder="1" applyAlignment="1" applyProtection="1">
      <alignment horizontal="right"/>
    </xf>
    <xf numFmtId="165" fontId="41" fillId="4" borderId="0" xfId="1027" applyNumberFormat="1" applyFont="1" applyFill="1" applyBorder="1" applyAlignment="1" applyProtection="1">
      <alignment horizontal="right"/>
    </xf>
    <xf numFmtId="0" fontId="57" fillId="5" borderId="0" xfId="7" applyFont="1" applyFill="1" applyBorder="1" applyAlignment="1" applyProtection="1">
      <alignment horizontal="left"/>
    </xf>
    <xf numFmtId="37" fontId="38" fillId="0" borderId="0" xfId="27" applyFont="1" applyProtection="1"/>
    <xf numFmtId="37" fontId="120" fillId="0" borderId="0" xfId="27" applyFont="1" applyBorder="1" applyAlignment="1" applyProtection="1">
      <alignment horizontal="center"/>
    </xf>
    <xf numFmtId="0" fontId="56" fillId="4" borderId="1" xfId="14" applyFont="1" applyFill="1" applyBorder="1" applyAlignment="1" applyProtection="1">
      <alignment horizontal="right"/>
    </xf>
    <xf numFmtId="0" fontId="56" fillId="4" borderId="0" xfId="14" applyFont="1" applyFill="1" applyBorder="1" applyAlignment="1" applyProtection="1">
      <alignment horizontal="right"/>
    </xf>
    <xf numFmtId="168" fontId="35" fillId="4" borderId="0" xfId="4" applyNumberFormat="1" applyFont="1" applyFill="1" applyBorder="1" applyAlignment="1" applyProtection="1"/>
    <xf numFmtId="0" fontId="35" fillId="4" borderId="0" xfId="7" applyFont="1" applyFill="1" applyBorder="1" applyProtection="1"/>
    <xf numFmtId="0" fontId="41" fillId="4" borderId="0" xfId="14" applyFont="1" applyFill="1" applyBorder="1" applyProtection="1"/>
    <xf numFmtId="0" fontId="43" fillId="4" borderId="0" xfId="14" applyFont="1" applyFill="1" applyBorder="1" applyAlignment="1" applyProtection="1">
      <alignment horizontal="right"/>
    </xf>
    <xf numFmtId="165" fontId="56" fillId="4" borderId="1" xfId="14" applyNumberFormat="1" applyFont="1" applyFill="1" applyBorder="1" applyAlignment="1" applyProtection="1">
      <alignment horizontal="right"/>
    </xf>
    <xf numFmtId="165" fontId="55" fillId="4" borderId="2" xfId="14" applyNumberFormat="1" applyFont="1" applyFill="1" applyBorder="1" applyAlignment="1" applyProtection="1">
      <alignment horizontal="right"/>
    </xf>
    <xf numFmtId="165" fontId="55" fillId="4" borderId="1" xfId="14" applyNumberFormat="1" applyFont="1" applyFill="1" applyBorder="1" applyAlignment="1" applyProtection="1">
      <alignment horizontal="right"/>
    </xf>
    <xf numFmtId="165" fontId="56" fillId="4" borderId="14" xfId="14" quotePrefix="1" applyNumberFormat="1" applyFont="1" applyFill="1" applyBorder="1" applyAlignment="1" applyProtection="1">
      <alignment horizontal="right"/>
    </xf>
    <xf numFmtId="165" fontId="55" fillId="4" borderId="14" xfId="14" quotePrefix="1" applyNumberFormat="1" applyFont="1" applyFill="1" applyBorder="1" applyAlignment="1" applyProtection="1">
      <alignment horizontal="right"/>
    </xf>
    <xf numFmtId="165" fontId="55" fillId="4" borderId="13" xfId="14" quotePrefix="1" applyNumberFormat="1" applyFont="1" applyFill="1" applyBorder="1" applyAlignment="1" applyProtection="1">
      <alignment horizontal="right"/>
    </xf>
    <xf numFmtId="165" fontId="55" fillId="4" borderId="0" xfId="14" quotePrefix="1" applyNumberFormat="1" applyFont="1" applyFill="1" applyBorder="1" applyAlignment="1" applyProtection="1">
      <alignment horizontal="right"/>
    </xf>
    <xf numFmtId="165" fontId="55" fillId="4" borderId="11" xfId="14" quotePrefix="1" applyNumberFormat="1" applyFont="1" applyFill="1" applyBorder="1" applyAlignment="1" applyProtection="1">
      <alignment horizontal="right"/>
    </xf>
    <xf numFmtId="165" fontId="56" fillId="4" borderId="12" xfId="14" applyNumberFormat="1" applyFont="1" applyFill="1" applyBorder="1" applyAlignment="1" applyProtection="1">
      <alignment horizontal="right"/>
    </xf>
    <xf numFmtId="0" fontId="56" fillId="4" borderId="0" xfId="7" applyFont="1" applyFill="1" applyBorder="1" applyAlignment="1" applyProtection="1">
      <alignment horizontal="left"/>
    </xf>
    <xf numFmtId="0" fontId="55" fillId="4" borderId="2" xfId="14" applyFont="1" applyFill="1" applyBorder="1" applyProtection="1"/>
    <xf numFmtId="0" fontId="56" fillId="4" borderId="40" xfId="14" applyFont="1" applyFill="1" applyBorder="1" applyAlignment="1" applyProtection="1">
      <alignment horizontal="right"/>
    </xf>
    <xf numFmtId="0" fontId="55" fillId="4" borderId="0" xfId="7" quotePrefix="1" applyFont="1" applyFill="1" applyBorder="1" applyAlignment="1" applyProtection="1">
      <alignment horizontal="left" indent="2"/>
    </xf>
    <xf numFmtId="0" fontId="41" fillId="4" borderId="0" xfId="7" applyFont="1" applyFill="1" applyBorder="1" applyAlignment="1" applyProtection="1">
      <alignment horizontal="left" indent="2"/>
    </xf>
    <xf numFmtId="0" fontId="35" fillId="4" borderId="0" xfId="14" applyFont="1" applyFill="1" applyProtection="1"/>
    <xf numFmtId="170" fontId="56" fillId="4" borderId="6" xfId="14" applyNumberFormat="1" applyFont="1" applyFill="1" applyBorder="1" applyAlignment="1" applyProtection="1">
      <alignment horizontal="right"/>
    </xf>
    <xf numFmtId="37" fontId="38" fillId="4" borderId="0" xfId="28" applyFont="1" applyFill="1" applyProtection="1"/>
    <xf numFmtId="37" fontId="38" fillId="0" borderId="0" xfId="28" applyFont="1" applyProtection="1"/>
    <xf numFmtId="37" fontId="38" fillId="0" borderId="0" xfId="28" applyFont="1" applyProtection="1">
      <protection locked="0"/>
    </xf>
    <xf numFmtId="0" fontId="26" fillId="2" borderId="0" xfId="7" applyFont="1" applyFill="1" applyBorder="1" applyAlignment="1" applyProtection="1">
      <alignment horizontal="left"/>
    </xf>
    <xf numFmtId="165" fontId="41" fillId="2" borderId="1" xfId="7" applyNumberFormat="1" applyFont="1" applyFill="1" applyBorder="1" applyAlignment="1" applyProtection="1">
      <alignment horizontal="center"/>
    </xf>
    <xf numFmtId="168" fontId="62" fillId="2" borderId="14" xfId="4" applyNumberFormat="1" applyFont="1" applyFill="1" applyBorder="1" applyAlignment="1" applyProtection="1">
      <alignment horizontal="left"/>
    </xf>
    <xf numFmtId="167" fontId="55" fillId="4" borderId="14" xfId="4" applyFont="1" applyFill="1" applyBorder="1" applyAlignment="1" applyProtection="1">
      <alignment horizontal="right"/>
    </xf>
    <xf numFmtId="168" fontId="26" fillId="4" borderId="14" xfId="4" applyNumberFormat="1" applyFont="1" applyFill="1" applyBorder="1" applyAlignment="1" applyProtection="1">
      <alignment horizontal="right"/>
    </xf>
    <xf numFmtId="0" fontId="26" fillId="4" borderId="14" xfId="7" applyFont="1" applyFill="1" applyBorder="1" applyProtection="1"/>
    <xf numFmtId="0" fontId="41" fillId="3" borderId="14" xfId="7" applyFont="1" applyFill="1" applyBorder="1" applyProtection="1"/>
    <xf numFmtId="165" fontId="55" fillId="3" borderId="14" xfId="7" applyNumberFormat="1" applyFont="1" applyFill="1" applyBorder="1" applyAlignment="1" applyProtection="1">
      <alignment horizontal="right"/>
    </xf>
    <xf numFmtId="165" fontId="41" fillId="3" borderId="43" xfId="7" applyNumberFormat="1" applyFont="1" applyFill="1" applyBorder="1" applyAlignment="1" applyProtection="1">
      <alignment horizontal="right"/>
    </xf>
    <xf numFmtId="165" fontId="74" fillId="4" borderId="14" xfId="4" applyNumberFormat="1" applyFont="1" applyFill="1" applyBorder="1" applyAlignment="1" applyProtection="1">
      <alignment horizontal="right"/>
    </xf>
    <xf numFmtId="0" fontId="41" fillId="5" borderId="53" xfId="7" applyFont="1" applyFill="1" applyBorder="1" applyProtection="1"/>
    <xf numFmtId="165" fontId="41" fillId="4" borderId="52" xfId="1027" applyNumberFormat="1" applyFont="1" applyFill="1" applyBorder="1" applyAlignment="1" applyProtection="1">
      <alignment horizontal="right"/>
    </xf>
    <xf numFmtId="165" fontId="41" fillId="4" borderId="54" xfId="1027" applyNumberFormat="1" applyFont="1" applyFill="1" applyBorder="1" applyAlignment="1" applyProtection="1">
      <alignment horizontal="right"/>
    </xf>
    <xf numFmtId="0" fontId="38" fillId="4" borderId="0" xfId="7" quotePrefix="1" applyFont="1" applyFill="1" applyBorder="1" applyAlignment="1" applyProtection="1">
      <alignment horizontal="left"/>
    </xf>
    <xf numFmtId="165" fontId="56" fillId="4" borderId="6" xfId="4" quotePrefix="1" applyNumberFormat="1" applyFont="1" applyFill="1" applyBorder="1" applyAlignment="1" applyProtection="1">
      <alignment horizontal="right"/>
    </xf>
    <xf numFmtId="165" fontId="56" fillId="4" borderId="11" xfId="4" quotePrefix="1" applyNumberFormat="1" applyFont="1" applyFill="1" applyBorder="1" applyAlignment="1" applyProtection="1">
      <alignment horizontal="right"/>
    </xf>
    <xf numFmtId="165" fontId="56" fillId="4" borderId="3" xfId="4" quotePrefix="1" applyNumberFormat="1" applyFont="1" applyFill="1" applyBorder="1" applyAlignment="1" applyProtection="1">
      <alignment horizontal="right"/>
    </xf>
    <xf numFmtId="165" fontId="56" fillId="4" borderId="38" xfId="4" quotePrefix="1" applyNumberFormat="1" applyFont="1" applyFill="1" applyBorder="1" applyAlignment="1" applyProtection="1">
      <alignment horizontal="right"/>
    </xf>
    <xf numFmtId="165" fontId="56" fillId="4" borderId="42" xfId="4" quotePrefix="1" applyNumberFormat="1" applyFont="1" applyFill="1" applyBorder="1" applyAlignment="1" applyProtection="1">
      <alignment horizontal="right"/>
    </xf>
    <xf numFmtId="165" fontId="28" fillId="4" borderId="8" xfId="4" quotePrefix="1" applyNumberFormat="1" applyFont="1" applyFill="1" applyBorder="1" applyAlignment="1" applyProtection="1">
      <alignment horizontal="right" vertical="center"/>
    </xf>
    <xf numFmtId="165" fontId="28" fillId="4" borderId="3" xfId="4" quotePrefix="1" applyNumberFormat="1" applyFont="1" applyFill="1" applyBorder="1" applyAlignment="1" applyProtection="1">
      <alignment horizontal="right" vertical="center"/>
    </xf>
    <xf numFmtId="165" fontId="28" fillId="4" borderId="6" xfId="4" quotePrefix="1" applyNumberFormat="1" applyFont="1" applyFill="1" applyBorder="1" applyAlignment="1" applyProtection="1">
      <alignment horizontal="right" vertical="center"/>
    </xf>
    <xf numFmtId="168" fontId="28" fillId="4" borderId="3" xfId="4" quotePrefix="1" applyNumberFormat="1" applyFont="1" applyFill="1" applyBorder="1" applyAlignment="1" applyProtection="1">
      <alignment vertical="center"/>
    </xf>
    <xf numFmtId="168" fontId="28" fillId="4" borderId="8" xfId="4" quotePrefix="1" applyNumberFormat="1" applyFont="1" applyFill="1" applyBorder="1" applyAlignment="1" applyProtection="1">
      <alignment vertical="center"/>
    </xf>
    <xf numFmtId="168" fontId="28" fillId="4" borderId="42" xfId="4" quotePrefix="1" applyNumberFormat="1" applyFont="1" applyFill="1" applyBorder="1" applyAlignment="1" applyProtection="1">
      <alignment vertical="center"/>
    </xf>
    <xf numFmtId="167" fontId="28" fillId="4" borderId="11" xfId="4" quotePrefix="1" applyNumberFormat="1" applyFont="1" applyFill="1" applyBorder="1" applyAlignment="1" applyProtection="1">
      <alignment vertical="center"/>
    </xf>
    <xf numFmtId="181" fontId="28" fillId="4" borderId="11" xfId="4" quotePrefix="1" applyNumberFormat="1" applyFont="1" applyFill="1" applyBorder="1" applyAlignment="1" applyProtection="1">
      <alignment vertical="center"/>
    </xf>
    <xf numFmtId="0" fontId="26" fillId="3" borderId="0" xfId="0" applyFont="1" applyFill="1" applyBorder="1" applyAlignment="1" applyProtection="1"/>
    <xf numFmtId="0" fontId="28" fillId="2" borderId="12" xfId="0" applyFont="1" applyFill="1" applyBorder="1" applyAlignment="1" applyProtection="1">
      <alignment horizontal="center" vertical="center"/>
    </xf>
    <xf numFmtId="0" fontId="28" fillId="2" borderId="55" xfId="0" applyFont="1" applyFill="1" applyBorder="1" applyAlignment="1" applyProtection="1">
      <alignment horizontal="center" vertical="center"/>
    </xf>
    <xf numFmtId="0" fontId="28" fillId="2" borderId="56" xfId="0" applyFont="1" applyFill="1" applyBorder="1" applyAlignment="1" applyProtection="1">
      <alignment horizontal="center" vertical="center"/>
    </xf>
    <xf numFmtId="0" fontId="31" fillId="2" borderId="12" xfId="0" quotePrefix="1" applyFont="1" applyFill="1" applyBorder="1" applyAlignment="1" applyProtection="1">
      <alignment horizontal="left" vertical="center"/>
    </xf>
    <xf numFmtId="181" fontId="28" fillId="4" borderId="11" xfId="4" quotePrefix="1" applyNumberFormat="1" applyFont="1" applyFill="1" applyBorder="1" applyAlignment="1" applyProtection="1">
      <alignment horizontal="right" vertical="center"/>
    </xf>
    <xf numFmtId="181" fontId="26" fillId="4" borderId="12" xfId="4" quotePrefix="1" applyNumberFormat="1" applyFont="1" applyFill="1" applyBorder="1" applyAlignment="1" applyProtection="1">
      <alignment horizontal="right" vertical="center"/>
    </xf>
    <xf numFmtId="173" fontId="28" fillId="4" borderId="11" xfId="4" quotePrefix="1" applyNumberFormat="1" applyFont="1" applyFill="1" applyBorder="1" applyAlignment="1" applyProtection="1">
      <alignment horizontal="right" vertical="center"/>
    </xf>
    <xf numFmtId="173" fontId="26" fillId="4" borderId="12" xfId="4" quotePrefix="1" applyNumberFormat="1" applyFont="1" applyFill="1" applyBorder="1" applyAlignment="1" applyProtection="1">
      <alignment horizontal="right" vertical="center"/>
    </xf>
    <xf numFmtId="0" fontId="28" fillId="2" borderId="20" xfId="0" applyFont="1" applyFill="1" applyBorder="1" applyAlignment="1" applyProtection="1">
      <alignment horizontal="center" vertical="center"/>
    </xf>
    <xf numFmtId="165" fontId="28" fillId="4" borderId="22" xfId="4" quotePrefix="1" applyNumberFormat="1" applyFont="1" applyFill="1" applyBorder="1" applyAlignment="1" applyProtection="1">
      <alignment horizontal="right" vertical="center"/>
    </xf>
    <xf numFmtId="165" fontId="26" fillId="4" borderId="20" xfId="4" quotePrefix="1" applyNumberFormat="1" applyFont="1" applyFill="1" applyBorder="1" applyAlignment="1" applyProtection="1">
      <alignment horizontal="right" vertical="center"/>
    </xf>
    <xf numFmtId="168" fontId="26" fillId="4" borderId="20" xfId="4" quotePrefix="1" applyNumberFormat="1" applyFont="1" applyFill="1" applyBorder="1" applyAlignment="1" applyProtection="1">
      <alignment vertical="center"/>
    </xf>
    <xf numFmtId="168" fontId="28" fillId="4" borderId="22" xfId="4" quotePrefix="1" applyNumberFormat="1" applyFont="1" applyFill="1" applyBorder="1" applyAlignment="1" applyProtection="1">
      <alignment vertical="center"/>
    </xf>
    <xf numFmtId="168" fontId="26" fillId="2" borderId="20" xfId="4" quotePrefix="1" applyNumberFormat="1" applyFont="1" applyFill="1" applyBorder="1" applyAlignment="1" applyProtection="1">
      <alignment vertical="center"/>
    </xf>
    <xf numFmtId="0" fontId="26" fillId="3" borderId="20" xfId="0" applyFont="1" applyFill="1" applyBorder="1" applyAlignment="1" applyProtection="1"/>
    <xf numFmtId="0" fontId="31" fillId="2" borderId="20" xfId="0" quotePrefix="1" applyFont="1" applyFill="1" applyBorder="1" applyAlignment="1" applyProtection="1">
      <alignment horizontal="left" vertical="center"/>
    </xf>
    <xf numFmtId="181" fontId="28" fillId="4" borderId="22" xfId="4" quotePrefix="1" applyNumberFormat="1" applyFont="1" applyFill="1" applyBorder="1" applyAlignment="1" applyProtection="1">
      <alignment horizontal="right" vertical="center"/>
    </xf>
    <xf numFmtId="181" fontId="26" fillId="4" borderId="20" xfId="4" quotePrefix="1" applyNumberFormat="1" applyFont="1" applyFill="1" applyBorder="1" applyAlignment="1" applyProtection="1">
      <alignment horizontal="right" vertical="center"/>
    </xf>
    <xf numFmtId="181" fontId="26" fillId="4" borderId="20" xfId="4" quotePrefix="1" applyNumberFormat="1" applyFont="1" applyFill="1" applyBorder="1" applyAlignment="1" applyProtection="1">
      <alignment vertical="center"/>
    </xf>
    <xf numFmtId="181" fontId="28" fillId="4" borderId="22" xfId="4" quotePrefix="1" applyNumberFormat="1" applyFont="1" applyFill="1" applyBorder="1" applyAlignment="1" applyProtection="1">
      <alignment vertical="center"/>
    </xf>
    <xf numFmtId="181" fontId="26" fillId="2" borderId="20" xfId="4" quotePrefix="1" applyNumberFormat="1" applyFont="1" applyFill="1" applyBorder="1" applyAlignment="1" applyProtection="1">
      <alignment vertical="center"/>
    </xf>
    <xf numFmtId="165" fontId="28" fillId="4" borderId="57" xfId="4" quotePrefix="1" applyNumberFormat="1" applyFont="1" applyFill="1" applyBorder="1" applyAlignment="1" applyProtection="1">
      <alignment horizontal="right" vertical="center"/>
    </xf>
    <xf numFmtId="165" fontId="26" fillId="4" borderId="58" xfId="4" quotePrefix="1" applyNumberFormat="1" applyFont="1" applyFill="1" applyBorder="1" applyAlignment="1" applyProtection="1">
      <alignment horizontal="right" vertical="center"/>
    </xf>
    <xf numFmtId="181" fontId="26" fillId="4" borderId="59" xfId="4" quotePrefix="1" applyNumberFormat="1" applyFont="1" applyFill="1" applyBorder="1" applyAlignment="1" applyProtection="1">
      <alignment vertical="center"/>
    </xf>
    <xf numFmtId="181" fontId="26" fillId="4" borderId="58" xfId="4" quotePrefix="1" applyNumberFormat="1" applyFont="1" applyFill="1" applyBorder="1" applyAlignment="1" applyProtection="1">
      <alignment vertical="center"/>
    </xf>
    <xf numFmtId="181" fontId="28" fillId="4" borderId="57" xfId="4" quotePrefix="1" applyNumberFormat="1" applyFont="1" applyFill="1" applyBorder="1" applyAlignment="1" applyProtection="1">
      <alignment vertical="center"/>
    </xf>
    <xf numFmtId="181" fontId="26" fillId="2" borderId="58" xfId="4" quotePrefix="1" applyNumberFormat="1" applyFont="1" applyFill="1" applyBorder="1" applyAlignment="1" applyProtection="1">
      <alignment vertical="center"/>
    </xf>
    <xf numFmtId="173" fontId="28" fillId="4" borderId="22" xfId="4" quotePrefix="1" applyNumberFormat="1" applyFont="1" applyFill="1" applyBorder="1" applyAlignment="1" applyProtection="1">
      <alignment horizontal="right" vertical="center"/>
    </xf>
    <xf numFmtId="173" fontId="26" fillId="4" borderId="20" xfId="4" quotePrefix="1" applyNumberFormat="1" applyFont="1" applyFill="1" applyBorder="1" applyAlignment="1" applyProtection="1">
      <alignment horizontal="right" vertical="center"/>
    </xf>
    <xf numFmtId="167" fontId="26" fillId="4" borderId="20" xfId="4" quotePrefix="1" applyNumberFormat="1" applyFont="1" applyFill="1" applyBorder="1" applyAlignment="1" applyProtection="1">
      <alignment vertical="center"/>
    </xf>
    <xf numFmtId="167" fontId="28" fillId="4" borderId="22" xfId="4" quotePrefix="1" applyNumberFormat="1" applyFont="1" applyFill="1" applyBorder="1" applyAlignment="1" applyProtection="1">
      <alignment vertical="center"/>
    </xf>
    <xf numFmtId="167" fontId="26" fillId="2" borderId="20" xfId="4" quotePrefix="1" applyNumberFormat="1" applyFont="1" applyFill="1" applyBorder="1" applyAlignment="1" applyProtection="1">
      <alignment vertical="center"/>
    </xf>
    <xf numFmtId="0" fontId="55" fillId="4" borderId="61" xfId="0" applyFont="1" applyFill="1" applyBorder="1" applyAlignment="1" applyProtection="1"/>
    <xf numFmtId="165" fontId="56" fillId="4" borderId="62" xfId="4" quotePrefix="1" applyNumberFormat="1" applyFont="1" applyFill="1" applyBorder="1" applyAlignment="1" applyProtection="1">
      <alignment horizontal="right"/>
    </xf>
    <xf numFmtId="165" fontId="55" fillId="4" borderId="55" xfId="4" quotePrefix="1" applyNumberFormat="1" applyFont="1" applyFill="1" applyBorder="1" applyAlignment="1" applyProtection="1">
      <alignment horizontal="right"/>
    </xf>
    <xf numFmtId="168" fontId="26" fillId="4" borderId="58" xfId="4" quotePrefix="1" applyNumberFormat="1" applyFont="1" applyFill="1" applyBorder="1" applyAlignment="1" applyProtection="1">
      <alignment vertical="center"/>
    </xf>
    <xf numFmtId="168" fontId="28" fillId="4" borderId="57" xfId="4" quotePrefix="1" applyNumberFormat="1" applyFont="1" applyFill="1" applyBorder="1" applyAlignment="1" applyProtection="1">
      <alignment vertical="center"/>
    </xf>
    <xf numFmtId="168" fontId="26" fillId="2" borderId="58" xfId="4" quotePrefix="1" applyNumberFormat="1" applyFont="1" applyFill="1" applyBorder="1" applyAlignment="1" applyProtection="1">
      <alignment vertical="center"/>
    </xf>
    <xf numFmtId="0" fontId="56" fillId="2" borderId="55" xfId="7" applyFont="1" applyFill="1" applyBorder="1" applyAlignment="1" applyProtection="1">
      <alignment horizontal="left"/>
    </xf>
    <xf numFmtId="0" fontId="55" fillId="2" borderId="55" xfId="7" quotePrefix="1" applyFont="1" applyFill="1" applyBorder="1" applyAlignment="1" applyProtection="1">
      <alignment horizontal="left" indent="2"/>
    </xf>
    <xf numFmtId="0" fontId="55" fillId="2" borderId="55" xfId="7" applyFont="1" applyFill="1" applyBorder="1" applyAlignment="1" applyProtection="1">
      <alignment horizontal="left" indent="2"/>
    </xf>
    <xf numFmtId="0" fontId="55" fillId="3" borderId="55" xfId="7" quotePrefix="1" applyFont="1" applyFill="1" applyBorder="1" applyAlignment="1" applyProtection="1">
      <alignment horizontal="left"/>
    </xf>
    <xf numFmtId="0" fontId="55" fillId="3" borderId="56" xfId="7" applyFont="1" applyFill="1" applyBorder="1" applyAlignment="1" applyProtection="1">
      <alignment horizontal="left"/>
    </xf>
    <xf numFmtId="0" fontId="55" fillId="3" borderId="55" xfId="7" quotePrefix="1" applyFont="1" applyFill="1" applyBorder="1" applyAlignment="1" applyProtection="1">
      <alignment horizontal="left" indent="2"/>
    </xf>
    <xf numFmtId="165" fontId="56" fillId="4" borderId="11" xfId="7" applyNumberFormat="1" applyFont="1" applyFill="1" applyBorder="1" applyAlignment="1" applyProtection="1">
      <alignment horizontal="right"/>
    </xf>
    <xf numFmtId="168" fontId="55" fillId="4" borderId="12" xfId="4" applyNumberFormat="1" applyFont="1" applyFill="1" applyBorder="1" applyAlignment="1" applyProtection="1">
      <alignment horizontal="right"/>
    </xf>
    <xf numFmtId="168" fontId="55" fillId="3" borderId="12" xfId="4" applyNumberFormat="1" applyFont="1" applyFill="1" applyBorder="1" applyAlignment="1" applyProtection="1">
      <alignment horizontal="right"/>
    </xf>
    <xf numFmtId="165" fontId="55" fillId="4" borderId="20" xfId="7" applyNumberFormat="1" applyFont="1" applyFill="1" applyBorder="1" applyAlignment="1" applyProtection="1">
      <alignment horizontal="right"/>
    </xf>
    <xf numFmtId="165" fontId="56" fillId="4" borderId="22" xfId="7" applyNumberFormat="1" applyFont="1" applyFill="1" applyBorder="1" applyAlignment="1" applyProtection="1">
      <alignment horizontal="right"/>
    </xf>
    <xf numFmtId="168" fontId="55" fillId="3" borderId="20" xfId="4" applyNumberFormat="1" applyFont="1" applyFill="1" applyBorder="1" applyAlignment="1" applyProtection="1">
      <alignment horizontal="right"/>
    </xf>
    <xf numFmtId="181" fontId="55" fillId="4" borderId="0" xfId="7" applyNumberFormat="1" applyFont="1" applyFill="1" applyBorder="1" applyAlignment="1" applyProtection="1">
      <alignment horizontal="right"/>
    </xf>
    <xf numFmtId="170" fontId="56" fillId="4" borderId="6" xfId="7" applyNumberFormat="1" applyFont="1" applyFill="1" applyBorder="1" applyAlignment="1" applyProtection="1">
      <alignment horizontal="right"/>
    </xf>
    <xf numFmtId="181" fontId="55" fillId="3" borderId="0" xfId="7" applyNumberFormat="1" applyFont="1" applyFill="1" applyBorder="1" applyAlignment="1" applyProtection="1">
      <alignment horizontal="right"/>
    </xf>
    <xf numFmtId="173" fontId="55" fillId="4" borderId="0" xfId="7" applyNumberFormat="1" applyFont="1" applyFill="1" applyBorder="1" applyAlignment="1" applyProtection="1">
      <alignment horizontal="right"/>
    </xf>
    <xf numFmtId="173" fontId="55" fillId="4" borderId="0" xfId="4" quotePrefix="1" applyNumberFormat="1" applyFont="1" applyFill="1" applyBorder="1" applyAlignment="1" applyProtection="1">
      <alignment horizontal="right"/>
    </xf>
    <xf numFmtId="167" fontId="56" fillId="4" borderId="6" xfId="7" quotePrefix="1" applyNumberFormat="1" applyFont="1" applyFill="1" applyBorder="1" applyAlignment="1" applyProtection="1">
      <alignment horizontal="right"/>
    </xf>
    <xf numFmtId="173" fontId="55" fillId="3" borderId="0" xfId="4" quotePrefix="1" applyNumberFormat="1" applyFont="1" applyFill="1" applyBorder="1" applyAlignment="1" applyProtection="1">
      <alignment horizontal="right"/>
    </xf>
    <xf numFmtId="167" fontId="55" fillId="3" borderId="0" xfId="7" quotePrefix="1" applyNumberFormat="1" applyFont="1" applyFill="1" applyBorder="1" applyAlignment="1" applyProtection="1">
      <alignment horizontal="right"/>
    </xf>
    <xf numFmtId="168" fontId="56" fillId="4" borderId="11" xfId="4" applyNumberFormat="1" applyFont="1" applyFill="1" applyBorder="1" applyAlignment="1" applyProtection="1">
      <alignment horizontal="right"/>
    </xf>
    <xf numFmtId="171" fontId="56" fillId="4" borderId="6" xfId="7" applyNumberFormat="1" applyFont="1" applyFill="1" applyBorder="1" applyAlignment="1" applyProtection="1">
      <alignment horizontal="right"/>
    </xf>
    <xf numFmtId="167" fontId="56" fillId="4" borderId="6" xfId="4" quotePrefix="1" applyNumberFormat="1" applyFont="1" applyFill="1" applyBorder="1" applyAlignment="1" applyProtection="1">
      <alignment horizontal="right"/>
    </xf>
    <xf numFmtId="167" fontId="55" fillId="3" borderId="0" xfId="4" quotePrefix="1" applyNumberFormat="1" applyFont="1" applyFill="1" applyBorder="1" applyAlignment="1" applyProtection="1">
      <alignment horizontal="right"/>
    </xf>
    <xf numFmtId="167" fontId="55" fillId="4" borderId="12" xfId="7" applyNumberFormat="1" applyFont="1" applyFill="1" applyBorder="1" applyAlignment="1" applyProtection="1">
      <alignment horizontal="right"/>
    </xf>
    <xf numFmtId="167" fontId="55" fillId="3" borderId="12" xfId="7" applyNumberFormat="1" applyFont="1" applyFill="1" applyBorder="1" applyAlignment="1" applyProtection="1">
      <alignment horizontal="right"/>
    </xf>
    <xf numFmtId="165" fontId="55" fillId="4" borderId="55" xfId="7" applyNumberFormat="1" applyFont="1" applyFill="1" applyBorder="1" applyAlignment="1" applyProtection="1">
      <alignment horizontal="right"/>
    </xf>
    <xf numFmtId="168" fontId="55" fillId="4" borderId="55" xfId="4" applyNumberFormat="1" applyFont="1" applyFill="1" applyBorder="1" applyAlignment="1" applyProtection="1">
      <alignment horizontal="right"/>
    </xf>
    <xf numFmtId="168" fontId="56" fillId="4" borderId="62" xfId="4" applyNumberFormat="1" applyFont="1" applyFill="1" applyBorder="1" applyAlignment="1" applyProtection="1">
      <alignment horizontal="right"/>
    </xf>
    <xf numFmtId="168" fontId="55" fillId="3" borderId="55" xfId="4" applyNumberFormat="1" applyFont="1" applyFill="1" applyBorder="1" applyAlignment="1" applyProtection="1">
      <alignment horizontal="right"/>
    </xf>
    <xf numFmtId="181" fontId="55" fillId="4" borderId="55" xfId="7" applyNumberFormat="1" applyFont="1" applyFill="1" applyBorder="1" applyAlignment="1" applyProtection="1">
      <alignment horizontal="right"/>
    </xf>
    <xf numFmtId="182" fontId="55" fillId="4" borderId="55" xfId="7" applyNumberFormat="1" applyFont="1" applyFill="1" applyBorder="1" applyAlignment="1" applyProtection="1">
      <alignment horizontal="right"/>
    </xf>
    <xf numFmtId="170" fontId="56" fillId="4" borderId="62" xfId="7" applyNumberFormat="1" applyFont="1" applyFill="1" applyBorder="1" applyAlignment="1" applyProtection="1">
      <alignment horizontal="right"/>
    </xf>
    <xf numFmtId="181" fontId="55" fillId="3" borderId="55" xfId="7" applyNumberFormat="1" applyFont="1" applyFill="1" applyBorder="1" applyAlignment="1" applyProtection="1">
      <alignment horizontal="right"/>
    </xf>
    <xf numFmtId="10" fontId="56" fillId="4" borderId="62" xfId="7" applyNumberFormat="1" applyFont="1" applyFill="1" applyBorder="1" applyAlignment="1" applyProtection="1">
      <alignment horizontal="right"/>
    </xf>
    <xf numFmtId="182" fontId="55" fillId="3" borderId="55" xfId="7" applyNumberFormat="1" applyFont="1" applyFill="1" applyBorder="1" applyAlignment="1" applyProtection="1">
      <alignment horizontal="right"/>
    </xf>
    <xf numFmtId="183" fontId="55" fillId="4" borderId="55" xfId="7" applyNumberFormat="1" applyFont="1" applyFill="1" applyBorder="1" applyAlignment="1" applyProtection="1">
      <alignment horizontal="right"/>
    </xf>
    <xf numFmtId="171" fontId="56" fillId="4" borderId="62" xfId="7" applyNumberFormat="1" applyFont="1" applyFill="1" applyBorder="1" applyAlignment="1" applyProtection="1">
      <alignment horizontal="right"/>
    </xf>
    <xf numFmtId="172" fontId="56" fillId="4" borderId="62" xfId="7" applyNumberFormat="1" applyFont="1" applyFill="1" applyBorder="1" applyAlignment="1" applyProtection="1">
      <alignment horizontal="right"/>
    </xf>
    <xf numFmtId="173" fontId="55" fillId="4" borderId="55" xfId="7" applyNumberFormat="1" applyFont="1" applyFill="1" applyBorder="1" applyAlignment="1" applyProtection="1">
      <alignment horizontal="right"/>
    </xf>
    <xf numFmtId="173" fontId="55" fillId="4" borderId="55" xfId="4" quotePrefix="1" applyNumberFormat="1" applyFont="1" applyFill="1" applyBorder="1" applyAlignment="1" applyProtection="1">
      <alignment horizontal="right"/>
    </xf>
    <xf numFmtId="167" fontId="56" fillId="4" borderId="62" xfId="7" quotePrefix="1" applyNumberFormat="1" applyFont="1" applyFill="1" applyBorder="1" applyAlignment="1" applyProtection="1">
      <alignment horizontal="right"/>
    </xf>
    <xf numFmtId="173" fontId="55" fillId="3" borderId="55" xfId="4" quotePrefix="1" applyNumberFormat="1" applyFont="1" applyFill="1" applyBorder="1" applyAlignment="1" applyProtection="1">
      <alignment horizontal="right"/>
    </xf>
    <xf numFmtId="167" fontId="55" fillId="3" borderId="55" xfId="7" quotePrefix="1" applyNumberFormat="1" applyFont="1" applyFill="1" applyBorder="1" applyAlignment="1" applyProtection="1">
      <alignment horizontal="right"/>
    </xf>
    <xf numFmtId="165" fontId="55" fillId="3" borderId="55" xfId="4" quotePrefix="1" applyNumberFormat="1" applyFont="1" applyFill="1" applyBorder="1" applyAlignment="1" applyProtection="1">
      <alignment horizontal="right"/>
    </xf>
    <xf numFmtId="165" fontId="55" fillId="4" borderId="58" xfId="7" applyNumberFormat="1" applyFont="1" applyFill="1" applyBorder="1" applyAlignment="1" applyProtection="1">
      <alignment horizontal="right"/>
    </xf>
    <xf numFmtId="165" fontId="55" fillId="4" borderId="58" xfId="4" applyNumberFormat="1" applyFont="1" applyFill="1" applyBorder="1" applyAlignment="1" applyProtection="1">
      <alignment horizontal="right"/>
    </xf>
    <xf numFmtId="165" fontId="56" fillId="4" borderId="57" xfId="4" applyNumberFormat="1" applyFont="1" applyFill="1" applyBorder="1" applyAlignment="1" applyProtection="1">
      <alignment horizontal="right"/>
    </xf>
    <xf numFmtId="165" fontId="55" fillId="3" borderId="58" xfId="4" applyNumberFormat="1" applyFont="1" applyFill="1" applyBorder="1" applyAlignment="1" applyProtection="1">
      <alignment horizontal="right"/>
    </xf>
    <xf numFmtId="165" fontId="56" fillId="4" borderId="62" xfId="7" applyNumberFormat="1" applyFont="1" applyFill="1" applyBorder="1" applyAlignment="1" applyProtection="1">
      <alignment horizontal="right"/>
    </xf>
    <xf numFmtId="165" fontId="56" fillId="4" borderId="3" xfId="7" applyNumberFormat="1" applyFont="1" applyFill="1" applyBorder="1" applyAlignment="1" applyProtection="1">
      <alignment horizontal="right"/>
    </xf>
    <xf numFmtId="165" fontId="56" fillId="4" borderId="57" xfId="7" applyNumberFormat="1" applyFont="1" applyFill="1" applyBorder="1" applyAlignment="1" applyProtection="1">
      <alignment horizontal="right"/>
    </xf>
    <xf numFmtId="181" fontId="56" fillId="4" borderId="6" xfId="7" applyNumberFormat="1" applyFont="1" applyFill="1" applyBorder="1" applyAlignment="1" applyProtection="1">
      <alignment horizontal="right"/>
    </xf>
    <xf numFmtId="181" fontId="56" fillId="4" borderId="62" xfId="7" applyNumberFormat="1" applyFont="1" applyFill="1" applyBorder="1" applyAlignment="1" applyProtection="1">
      <alignment horizontal="right"/>
    </xf>
    <xf numFmtId="182" fontId="56" fillId="4" borderId="62" xfId="7" applyNumberFormat="1" applyFont="1" applyFill="1" applyBorder="1" applyAlignment="1" applyProtection="1">
      <alignment horizontal="right"/>
    </xf>
    <xf numFmtId="183" fontId="56" fillId="4" borderId="62" xfId="7" applyNumberFormat="1" applyFont="1" applyFill="1" applyBorder="1" applyAlignment="1" applyProtection="1">
      <alignment horizontal="right"/>
    </xf>
    <xf numFmtId="181" fontId="56" fillId="4" borderId="8" xfId="7" applyNumberFormat="1" applyFont="1" applyFill="1" applyBorder="1" applyAlignment="1" applyProtection="1">
      <alignment horizontal="right"/>
    </xf>
    <xf numFmtId="0" fontId="56" fillId="4" borderId="1" xfId="7" quotePrefix="1" applyFont="1" applyFill="1" applyBorder="1" applyAlignment="1" applyProtection="1">
      <alignment horizontal="right"/>
    </xf>
    <xf numFmtId="173" fontId="56" fillId="4" borderId="6" xfId="7" applyNumberFormat="1" applyFont="1" applyFill="1" applyBorder="1" applyAlignment="1" applyProtection="1">
      <alignment horizontal="right"/>
    </xf>
    <xf numFmtId="173" fontId="56" fillId="4" borderId="62" xfId="7" applyNumberFormat="1" applyFont="1" applyFill="1" applyBorder="1" applyAlignment="1" applyProtection="1">
      <alignment horizontal="right"/>
    </xf>
    <xf numFmtId="173" fontId="56" fillId="4" borderId="6" xfId="4" quotePrefix="1" applyNumberFormat="1" applyFont="1" applyFill="1" applyBorder="1" applyAlignment="1" applyProtection="1">
      <alignment horizontal="right"/>
    </xf>
    <xf numFmtId="174" fontId="56" fillId="4" borderId="6" xfId="7" quotePrefix="1" applyNumberFormat="1" applyFont="1" applyFill="1" applyBorder="1" applyAlignment="1" applyProtection="1">
      <alignment horizontal="right"/>
    </xf>
    <xf numFmtId="167" fontId="56" fillId="4" borderId="11" xfId="7" applyNumberFormat="1" applyFont="1" applyFill="1" applyBorder="1" applyAlignment="1" applyProtection="1">
      <alignment horizontal="right"/>
    </xf>
    <xf numFmtId="168" fontId="56" fillId="4" borderId="20" xfId="4" applyNumberFormat="1" applyFont="1" applyFill="1" applyBorder="1" applyAlignment="1" applyProtection="1">
      <alignment horizontal="right"/>
    </xf>
    <xf numFmtId="168" fontId="56" fillId="4" borderId="12" xfId="4" applyNumberFormat="1" applyFont="1" applyFill="1" applyBorder="1" applyAlignment="1" applyProtection="1">
      <alignment horizontal="right"/>
    </xf>
    <xf numFmtId="165" fontId="56" fillId="4" borderId="0" xfId="4" applyNumberFormat="1" applyFont="1" applyFill="1" applyBorder="1" applyAlignment="1" applyProtection="1">
      <alignment horizontal="right"/>
    </xf>
    <xf numFmtId="168" fontId="56" fillId="4" borderId="55" xfId="4" applyNumberFormat="1" applyFont="1" applyFill="1" applyBorder="1" applyAlignment="1" applyProtection="1">
      <alignment horizontal="right"/>
    </xf>
    <xf numFmtId="165" fontId="56" fillId="4" borderId="9" xfId="4" applyNumberFormat="1" applyFont="1" applyFill="1" applyBorder="1" applyAlignment="1" applyProtection="1">
      <alignment horizontal="right"/>
    </xf>
    <xf numFmtId="168" fontId="56" fillId="4" borderId="4" xfId="4" applyNumberFormat="1" applyFont="1" applyFill="1" applyBorder="1" applyAlignment="1" applyProtection="1">
      <alignment horizontal="right"/>
    </xf>
    <xf numFmtId="165" fontId="56" fillId="4" borderId="4" xfId="4" applyNumberFormat="1" applyFont="1" applyFill="1" applyBorder="1" applyAlignment="1" applyProtection="1">
      <alignment horizontal="right"/>
    </xf>
    <xf numFmtId="165" fontId="56" fillId="4" borderId="58" xfId="4" applyNumberFormat="1" applyFont="1" applyFill="1" applyBorder="1" applyAlignment="1" applyProtection="1">
      <alignment horizontal="right"/>
    </xf>
    <xf numFmtId="181" fontId="56" fillId="4" borderId="0" xfId="7" applyNumberFormat="1" applyFont="1" applyFill="1" applyBorder="1" applyAlignment="1" applyProtection="1">
      <alignment horizontal="right"/>
    </xf>
    <xf numFmtId="181" fontId="56" fillId="4" borderId="55" xfId="7" applyNumberFormat="1" applyFont="1" applyFill="1" applyBorder="1" applyAlignment="1" applyProtection="1">
      <alignment horizontal="right"/>
    </xf>
    <xf numFmtId="182" fontId="56" fillId="4" borderId="55" xfId="7" applyNumberFormat="1" applyFont="1" applyFill="1" applyBorder="1" applyAlignment="1" applyProtection="1">
      <alignment horizontal="right"/>
    </xf>
    <xf numFmtId="183" fontId="56" fillId="4" borderId="55" xfId="7" applyNumberFormat="1" applyFont="1" applyFill="1" applyBorder="1" applyAlignment="1" applyProtection="1">
      <alignment horizontal="right"/>
    </xf>
    <xf numFmtId="181" fontId="56" fillId="4" borderId="9" xfId="7" applyNumberFormat="1" applyFont="1" applyFill="1" applyBorder="1" applyAlignment="1" applyProtection="1">
      <alignment horizontal="right"/>
    </xf>
    <xf numFmtId="0" fontId="56" fillId="4" borderId="14" xfId="7" quotePrefix="1" applyFont="1" applyFill="1" applyBorder="1" applyAlignment="1" applyProtection="1">
      <alignment horizontal="right"/>
    </xf>
    <xf numFmtId="173" fontId="56" fillId="4" borderId="0" xfId="4" quotePrefix="1" applyNumberFormat="1" applyFont="1" applyFill="1" applyBorder="1" applyAlignment="1" applyProtection="1">
      <alignment horizontal="right"/>
    </xf>
    <xf numFmtId="173" fontId="56" fillId="4" borderId="55" xfId="4" quotePrefix="1" applyNumberFormat="1" applyFont="1" applyFill="1" applyBorder="1" applyAlignment="1" applyProtection="1">
      <alignment horizontal="right"/>
    </xf>
    <xf numFmtId="167" fontId="56" fillId="4" borderId="55" xfId="7" quotePrefix="1" applyNumberFormat="1" applyFont="1" applyFill="1" applyBorder="1" applyAlignment="1" applyProtection="1">
      <alignment horizontal="right"/>
    </xf>
    <xf numFmtId="167" fontId="56" fillId="4" borderId="0" xfId="4" quotePrefix="1" applyNumberFormat="1" applyFont="1" applyFill="1" applyBorder="1" applyAlignment="1" applyProtection="1">
      <alignment horizontal="right"/>
    </xf>
    <xf numFmtId="167" fontId="56" fillId="4" borderId="0" xfId="7" quotePrefix="1" applyNumberFormat="1" applyFont="1" applyFill="1" applyBorder="1" applyAlignment="1" applyProtection="1">
      <alignment horizontal="right"/>
    </xf>
    <xf numFmtId="174" fontId="56" fillId="4" borderId="0" xfId="7" quotePrefix="1" applyNumberFormat="1" applyFont="1" applyFill="1" applyBorder="1" applyAlignment="1" applyProtection="1">
      <alignment horizontal="right"/>
    </xf>
    <xf numFmtId="165" fontId="56" fillId="4" borderId="55" xfId="4" quotePrefix="1" applyNumberFormat="1" applyFont="1" applyFill="1" applyBorder="1" applyAlignment="1" applyProtection="1">
      <alignment horizontal="right"/>
    </xf>
    <xf numFmtId="165" fontId="56" fillId="4" borderId="9" xfId="4" quotePrefix="1" applyNumberFormat="1" applyFont="1" applyFill="1" applyBorder="1" applyAlignment="1" applyProtection="1">
      <alignment horizontal="right"/>
    </xf>
    <xf numFmtId="0" fontId="56" fillId="4" borderId="14" xfId="7" applyFont="1" applyFill="1" applyBorder="1" applyAlignment="1" applyProtection="1">
      <alignment horizontal="right"/>
    </xf>
    <xf numFmtId="167" fontId="56" fillId="4" borderId="12" xfId="7" applyNumberFormat="1" applyFont="1" applyFill="1" applyBorder="1" applyAlignment="1" applyProtection="1">
      <alignment horizontal="right"/>
    </xf>
    <xf numFmtId="0" fontId="61" fillId="4" borderId="0" xfId="14" applyFont="1" applyFill="1" applyBorder="1" applyAlignment="1" applyProtection="1">
      <alignment horizontal="right"/>
    </xf>
    <xf numFmtId="165" fontId="56" fillId="4" borderId="12" xfId="4" applyNumberFormat="1" applyFont="1" applyFill="1" applyBorder="1" applyAlignment="1" applyProtection="1">
      <alignment horizontal="right"/>
    </xf>
    <xf numFmtId="41" fontId="56" fillId="4" borderId="14" xfId="4" applyNumberFormat="1" applyFont="1" applyFill="1" applyBorder="1" applyAlignment="1" applyProtection="1">
      <alignment horizontal="right"/>
    </xf>
    <xf numFmtId="41" fontId="56" fillId="4" borderId="0" xfId="4" applyNumberFormat="1" applyFont="1" applyFill="1" applyBorder="1" applyAlignment="1" applyProtection="1">
      <alignment horizontal="right"/>
    </xf>
    <xf numFmtId="41" fontId="56" fillId="4" borderId="12" xfId="14" applyNumberFormat="1" applyFont="1" applyFill="1" applyBorder="1" applyAlignment="1" applyProtection="1">
      <alignment horizontal="right"/>
    </xf>
    <xf numFmtId="41" fontId="56" fillId="4" borderId="1" xfId="14" applyNumberFormat="1" applyFont="1" applyFill="1" applyBorder="1" applyAlignment="1" applyProtection="1">
      <alignment horizontal="right"/>
    </xf>
    <xf numFmtId="41" fontId="56" fillId="4" borderId="6" xfId="14" applyNumberFormat="1" applyFont="1" applyFill="1" applyBorder="1" applyAlignment="1" applyProtection="1">
      <alignment horizontal="right"/>
    </xf>
    <xf numFmtId="41" fontId="56" fillId="4" borderId="11" xfId="14" applyNumberFormat="1" applyFont="1" applyFill="1" applyBorder="1" applyAlignment="1" applyProtection="1">
      <alignment horizontal="right"/>
    </xf>
    <xf numFmtId="165" fontId="56" fillId="4" borderId="9" xfId="14" applyNumberFormat="1" applyFont="1" applyFill="1" applyBorder="1" applyAlignment="1" applyProtection="1">
      <alignment horizontal="right"/>
    </xf>
    <xf numFmtId="0" fontId="56" fillId="4" borderId="14" xfId="14" applyFont="1" applyFill="1" applyBorder="1" applyAlignment="1" applyProtection="1">
      <alignment horizontal="right"/>
    </xf>
    <xf numFmtId="165" fontId="56" fillId="4" borderId="6" xfId="14" applyNumberFormat="1" applyFont="1" applyFill="1" applyBorder="1" applyAlignment="1" applyProtection="1">
      <alignment horizontal="right"/>
    </xf>
    <xf numFmtId="165" fontId="56" fillId="4" borderId="0" xfId="14" applyNumberFormat="1" applyFont="1" applyFill="1" applyBorder="1" applyAlignment="1" applyProtection="1">
      <alignment horizontal="right"/>
    </xf>
    <xf numFmtId="0" fontId="55" fillId="4" borderId="55" xfId="7" applyFont="1" applyFill="1" applyBorder="1" applyAlignment="1" applyProtection="1">
      <alignment horizontal="left" indent="2"/>
    </xf>
    <xf numFmtId="165" fontId="56" fillId="4" borderId="62" xfId="14" applyNumberFormat="1" applyFont="1" applyFill="1" applyBorder="1" applyAlignment="1" applyProtection="1">
      <alignment horizontal="right"/>
    </xf>
    <xf numFmtId="165" fontId="55" fillId="4" borderId="55" xfId="14" applyNumberFormat="1" applyFont="1" applyFill="1" applyBorder="1" applyAlignment="1" applyProtection="1">
      <alignment horizontal="right"/>
    </xf>
    <xf numFmtId="0" fontId="55" fillId="4" borderId="55" xfId="7" applyFont="1" applyFill="1" applyBorder="1" applyAlignment="1" applyProtection="1"/>
    <xf numFmtId="165" fontId="56" fillId="4" borderId="55" xfId="14" applyNumberFormat="1" applyFont="1" applyFill="1" applyBorder="1" applyAlignment="1" applyProtection="1">
      <alignment horizontal="right"/>
    </xf>
    <xf numFmtId="0" fontId="55" fillId="4" borderId="0" xfId="14" quotePrefix="1" applyFont="1" applyFill="1" applyBorder="1" applyAlignment="1" applyProtection="1">
      <alignment horizontal="left" wrapText="1"/>
    </xf>
    <xf numFmtId="0" fontId="55" fillId="4" borderId="56" xfId="14" quotePrefix="1" applyFont="1" applyFill="1" applyBorder="1" applyAlignment="1" applyProtection="1">
      <alignment horizontal="left"/>
    </xf>
    <xf numFmtId="0" fontId="55" fillId="4" borderId="55" xfId="7" quotePrefix="1" applyFont="1" applyFill="1" applyBorder="1" applyAlignment="1" applyProtection="1">
      <alignment horizontal="left" indent="2"/>
    </xf>
    <xf numFmtId="0" fontId="56" fillId="4" borderId="55" xfId="7" applyFont="1" applyFill="1" applyBorder="1" applyAlignment="1" applyProtection="1"/>
    <xf numFmtId="0" fontId="55" fillId="4" borderId="20" xfId="7" applyFont="1" applyFill="1" applyBorder="1" applyAlignment="1" applyProtection="1">
      <alignment horizontal="left" indent="2"/>
    </xf>
    <xf numFmtId="181" fontId="55" fillId="4" borderId="0" xfId="14" applyNumberFormat="1" applyFont="1" applyFill="1" applyBorder="1" applyAlignment="1" applyProtection="1">
      <alignment horizontal="right"/>
    </xf>
    <xf numFmtId="41" fontId="56" fillId="4" borderId="0" xfId="14" applyNumberFormat="1" applyFont="1" applyFill="1" applyBorder="1" applyAlignment="1" applyProtection="1">
      <alignment horizontal="right"/>
    </xf>
    <xf numFmtId="184" fontId="55" fillId="4" borderId="12" xfId="14" applyNumberFormat="1" applyFont="1" applyFill="1" applyBorder="1" applyAlignment="1" applyProtection="1">
      <alignment horizontal="right"/>
    </xf>
    <xf numFmtId="165" fontId="55" fillId="4" borderId="55" xfId="4" applyNumberFormat="1" applyFont="1" applyFill="1" applyBorder="1" applyAlignment="1" applyProtection="1">
      <alignment horizontal="right"/>
    </xf>
    <xf numFmtId="177" fontId="56" fillId="4" borderId="62" xfId="4" applyNumberFormat="1" applyFont="1" applyFill="1" applyBorder="1" applyAlignment="1" applyProtection="1">
      <alignment horizontal="right"/>
    </xf>
    <xf numFmtId="178" fontId="55" fillId="4" borderId="55" xfId="4" applyNumberFormat="1" applyFont="1" applyFill="1" applyBorder="1" applyAlignment="1" applyProtection="1">
      <alignment horizontal="right"/>
    </xf>
    <xf numFmtId="181" fontId="55" fillId="4" borderId="55" xfId="14" applyNumberFormat="1" applyFont="1" applyFill="1" applyBorder="1" applyAlignment="1" applyProtection="1">
      <alignment horizontal="right"/>
    </xf>
    <xf numFmtId="170" fontId="56" fillId="4" borderId="62" xfId="14" applyNumberFormat="1" applyFont="1" applyFill="1" applyBorder="1" applyAlignment="1" applyProtection="1">
      <alignment horizontal="right"/>
    </xf>
    <xf numFmtId="41" fontId="56" fillId="4" borderId="62" xfId="14" applyNumberFormat="1" applyFont="1" applyFill="1" applyBorder="1" applyAlignment="1" applyProtection="1">
      <alignment horizontal="right"/>
    </xf>
    <xf numFmtId="41" fontId="55" fillId="4" borderId="55" xfId="14" applyNumberFormat="1" applyFont="1" applyFill="1" applyBorder="1" applyAlignment="1" applyProtection="1">
      <alignment horizontal="right"/>
    </xf>
    <xf numFmtId="41" fontId="56" fillId="4" borderId="55" xfId="14" applyNumberFormat="1" applyFont="1" applyFill="1" applyBorder="1" applyAlignment="1" applyProtection="1">
      <alignment horizontal="right"/>
    </xf>
    <xf numFmtId="165" fontId="55" fillId="4" borderId="20" xfId="14" applyNumberFormat="1" applyFont="1" applyFill="1" applyBorder="1" applyAlignment="1" applyProtection="1">
      <alignment horizontal="right"/>
    </xf>
    <xf numFmtId="177" fontId="56" fillId="4" borderId="22" xfId="4" applyNumberFormat="1" applyFont="1" applyFill="1" applyBorder="1" applyAlignment="1" applyProtection="1">
      <alignment horizontal="right"/>
    </xf>
    <xf numFmtId="165" fontId="28" fillId="4" borderId="39" xfId="4" applyNumberFormat="1" applyFont="1" applyFill="1" applyBorder="1" applyAlignment="1" applyProtection="1">
      <alignment horizontal="right"/>
    </xf>
    <xf numFmtId="0" fontId="26" fillId="4" borderId="0" xfId="7" applyFont="1" applyFill="1" applyBorder="1" applyAlignment="1" applyProtection="1">
      <alignment wrapText="1"/>
    </xf>
    <xf numFmtId="0" fontId="26" fillId="0" borderId="0" xfId="7" applyFont="1" applyFill="1" applyBorder="1" applyAlignment="1" applyProtection="1">
      <alignment wrapText="1"/>
    </xf>
    <xf numFmtId="0" fontId="26" fillId="2" borderId="55" xfId="7" applyFont="1" applyFill="1" applyBorder="1" applyAlignment="1" applyProtection="1">
      <alignment horizontal="left" indent="1"/>
    </xf>
    <xf numFmtId="0" fontId="26" fillId="2" borderId="55" xfId="7" applyFont="1" applyFill="1" applyBorder="1" applyAlignment="1" applyProtection="1"/>
    <xf numFmtId="165" fontId="26" fillId="4" borderId="55" xfId="4" applyNumberFormat="1" applyFont="1" applyFill="1" applyBorder="1" applyAlignment="1" applyProtection="1">
      <alignment horizontal="right"/>
    </xf>
    <xf numFmtId="165" fontId="28" fillId="4" borderId="62" xfId="4" applyNumberFormat="1" applyFont="1" applyFill="1" applyBorder="1" applyAlignment="1" applyProtection="1">
      <alignment horizontal="right"/>
    </xf>
    <xf numFmtId="165" fontId="26" fillId="2" borderId="55" xfId="4" applyNumberFormat="1" applyFont="1" applyFill="1" applyBorder="1" applyAlignment="1" applyProtection="1">
      <alignment horizontal="right"/>
    </xf>
    <xf numFmtId="165" fontId="28" fillId="4" borderId="22" xfId="4" applyNumberFormat="1" applyFont="1" applyFill="1" applyBorder="1" applyAlignment="1" applyProtection="1">
      <alignment horizontal="right"/>
    </xf>
    <xf numFmtId="165" fontId="28" fillId="4" borderId="14" xfId="4" applyNumberFormat="1" applyFont="1" applyFill="1" applyBorder="1" applyAlignment="1" applyProtection="1">
      <alignment horizontal="right"/>
    </xf>
    <xf numFmtId="165" fontId="28" fillId="4" borderId="55" xfId="4" applyNumberFormat="1" applyFont="1" applyFill="1" applyBorder="1" applyAlignment="1" applyProtection="1">
      <alignment horizontal="right"/>
    </xf>
    <xf numFmtId="165" fontId="28" fillId="4" borderId="0" xfId="4" applyNumberFormat="1" applyFont="1" applyFill="1" applyBorder="1" applyAlignment="1" applyProtection="1">
      <alignment horizontal="right"/>
    </xf>
    <xf numFmtId="165" fontId="28" fillId="4" borderId="20" xfId="4" applyNumberFormat="1" applyFont="1" applyFill="1" applyBorder="1" applyAlignment="1" applyProtection="1">
      <alignment horizontal="right"/>
    </xf>
    <xf numFmtId="165" fontId="28" fillId="4" borderId="4" xfId="4" applyNumberFormat="1" applyFont="1" applyFill="1" applyBorder="1" applyAlignment="1" applyProtection="1">
      <alignment horizontal="right"/>
    </xf>
    <xf numFmtId="165" fontId="28" fillId="4" borderId="12" xfId="4" applyNumberFormat="1" applyFont="1" applyFill="1" applyBorder="1" applyAlignment="1" applyProtection="1">
      <alignment horizontal="right"/>
    </xf>
    <xf numFmtId="165" fontId="56" fillId="4" borderId="62" xfId="4" applyNumberFormat="1" applyFont="1" applyFill="1" applyBorder="1" applyAlignment="1" applyProtection="1">
      <alignment horizontal="right"/>
    </xf>
    <xf numFmtId="165" fontId="56" fillId="4" borderId="55" xfId="4" applyNumberFormat="1" applyFont="1" applyFill="1" applyBorder="1" applyAlignment="1" applyProtection="1">
      <alignment horizontal="right"/>
    </xf>
    <xf numFmtId="165" fontId="56" fillId="4" borderId="22" xfId="4" applyNumberFormat="1" applyFont="1" applyFill="1" applyBorder="1" applyAlignment="1" applyProtection="1">
      <alignment horizontal="right"/>
    </xf>
    <xf numFmtId="165" fontId="56" fillId="4" borderId="20" xfId="4" applyNumberFormat="1" applyFont="1" applyFill="1" applyBorder="1" applyAlignment="1" applyProtection="1">
      <alignment horizontal="right"/>
    </xf>
    <xf numFmtId="37" fontId="28" fillId="4" borderId="0" xfId="4" applyNumberFormat="1" applyFont="1" applyFill="1" applyBorder="1" applyAlignment="1" applyProtection="1"/>
    <xf numFmtId="37" fontId="26" fillId="4" borderId="0" xfId="4" applyNumberFormat="1" applyFont="1" applyFill="1" applyBorder="1" applyAlignment="1" applyProtection="1"/>
    <xf numFmtId="38" fontId="26" fillId="4" borderId="0" xfId="4" applyNumberFormat="1" applyFont="1" applyFill="1" applyBorder="1" applyAlignment="1" applyProtection="1"/>
    <xf numFmtId="0" fontId="28" fillId="4" borderId="0" xfId="7" applyFont="1" applyFill="1" applyAlignment="1" applyProtection="1"/>
    <xf numFmtId="0" fontId="26" fillId="4" borderId="0" xfId="7" applyFont="1" applyFill="1" applyAlignment="1" applyProtection="1"/>
    <xf numFmtId="37" fontId="26" fillId="4" borderId="0" xfId="13" applyFont="1" applyFill="1" applyAlignment="1" applyProtection="1"/>
    <xf numFmtId="165" fontId="43" fillId="4" borderId="6" xfId="4" applyNumberFormat="1" applyFont="1" applyFill="1" applyBorder="1" applyAlignment="1" applyProtection="1">
      <alignment horizontal="right"/>
    </xf>
    <xf numFmtId="165" fontId="43" fillId="4" borderId="0" xfId="4" applyNumberFormat="1" applyFont="1" applyFill="1" applyBorder="1" applyAlignment="1" applyProtection="1">
      <alignment horizontal="right"/>
    </xf>
    <xf numFmtId="165" fontId="43" fillId="4" borderId="4" xfId="4" applyNumberFormat="1" applyFont="1" applyFill="1" applyBorder="1" applyAlignment="1" applyProtection="1">
      <alignment horizontal="right"/>
    </xf>
    <xf numFmtId="165" fontId="43" fillId="4" borderId="62" xfId="4" applyNumberFormat="1" applyFont="1" applyFill="1" applyBorder="1" applyAlignment="1" applyProtection="1">
      <alignment horizontal="right"/>
    </xf>
    <xf numFmtId="165" fontId="41" fillId="4" borderId="55" xfId="4" applyNumberFormat="1" applyFont="1" applyFill="1" applyBorder="1" applyAlignment="1" applyProtection="1">
      <alignment horizontal="right"/>
    </xf>
    <xf numFmtId="165" fontId="43" fillId="4" borderId="55" xfId="4" applyNumberFormat="1" applyFont="1" applyFill="1" applyBorder="1" applyAlignment="1" applyProtection="1">
      <alignment horizontal="right"/>
    </xf>
    <xf numFmtId="0" fontId="28" fillId="4" borderId="0" xfId="7" applyFont="1" applyFill="1" applyBorder="1" applyAlignment="1" applyProtection="1">
      <alignment horizontal="left"/>
    </xf>
    <xf numFmtId="165" fontId="56" fillId="4" borderId="22" xfId="14" applyNumberFormat="1" applyFont="1" applyFill="1" applyBorder="1" applyAlignment="1" applyProtection="1">
      <alignment horizontal="right"/>
    </xf>
    <xf numFmtId="181" fontId="56" fillId="4" borderId="6" xfId="14" applyNumberFormat="1" applyFont="1" applyFill="1" applyBorder="1" applyAlignment="1" applyProtection="1">
      <alignment horizontal="right"/>
    </xf>
    <xf numFmtId="181" fontId="56" fillId="4" borderId="62" xfId="14" applyNumberFormat="1" applyFont="1" applyFill="1" applyBorder="1" applyAlignment="1" applyProtection="1">
      <alignment horizontal="right"/>
    </xf>
    <xf numFmtId="184" fontId="56" fillId="4" borderId="11" xfId="14" applyNumberFormat="1" applyFont="1" applyFill="1" applyBorder="1" applyAlignment="1" applyProtection="1">
      <alignment horizontal="right"/>
    </xf>
    <xf numFmtId="165" fontId="56" fillId="4" borderId="20" xfId="14" applyNumberFormat="1" applyFont="1" applyFill="1" applyBorder="1" applyAlignment="1" applyProtection="1">
      <alignment horizontal="right"/>
    </xf>
    <xf numFmtId="178" fontId="56" fillId="4" borderId="0" xfId="4" applyNumberFormat="1" applyFont="1" applyFill="1" applyBorder="1" applyAlignment="1" applyProtection="1">
      <alignment horizontal="right"/>
    </xf>
    <xf numFmtId="181" fontId="56" fillId="4" borderId="0" xfId="14" applyNumberFormat="1" applyFont="1" applyFill="1" applyBorder="1" applyAlignment="1" applyProtection="1">
      <alignment horizontal="right"/>
    </xf>
    <xf numFmtId="181" fontId="56" fillId="4" borderId="55" xfId="14" applyNumberFormat="1" applyFont="1" applyFill="1" applyBorder="1" applyAlignment="1" applyProtection="1">
      <alignment horizontal="right"/>
    </xf>
    <xf numFmtId="165" fontId="56" fillId="4" borderId="11" xfId="4" applyNumberFormat="1" applyFont="1" applyFill="1" applyBorder="1" applyAlignment="1" applyProtection="1">
      <alignment horizontal="right" indent="1"/>
    </xf>
    <xf numFmtId="165" fontId="56" fillId="4" borderId="3" xfId="4" applyNumberFormat="1" applyFont="1" applyFill="1" applyBorder="1" applyAlignment="1" applyProtection="1">
      <alignment horizontal="right" indent="1"/>
    </xf>
    <xf numFmtId="165" fontId="56" fillId="4" borderId="6" xfId="4" applyNumberFormat="1" applyFont="1" applyFill="1" applyBorder="1" applyAlignment="1" applyProtection="1">
      <alignment horizontal="right" indent="1"/>
    </xf>
    <xf numFmtId="165" fontId="56" fillId="4" borderId="11" xfId="4" applyNumberFormat="1" applyFont="1" applyFill="1" applyBorder="1" applyAlignment="1" applyProtection="1">
      <alignment horizontal="right"/>
    </xf>
    <xf numFmtId="167" fontId="56" fillId="4" borderId="0" xfId="4" applyFont="1" applyFill="1" applyBorder="1" applyAlignment="1" applyProtection="1">
      <alignment horizontal="right"/>
    </xf>
    <xf numFmtId="167" fontId="56" fillId="4" borderId="1" xfId="4" applyFont="1" applyFill="1" applyBorder="1" applyAlignment="1" applyProtection="1">
      <alignment horizontal="right"/>
    </xf>
    <xf numFmtId="165" fontId="56" fillId="4" borderId="1" xfId="4" applyNumberFormat="1" applyFont="1" applyFill="1" applyBorder="1" applyAlignment="1" applyProtection="1">
      <alignment horizontal="right"/>
    </xf>
    <xf numFmtId="165" fontId="56" fillId="4" borderId="4" xfId="4" applyNumberFormat="1" applyFont="1" applyFill="1" applyBorder="1" applyAlignment="1" applyProtection="1">
      <alignment horizontal="right" indent="1"/>
    </xf>
    <xf numFmtId="165" fontId="56" fillId="4" borderId="20" xfId="4" applyNumberFormat="1" applyFont="1" applyFill="1" applyBorder="1" applyAlignment="1" applyProtection="1">
      <alignment horizontal="right" indent="1"/>
    </xf>
    <xf numFmtId="165" fontId="56" fillId="4" borderId="0" xfId="4" applyNumberFormat="1" applyFont="1" applyFill="1" applyBorder="1" applyAlignment="1" applyProtection="1">
      <alignment horizontal="right" indent="1"/>
    </xf>
    <xf numFmtId="167" fontId="56" fillId="4" borderId="0" xfId="4" applyFont="1" applyFill="1" applyBorder="1" applyAlignment="1" applyProtection="1"/>
    <xf numFmtId="167" fontId="56" fillId="4" borderId="14" xfId="4" applyFont="1" applyFill="1" applyBorder="1" applyAlignment="1" applyProtection="1"/>
    <xf numFmtId="165" fontId="56" fillId="4" borderId="14" xfId="4" applyNumberFormat="1" applyFont="1" applyFill="1" applyBorder="1" applyAlignment="1" applyProtection="1">
      <alignment horizontal="right"/>
    </xf>
    <xf numFmtId="165" fontId="28" fillId="4" borderId="8" xfId="4" applyNumberFormat="1" applyFont="1" applyFill="1" applyBorder="1" applyAlignment="1" applyProtection="1">
      <alignment horizontal="right"/>
    </xf>
    <xf numFmtId="165" fontId="28" fillId="4" borderId="24" xfId="4" applyNumberFormat="1" applyFont="1" applyFill="1" applyBorder="1" applyAlignment="1" applyProtection="1">
      <alignment horizontal="right"/>
    </xf>
    <xf numFmtId="170" fontId="98" fillId="4" borderId="12" xfId="1" applyNumberFormat="1" applyFont="1" applyFill="1" applyBorder="1" applyAlignment="1" applyProtection="1"/>
    <xf numFmtId="170" fontId="98" fillId="4" borderId="1" xfId="1" applyNumberFormat="1" applyFont="1" applyFill="1" applyBorder="1" applyAlignment="1" applyProtection="1"/>
    <xf numFmtId="165" fontId="28" fillId="4" borderId="6" xfId="7" quotePrefix="1" applyNumberFormat="1" applyFont="1" applyFill="1" applyBorder="1" applyAlignment="1" applyProtection="1">
      <alignment horizontal="right"/>
    </xf>
    <xf numFmtId="168" fontId="28" fillId="4" borderId="14" xfId="4" applyNumberFormat="1" applyFont="1" applyFill="1" applyBorder="1" applyAlignment="1" applyProtection="1">
      <alignment horizontal="right"/>
    </xf>
    <xf numFmtId="165" fontId="28" fillId="4" borderId="9" xfId="4" applyNumberFormat="1" applyFont="1" applyFill="1" applyBorder="1" applyAlignment="1" applyProtection="1">
      <alignment horizontal="right"/>
    </xf>
    <xf numFmtId="165" fontId="28" fillId="4" borderId="25" xfId="4" applyNumberFormat="1" applyFont="1" applyFill="1" applyBorder="1" applyAlignment="1" applyProtection="1">
      <alignment horizontal="right"/>
    </xf>
    <xf numFmtId="170" fontId="98" fillId="4" borderId="14" xfId="1" applyNumberFormat="1" applyFont="1" applyFill="1" applyBorder="1" applyAlignment="1" applyProtection="1"/>
    <xf numFmtId="165" fontId="28" fillId="4" borderId="14" xfId="7" applyNumberFormat="1" applyFont="1" applyFill="1" applyBorder="1" applyAlignment="1" applyProtection="1">
      <alignment horizontal="right"/>
    </xf>
    <xf numFmtId="165" fontId="28" fillId="4" borderId="0" xfId="7" quotePrefix="1" applyNumberFormat="1" applyFont="1" applyFill="1" applyBorder="1" applyAlignment="1" applyProtection="1">
      <alignment horizontal="right"/>
    </xf>
    <xf numFmtId="168" fontId="38" fillId="4" borderId="0" xfId="4" applyNumberFormat="1" applyFont="1" applyFill="1" applyBorder="1" applyAlignment="1" applyProtection="1"/>
    <xf numFmtId="165" fontId="56" fillId="4" borderId="24" xfId="4" applyNumberFormat="1" applyFont="1" applyFill="1" applyBorder="1" applyAlignment="1" applyProtection="1">
      <alignment horizontal="right"/>
    </xf>
    <xf numFmtId="170" fontId="61" fillId="4" borderId="12" xfId="1" applyNumberFormat="1" applyFont="1" applyFill="1" applyBorder="1" applyAlignment="1" applyProtection="1"/>
    <xf numFmtId="170" fontId="61" fillId="4" borderId="1" xfId="1" applyNumberFormat="1" applyFont="1" applyFill="1" applyBorder="1" applyAlignment="1" applyProtection="1"/>
    <xf numFmtId="165" fontId="56" fillId="4" borderId="1" xfId="7" applyNumberFormat="1" applyFont="1" applyFill="1" applyBorder="1" applyAlignment="1" applyProtection="1">
      <alignment horizontal="right"/>
    </xf>
    <xf numFmtId="165" fontId="56" fillId="4" borderId="25" xfId="4" applyNumberFormat="1" applyFont="1" applyFill="1" applyBorder="1" applyAlignment="1" applyProtection="1">
      <alignment horizontal="right"/>
    </xf>
    <xf numFmtId="170" fontId="61" fillId="4" borderId="14" xfId="1" applyNumberFormat="1" applyFont="1" applyFill="1" applyBorder="1" applyAlignment="1" applyProtection="1"/>
    <xf numFmtId="165" fontId="56" fillId="4" borderId="14" xfId="7" applyNumberFormat="1" applyFont="1" applyFill="1" applyBorder="1" applyAlignment="1" applyProtection="1">
      <alignment horizontal="right"/>
    </xf>
    <xf numFmtId="165" fontId="56" fillId="4" borderId="6" xfId="7" quotePrefix="1" applyNumberFormat="1" applyFont="1" applyFill="1" applyBorder="1" applyAlignment="1" applyProtection="1">
      <alignment horizontal="right"/>
    </xf>
    <xf numFmtId="165" fontId="56" fillId="4" borderId="0" xfId="7" quotePrefix="1" applyNumberFormat="1" applyFont="1" applyFill="1" applyBorder="1" applyAlignment="1" applyProtection="1">
      <alignment horizontal="right"/>
    </xf>
    <xf numFmtId="165" fontId="43" fillId="4" borderId="8" xfId="4" applyNumberFormat="1" applyFont="1" applyFill="1" applyBorder="1" applyAlignment="1" applyProtection="1">
      <alignment horizontal="right"/>
    </xf>
    <xf numFmtId="165" fontId="43" fillId="4" borderId="11" xfId="4" applyNumberFormat="1" applyFont="1" applyFill="1" applyBorder="1" applyAlignment="1" applyProtection="1">
      <alignment horizontal="right"/>
    </xf>
    <xf numFmtId="180" fontId="43" fillId="4" borderId="3" xfId="14" applyNumberFormat="1" applyFont="1" applyFill="1" applyBorder="1" applyAlignment="1" applyProtection="1">
      <alignment horizontal="right"/>
    </xf>
    <xf numFmtId="180" fontId="43" fillId="4" borderId="1" xfId="14" applyNumberFormat="1" applyFont="1" applyFill="1" applyBorder="1" applyAlignment="1" applyProtection="1">
      <alignment horizontal="right"/>
    </xf>
    <xf numFmtId="165" fontId="43" fillId="4" borderId="1" xfId="4" applyNumberFormat="1" applyFont="1" applyFill="1" applyBorder="1" applyAlignment="1" applyProtection="1">
      <alignment horizontal="right"/>
    </xf>
    <xf numFmtId="0" fontId="43" fillId="4" borderId="1" xfId="14" quotePrefix="1" applyFont="1" applyFill="1" applyBorder="1" applyAlignment="1" applyProtection="1">
      <alignment horizontal="left"/>
    </xf>
    <xf numFmtId="180" fontId="43" fillId="4" borderId="4" xfId="14" applyNumberFormat="1" applyFont="1" applyFill="1" applyBorder="1" applyAlignment="1" applyProtection="1">
      <alignment horizontal="right"/>
    </xf>
    <xf numFmtId="180" fontId="43" fillId="4" borderId="12" xfId="14" applyNumberFormat="1" applyFont="1" applyFill="1" applyBorder="1" applyAlignment="1" applyProtection="1">
      <alignment horizontal="right"/>
    </xf>
    <xf numFmtId="180" fontId="43" fillId="4" borderId="14" xfId="14" applyNumberFormat="1" applyFont="1" applyFill="1" applyBorder="1" applyAlignment="1" applyProtection="1">
      <alignment horizontal="right"/>
    </xf>
    <xf numFmtId="0" fontId="43" fillId="4" borderId="4" xfId="14" applyFont="1" applyFill="1" applyBorder="1" applyAlignment="1" applyProtection="1"/>
    <xf numFmtId="0" fontId="43" fillId="4" borderId="14" xfId="14" quotePrefix="1" applyFont="1" applyFill="1" applyBorder="1" applyAlignment="1" applyProtection="1">
      <alignment horizontal="left"/>
    </xf>
    <xf numFmtId="165" fontId="28" fillId="4" borderId="17" xfId="4" applyNumberFormat="1" applyFont="1" applyFill="1" applyBorder="1" applyAlignment="1" applyProtection="1">
      <alignment horizontal="right"/>
    </xf>
    <xf numFmtId="165" fontId="28" fillId="4" borderId="6" xfId="4" quotePrefix="1" applyNumberFormat="1" applyFont="1" applyFill="1" applyBorder="1" applyAlignment="1" applyProtection="1">
      <alignment horizontal="right"/>
    </xf>
    <xf numFmtId="165" fontId="56" fillId="4" borderId="43" xfId="4" applyNumberFormat="1" applyFont="1" applyFill="1" applyBorder="1" applyAlignment="1" applyProtection="1">
      <alignment horizontal="right"/>
    </xf>
    <xf numFmtId="165" fontId="43" fillId="4" borderId="6" xfId="1027" applyNumberFormat="1" applyFont="1" applyFill="1" applyBorder="1" applyAlignment="1" applyProtection="1">
      <alignment horizontal="right"/>
    </xf>
    <xf numFmtId="165" fontId="43" fillId="4" borderId="0" xfId="1027" applyNumberFormat="1" applyFont="1" applyFill="1" applyBorder="1" applyAlignment="1" applyProtection="1">
      <alignment horizontal="right"/>
    </xf>
    <xf numFmtId="165" fontId="43" fillId="4" borderId="42" xfId="1027" applyNumberFormat="1" applyFont="1" applyFill="1" applyBorder="1" applyAlignment="1" applyProtection="1">
      <alignment horizontal="right"/>
    </xf>
    <xf numFmtId="165" fontId="43" fillId="4" borderId="43" xfId="1027" applyNumberFormat="1" applyFont="1" applyFill="1" applyBorder="1" applyAlignment="1" applyProtection="1">
      <alignment horizontal="right"/>
    </xf>
    <xf numFmtId="165" fontId="43" fillId="4" borderId="11" xfId="1027" applyNumberFormat="1" applyFont="1" applyFill="1" applyBorder="1" applyAlignment="1" applyProtection="1">
      <alignment horizontal="right"/>
    </xf>
    <xf numFmtId="165" fontId="43" fillId="4" borderId="12" xfId="1027" applyNumberFormat="1" applyFont="1" applyFill="1" applyBorder="1" applyAlignment="1" applyProtection="1">
      <alignment horizontal="right"/>
    </xf>
    <xf numFmtId="165" fontId="43" fillId="4" borderId="0" xfId="7" applyNumberFormat="1" applyFont="1" applyFill="1" applyBorder="1" applyAlignment="1" applyProtection="1">
      <alignment horizontal="right"/>
    </xf>
    <xf numFmtId="165" fontId="43" fillId="4" borderId="1" xfId="7" applyNumberFormat="1" applyFont="1" applyFill="1" applyBorder="1" applyAlignment="1" applyProtection="1">
      <alignment horizontal="right"/>
    </xf>
    <xf numFmtId="165" fontId="78" fillId="4" borderId="6" xfId="4" applyNumberFormat="1" applyFont="1" applyFill="1" applyBorder="1" applyAlignment="1" applyProtection="1">
      <alignment horizontal="right"/>
    </xf>
    <xf numFmtId="165" fontId="41" fillId="4" borderId="6" xfId="7" applyNumberFormat="1" applyFont="1" applyFill="1" applyBorder="1" applyAlignment="1" applyProtection="1">
      <alignment horizontal="right"/>
    </xf>
    <xf numFmtId="165" fontId="43" fillId="4" borderId="6" xfId="7" applyNumberFormat="1" applyFont="1" applyFill="1" applyBorder="1" applyAlignment="1" applyProtection="1">
      <alignment horizontal="right"/>
    </xf>
    <xf numFmtId="165" fontId="75" fillId="4" borderId="6" xfId="4" applyNumberFormat="1" applyFont="1" applyFill="1" applyBorder="1" applyAlignment="1" applyProtection="1">
      <alignment horizontal="right"/>
    </xf>
    <xf numFmtId="165" fontId="43" fillId="4" borderId="4" xfId="7" applyNumberFormat="1" applyFont="1" applyFill="1" applyBorder="1" applyAlignment="1" applyProtection="1">
      <alignment horizontal="right"/>
    </xf>
    <xf numFmtId="165" fontId="56" fillId="4" borderId="4" xfId="7" applyNumberFormat="1" applyFont="1" applyFill="1" applyBorder="1" applyAlignment="1" applyProtection="1">
      <alignment horizontal="right"/>
    </xf>
    <xf numFmtId="165" fontId="28" fillId="4" borderId="3" xfId="4" quotePrefix="1" applyNumberFormat="1" applyFont="1" applyFill="1" applyBorder="1" applyAlignment="1" applyProtection="1">
      <alignment horizontal="right"/>
    </xf>
    <xf numFmtId="165" fontId="28" fillId="4" borderId="0" xfId="4" quotePrefix="1" applyNumberFormat="1" applyFont="1" applyFill="1" applyBorder="1" applyAlignment="1" applyProtection="1">
      <alignment horizontal="right"/>
    </xf>
    <xf numFmtId="165" fontId="28" fillId="4" borderId="4" xfId="4" quotePrefix="1" applyNumberFormat="1" applyFont="1" applyFill="1" applyBorder="1" applyAlignment="1" applyProtection="1">
      <alignment horizontal="right"/>
    </xf>
    <xf numFmtId="165" fontId="75" fillId="4" borderId="14" xfId="4" applyNumberFormat="1" applyFont="1" applyFill="1" applyBorder="1" applyAlignment="1" applyProtection="1">
      <alignment horizontal="right"/>
    </xf>
    <xf numFmtId="165" fontId="75" fillId="4" borderId="12" xfId="4" applyNumberFormat="1" applyFont="1" applyFill="1" applyBorder="1" applyAlignment="1" applyProtection="1">
      <alignment horizontal="right"/>
    </xf>
    <xf numFmtId="165" fontId="75" fillId="4" borderId="0" xfId="4" applyNumberFormat="1" applyFont="1" applyFill="1" applyBorder="1" applyAlignment="1" applyProtection="1">
      <alignment horizontal="right"/>
    </xf>
    <xf numFmtId="184" fontId="43" fillId="4" borderId="6" xfId="1" applyNumberFormat="1" applyFont="1" applyFill="1" applyBorder="1" applyAlignment="1" applyProtection="1">
      <alignment horizontal="right"/>
    </xf>
    <xf numFmtId="184" fontId="43" fillId="4" borderId="11" xfId="1" applyNumberFormat="1" applyFont="1" applyFill="1" applyBorder="1" applyAlignment="1" applyProtection="1">
      <alignment horizontal="right"/>
    </xf>
    <xf numFmtId="169" fontId="43" fillId="4" borderId="6" xfId="1" applyNumberFormat="1" applyFont="1" applyFill="1" applyBorder="1" applyAlignment="1" applyProtection="1">
      <alignment horizontal="right"/>
    </xf>
    <xf numFmtId="165" fontId="33" fillId="4" borderId="9" xfId="4" applyNumberFormat="1" applyFont="1" applyFill="1" applyBorder="1" applyAlignment="1" applyProtection="1">
      <alignment horizontal="right"/>
    </xf>
    <xf numFmtId="165" fontId="33" fillId="4" borderId="12" xfId="4" applyNumberFormat="1" applyFont="1" applyFill="1" applyBorder="1" applyAlignment="1" applyProtection="1">
      <alignment horizontal="right"/>
    </xf>
    <xf numFmtId="165" fontId="33" fillId="4" borderId="4" xfId="4" applyNumberFormat="1" applyFont="1" applyFill="1" applyBorder="1" applyAlignment="1" applyProtection="1">
      <alignment horizontal="right"/>
    </xf>
    <xf numFmtId="165" fontId="33" fillId="4" borderId="0" xfId="4" applyNumberFormat="1" applyFont="1" applyFill="1" applyBorder="1" applyAlignment="1" applyProtection="1">
      <alignment horizontal="right"/>
    </xf>
    <xf numFmtId="165" fontId="33" fillId="4" borderId="0" xfId="7" applyNumberFormat="1" applyFont="1" applyFill="1" applyAlignment="1" applyProtection="1">
      <alignment horizontal="right"/>
    </xf>
    <xf numFmtId="165" fontId="33" fillId="4" borderId="14" xfId="4" applyNumberFormat="1" applyFont="1" applyFill="1" applyBorder="1" applyAlignment="1" applyProtection="1">
      <alignment horizontal="right"/>
    </xf>
    <xf numFmtId="0" fontId="26" fillId="4" borderId="0" xfId="7" applyFont="1" applyFill="1" applyBorder="1" applyAlignment="1" applyProtection="1">
      <alignment horizontal="left" wrapText="1"/>
    </xf>
    <xf numFmtId="0" fontId="55" fillId="4" borderId="61" xfId="0" applyFont="1" applyFill="1" applyBorder="1" applyAlignment="1" applyProtection="1">
      <alignment horizontal="left"/>
    </xf>
    <xf numFmtId="0" fontId="55" fillId="4" borderId="56" xfId="14" applyFont="1" applyFill="1" applyBorder="1" applyAlignment="1" applyProtection="1">
      <alignment horizontal="left"/>
    </xf>
    <xf numFmtId="0" fontId="55" fillId="4" borderId="21" xfId="14" applyFont="1" applyFill="1" applyBorder="1" applyAlignment="1" applyProtection="1">
      <alignment horizontal="left"/>
    </xf>
    <xf numFmtId="0" fontId="55" fillId="4" borderId="0" xfId="7" applyFont="1" applyFill="1" applyBorder="1" applyAlignment="1" applyProtection="1">
      <alignment horizontal="left"/>
    </xf>
    <xf numFmtId="0" fontId="56" fillId="4" borderId="0" xfId="14" applyFont="1" applyFill="1" applyBorder="1" applyAlignment="1" applyProtection="1">
      <alignment horizontal="left"/>
    </xf>
    <xf numFmtId="0" fontId="55" fillId="4" borderId="0" xfId="14" applyFont="1" applyFill="1" applyBorder="1" applyAlignment="1" applyProtection="1">
      <alignment horizontal="left" wrapText="1"/>
    </xf>
    <xf numFmtId="0" fontId="55" fillId="4" borderId="0" xfId="14" applyFont="1" applyFill="1" applyBorder="1" applyAlignment="1" applyProtection="1">
      <alignment horizontal="left"/>
    </xf>
    <xf numFmtId="0" fontId="26" fillId="4" borderId="0" xfId="14" applyFont="1" applyFill="1" applyAlignment="1" applyProtection="1">
      <alignment horizontal="left" vertical="top"/>
      <protection locked="0"/>
    </xf>
    <xf numFmtId="0" fontId="28" fillId="4" borderId="0" xfId="7" applyFont="1" applyFill="1" applyBorder="1" applyAlignment="1" applyProtection="1">
      <alignment horizontal="left"/>
    </xf>
    <xf numFmtId="0" fontId="32" fillId="4" borderId="0" xfId="7" applyFont="1" applyFill="1" applyBorder="1" applyAlignment="1" applyProtection="1">
      <alignment horizontal="left"/>
    </xf>
    <xf numFmtId="0" fontId="26" fillId="4" borderId="0" xfId="7" applyFont="1" applyFill="1" applyBorder="1" applyAlignment="1" applyProtection="1">
      <alignment horizontal="left"/>
    </xf>
    <xf numFmtId="0" fontId="38" fillId="4" borderId="0" xfId="7" quotePrefix="1" applyFont="1" applyFill="1" applyBorder="1" applyAlignment="1" applyProtection="1">
      <alignment horizontal="left"/>
    </xf>
    <xf numFmtId="0" fontId="55" fillId="4" borderId="0" xfId="7" applyFont="1" applyFill="1" applyAlignment="1" applyProtection="1">
      <alignment horizontal="center"/>
    </xf>
    <xf numFmtId="0" fontId="35" fillId="4" borderId="0" xfId="7" applyFont="1" applyFill="1" applyProtection="1"/>
    <xf numFmtId="0" fontId="41" fillId="4" borderId="0" xfId="7" applyFont="1" applyFill="1" applyProtection="1"/>
    <xf numFmtId="0" fontId="42" fillId="4" borderId="0" xfId="7" applyFont="1" applyFill="1" applyBorder="1" applyAlignment="1" applyProtection="1">
      <alignment horizontal="left"/>
    </xf>
    <xf numFmtId="0" fontId="43" fillId="4" borderId="0" xfId="7" applyNumberFormat="1" applyFont="1" applyFill="1" applyBorder="1" applyAlignment="1" applyProtection="1">
      <alignment horizontal="left" vertical="top" wrapText="1"/>
      <protection locked="0"/>
    </xf>
    <xf numFmtId="167" fontId="101" fillId="4" borderId="0" xfId="4" applyFont="1" applyFill="1" applyBorder="1" applyAlignment="1" applyProtection="1"/>
    <xf numFmtId="167" fontId="102" fillId="4" borderId="0" xfId="4" applyFont="1" applyFill="1" applyBorder="1" applyAlignment="1" applyProtection="1"/>
    <xf numFmtId="165" fontId="41" fillId="4" borderId="1" xfId="7" applyNumberFormat="1" applyFont="1" applyFill="1" applyBorder="1" applyAlignment="1" applyProtection="1">
      <alignment horizontal="right"/>
    </xf>
    <xf numFmtId="165" fontId="43" fillId="4" borderId="2" xfId="7" applyNumberFormat="1" applyFont="1" applyFill="1" applyBorder="1" applyAlignment="1" applyProtection="1">
      <alignment horizontal="right"/>
    </xf>
    <xf numFmtId="165" fontId="43" fillId="4" borderId="14" xfId="7" quotePrefix="1" applyNumberFormat="1" applyFont="1" applyFill="1" applyBorder="1" applyAlignment="1" applyProtection="1">
      <alignment horizontal="right"/>
    </xf>
    <xf numFmtId="165" fontId="41" fillId="4" borderId="14" xfId="7" quotePrefix="1" applyNumberFormat="1" applyFont="1" applyFill="1" applyBorder="1" applyAlignment="1" applyProtection="1">
      <alignment horizontal="right"/>
    </xf>
    <xf numFmtId="0" fontId="41" fillId="4" borderId="2" xfId="7" applyNumberFormat="1" applyFont="1" applyFill="1" applyBorder="1" applyProtection="1"/>
    <xf numFmtId="0" fontId="44" fillId="4" borderId="0" xfId="7" applyFont="1" applyFill="1" applyBorder="1" applyAlignment="1" applyProtection="1">
      <alignment horizontal="left"/>
    </xf>
    <xf numFmtId="0" fontId="72" fillId="4" borderId="0" xfId="7" applyFont="1" applyFill="1" applyBorder="1" applyAlignment="1" applyProtection="1">
      <alignment horizontal="left"/>
    </xf>
    <xf numFmtId="165" fontId="43" fillId="4" borderId="11" xfId="7" applyNumberFormat="1" applyFont="1" applyFill="1" applyBorder="1" applyAlignment="1" applyProtection="1">
      <alignment horizontal="right"/>
    </xf>
    <xf numFmtId="165" fontId="41" fillId="4" borderId="12" xfId="7" applyNumberFormat="1" applyFont="1" applyFill="1" applyBorder="1" applyAlignment="1" applyProtection="1">
      <alignment horizontal="right"/>
    </xf>
    <xf numFmtId="165" fontId="41" fillId="4" borderId="13" xfId="7" quotePrefix="1" applyNumberFormat="1" applyFont="1" applyFill="1" applyBorder="1" applyAlignment="1" applyProtection="1">
      <alignment horizontal="right"/>
    </xf>
    <xf numFmtId="165" fontId="41" fillId="4" borderId="11" xfId="7" applyNumberFormat="1" applyFont="1" applyFill="1" applyBorder="1" applyAlignment="1" applyProtection="1">
      <alignment horizontal="right"/>
    </xf>
    <xf numFmtId="165" fontId="43" fillId="4" borderId="12" xfId="7" applyNumberFormat="1" applyFont="1" applyFill="1" applyBorder="1" applyAlignment="1" applyProtection="1">
      <alignment horizontal="right"/>
    </xf>
    <xf numFmtId="0" fontId="41" fillId="4" borderId="13" xfId="7" applyFont="1" applyFill="1" applyBorder="1" applyAlignment="1" applyProtection="1">
      <alignment horizontal="right"/>
    </xf>
    <xf numFmtId="0" fontId="43" fillId="4" borderId="0" xfId="7" applyFont="1" applyFill="1" applyBorder="1" applyProtection="1"/>
    <xf numFmtId="0" fontId="41" fillId="4" borderId="14" xfId="7" applyFont="1" applyFill="1" applyBorder="1" applyProtection="1"/>
    <xf numFmtId="0" fontId="41" fillId="4" borderId="2" xfId="7" applyFont="1" applyFill="1" applyBorder="1" applyProtection="1"/>
    <xf numFmtId="0" fontId="43" fillId="4" borderId="14" xfId="7" applyFont="1" applyFill="1" applyBorder="1" applyProtection="1"/>
    <xf numFmtId="0" fontId="41" fillId="4" borderId="0" xfId="7" applyFont="1" applyFill="1" applyBorder="1" applyAlignment="1" applyProtection="1">
      <alignment horizontal="left"/>
    </xf>
    <xf numFmtId="0" fontId="41" fillId="4" borderId="55" xfId="7" applyFont="1" applyFill="1" applyBorder="1" applyAlignment="1" applyProtection="1">
      <alignment horizontal="left" indent="2"/>
    </xf>
    <xf numFmtId="0" fontId="41" fillId="4" borderId="55" xfId="7" applyFont="1" applyFill="1" applyBorder="1" applyAlignment="1" applyProtection="1">
      <alignment horizontal="left"/>
    </xf>
    <xf numFmtId="0" fontId="41" fillId="4" borderId="55" xfId="7" quotePrefix="1" applyFont="1" applyFill="1" applyBorder="1" applyAlignment="1" applyProtection="1">
      <alignment horizontal="left" indent="2"/>
    </xf>
    <xf numFmtId="168" fontId="41" fillId="4" borderId="7" xfId="4" applyNumberFormat="1" applyFont="1" applyFill="1" applyBorder="1" applyAlignment="1" applyProtection="1"/>
    <xf numFmtId="0" fontId="35" fillId="4" borderId="0" xfId="0" applyFont="1" applyFill="1" applyAlignment="1" applyProtection="1"/>
    <xf numFmtId="0" fontId="60" fillId="4" borderId="0" xfId="0" applyFont="1" applyFill="1" applyAlignment="1" applyProtection="1">
      <alignment horizontal="center"/>
    </xf>
    <xf numFmtId="0" fontId="59" fillId="4" borderId="0" xfId="0" applyFont="1" applyFill="1" applyAlignment="1" applyProtection="1"/>
    <xf numFmtId="0" fontId="65" fillId="4" borderId="0" xfId="0" applyFont="1" applyFill="1" applyAlignment="1" applyProtection="1"/>
    <xf numFmtId="37" fontId="104" fillId="4" borderId="0" xfId="15" applyFont="1" applyFill="1" applyProtection="1"/>
    <xf numFmtId="0" fontId="35" fillId="4" borderId="0" xfId="14" applyFont="1" applyFill="1" applyBorder="1" applyProtection="1"/>
    <xf numFmtId="0" fontId="60" fillId="4" borderId="0" xfId="14" applyFont="1" applyFill="1" applyBorder="1" applyAlignment="1" applyProtection="1">
      <alignment horizontal="right"/>
    </xf>
    <xf numFmtId="37" fontId="35" fillId="4" borderId="0" xfId="15" applyFont="1" applyFill="1" applyProtection="1"/>
    <xf numFmtId="37" fontId="26" fillId="4" borderId="0" xfId="15" applyFont="1" applyFill="1" applyProtection="1"/>
    <xf numFmtId="165" fontId="55" fillId="4" borderId="14" xfId="14" applyNumberFormat="1" applyFont="1" applyFill="1" applyBorder="1" applyAlignment="1" applyProtection="1">
      <alignment horizontal="right"/>
    </xf>
    <xf numFmtId="165" fontId="56" fillId="4" borderId="2" xfId="14" applyNumberFormat="1" applyFont="1" applyFill="1" applyBorder="1" applyAlignment="1" applyProtection="1">
      <alignment horizontal="right"/>
    </xf>
    <xf numFmtId="49" fontId="55" fillId="4" borderId="2" xfId="14" applyNumberFormat="1" applyFont="1" applyFill="1" applyBorder="1" applyAlignment="1" applyProtection="1">
      <alignment horizontal="right"/>
    </xf>
    <xf numFmtId="0" fontId="64" fillId="4" borderId="0" xfId="14" applyFont="1" applyFill="1" applyBorder="1" applyAlignment="1" applyProtection="1">
      <alignment horizontal="left"/>
    </xf>
    <xf numFmtId="0" fontId="55" fillId="4" borderId="13" xfId="14" quotePrefix="1" applyFont="1" applyFill="1" applyBorder="1" applyAlignment="1" applyProtection="1">
      <alignment horizontal="right"/>
    </xf>
    <xf numFmtId="168" fontId="62" fillId="4" borderId="4" xfId="4" applyNumberFormat="1" applyFont="1" applyFill="1" applyBorder="1" applyAlignment="1" applyProtection="1">
      <alignment horizontal="left"/>
    </xf>
    <xf numFmtId="168" fontId="62" fillId="4" borderId="43" xfId="4" applyNumberFormat="1" applyFont="1" applyFill="1" applyBorder="1" applyAlignment="1" applyProtection="1">
      <alignment horizontal="left"/>
    </xf>
    <xf numFmtId="168" fontId="62" fillId="4" borderId="0" xfId="4" applyNumberFormat="1" applyFont="1" applyFill="1" applyBorder="1" applyAlignment="1" applyProtection="1">
      <alignment horizontal="left"/>
    </xf>
    <xf numFmtId="168" fontId="61" fillId="4" borderId="12" xfId="4" applyNumberFormat="1" applyFont="1" applyFill="1" applyBorder="1" applyAlignment="1" applyProtection="1">
      <alignment horizontal="left"/>
    </xf>
    <xf numFmtId="168" fontId="62" fillId="4" borderId="12" xfId="4" applyNumberFormat="1" applyFont="1" applyFill="1" applyBorder="1" applyAlignment="1" applyProtection="1">
      <alignment horizontal="left"/>
    </xf>
    <xf numFmtId="167" fontId="55" fillId="4" borderId="12" xfId="4" applyFont="1" applyFill="1" applyBorder="1" applyAlignment="1" applyProtection="1">
      <alignment horizontal="left"/>
    </xf>
    <xf numFmtId="168" fontId="62" fillId="4" borderId="1" xfId="4" applyNumberFormat="1" applyFont="1" applyFill="1" applyBorder="1" applyAlignment="1" applyProtection="1">
      <alignment horizontal="left"/>
    </xf>
    <xf numFmtId="168" fontId="62" fillId="4" borderId="14" xfId="4" applyNumberFormat="1" applyFont="1" applyFill="1" applyBorder="1" applyAlignment="1" applyProtection="1">
      <alignment horizontal="left"/>
    </xf>
    <xf numFmtId="168" fontId="62" fillId="4" borderId="2" xfId="4" applyNumberFormat="1" applyFont="1" applyFill="1" applyBorder="1" applyAlignment="1" applyProtection="1">
      <alignment horizontal="left"/>
    </xf>
    <xf numFmtId="168" fontId="62" fillId="4" borderId="6" xfId="4" applyNumberFormat="1" applyFont="1" applyFill="1" applyBorder="1" applyAlignment="1" applyProtection="1">
      <alignment horizontal="left"/>
    </xf>
    <xf numFmtId="168" fontId="61" fillId="4" borderId="0" xfId="4" applyNumberFormat="1" applyFont="1" applyFill="1" applyBorder="1" applyAlignment="1" applyProtection="1">
      <alignment horizontal="left"/>
    </xf>
    <xf numFmtId="167" fontId="55" fillId="4" borderId="7" xfId="4" applyFont="1" applyFill="1" applyBorder="1" applyAlignment="1" applyProtection="1">
      <alignment horizontal="left"/>
    </xf>
    <xf numFmtId="168" fontId="55" fillId="4" borderId="21" xfId="4" applyNumberFormat="1" applyFont="1" applyFill="1" applyBorder="1" applyAlignment="1" applyProtection="1"/>
    <xf numFmtId="168" fontId="55" fillId="4" borderId="4" xfId="4" applyNumberFormat="1" applyFont="1" applyFill="1" applyBorder="1" applyAlignment="1" applyProtection="1"/>
    <xf numFmtId="0" fontId="55" fillId="4" borderId="0" xfId="14" applyFont="1" applyFill="1" applyBorder="1" applyAlignment="1" applyProtection="1">
      <alignment horizontal="left" indent="2"/>
    </xf>
    <xf numFmtId="0" fontId="56" fillId="4" borderId="0" xfId="14" applyFont="1" applyFill="1" applyBorder="1" applyProtection="1"/>
    <xf numFmtId="168" fontId="55" fillId="4" borderId="12" xfId="4" applyNumberFormat="1" applyFont="1" applyFill="1" applyBorder="1" applyAlignment="1" applyProtection="1"/>
    <xf numFmtId="0" fontId="55" fillId="4" borderId="13" xfId="14" applyFont="1" applyFill="1" applyBorder="1" applyProtection="1"/>
    <xf numFmtId="172" fontId="55" fillId="4" borderId="7" xfId="14" applyNumberFormat="1" applyFont="1" applyFill="1" applyBorder="1" applyAlignment="1" applyProtection="1">
      <alignment horizontal="right"/>
    </xf>
    <xf numFmtId="175" fontId="55" fillId="4" borderId="7" xfId="2" applyNumberFormat="1" applyFont="1" applyFill="1" applyBorder="1" applyAlignment="1" applyProtection="1">
      <alignment horizontal="left" indent="4"/>
    </xf>
    <xf numFmtId="0" fontId="35" fillId="4" borderId="0" xfId="14" applyFont="1" applyFill="1" applyBorder="1" applyAlignment="1" applyProtection="1">
      <alignment horizontal="right"/>
    </xf>
    <xf numFmtId="0" fontId="32" fillId="4" borderId="0" xfId="7" quotePrefix="1" applyFont="1" applyFill="1" applyAlignment="1" applyProtection="1">
      <alignment horizontal="left" vertical="top"/>
    </xf>
    <xf numFmtId="37" fontId="38" fillId="4" borderId="0" xfId="15" applyFont="1" applyFill="1" applyProtection="1"/>
    <xf numFmtId="37" fontId="35" fillId="4" borderId="0" xfId="15" applyFont="1" applyFill="1" applyAlignment="1" applyProtection="1">
      <alignment horizontal="right"/>
    </xf>
    <xf numFmtId="37" fontId="47" fillId="4" borderId="0" xfId="15" applyFont="1" applyFill="1" applyAlignment="1" applyProtection="1">
      <alignment horizontal="center"/>
    </xf>
    <xf numFmtId="37" fontId="59" fillId="4" borderId="0" xfId="15" applyFont="1" applyFill="1" applyProtection="1"/>
    <xf numFmtId="37" fontId="35" fillId="4" borderId="0" xfId="15" applyFont="1" applyFill="1" applyBorder="1" applyProtection="1"/>
    <xf numFmtId="37" fontId="65" fillId="4" borderId="0" xfId="15" applyFont="1" applyFill="1" applyProtection="1"/>
    <xf numFmtId="37" fontId="104" fillId="4" borderId="0" xfId="16" applyFont="1" applyFill="1" applyProtection="1"/>
    <xf numFmtId="37" fontId="104" fillId="4" borderId="0" xfId="16" applyFont="1" applyFill="1" applyProtection="1">
      <protection locked="0"/>
    </xf>
    <xf numFmtId="37" fontId="26" fillId="4" borderId="0" xfId="16" applyFont="1" applyFill="1" applyProtection="1"/>
    <xf numFmtId="0" fontId="26" fillId="4" borderId="2" xfId="7" quotePrefix="1" applyFont="1" applyFill="1" applyBorder="1" applyAlignment="1" applyProtection="1">
      <alignment horizontal="right"/>
    </xf>
    <xf numFmtId="0" fontId="26" fillId="4" borderId="13" xfId="7" applyFont="1" applyFill="1" applyBorder="1" applyAlignment="1" applyProtection="1">
      <alignment horizontal="right"/>
    </xf>
    <xf numFmtId="167" fontId="28" fillId="4" borderId="4" xfId="4" applyFont="1" applyFill="1" applyBorder="1" applyAlignment="1" applyProtection="1">
      <alignment horizontal="right"/>
    </xf>
    <xf numFmtId="167" fontId="28" fillId="4" borderId="0" xfId="4" applyFont="1" applyFill="1" applyBorder="1" applyAlignment="1" applyProtection="1">
      <alignment horizontal="right"/>
    </xf>
    <xf numFmtId="168" fontId="28" fillId="4" borderId="4" xfId="4" applyNumberFormat="1" applyFont="1" applyFill="1" applyBorder="1" applyAlignment="1" applyProtection="1">
      <alignment horizontal="right"/>
    </xf>
    <xf numFmtId="0" fontId="26" fillId="4" borderId="4" xfId="7" applyFont="1" applyFill="1" applyBorder="1" applyAlignment="1" applyProtection="1">
      <alignment horizontal="left"/>
    </xf>
    <xf numFmtId="167" fontId="28" fillId="4" borderId="2" xfId="4" applyFont="1" applyFill="1" applyBorder="1" applyAlignment="1" applyProtection="1">
      <alignment horizontal="right"/>
    </xf>
    <xf numFmtId="0" fontId="26" fillId="4" borderId="7" xfId="7" applyFont="1" applyFill="1" applyBorder="1" applyAlignment="1" applyProtection="1">
      <alignment horizontal="left"/>
    </xf>
    <xf numFmtId="168" fontId="26" fillId="4" borderId="7" xfId="4" applyNumberFormat="1" applyFont="1" applyFill="1" applyBorder="1" applyAlignment="1" applyProtection="1">
      <alignment horizontal="right"/>
    </xf>
    <xf numFmtId="168" fontId="26" fillId="4" borderId="13" xfId="4" applyNumberFormat="1" applyFont="1" applyFill="1" applyBorder="1" applyAlignment="1" applyProtection="1">
      <alignment horizontal="right"/>
    </xf>
    <xf numFmtId="165" fontId="26" fillId="4" borderId="5" xfId="4" applyNumberFormat="1" applyFont="1" applyFill="1" applyBorder="1" applyAlignment="1" applyProtection="1">
      <alignment horizontal="right" indent="1"/>
    </xf>
    <xf numFmtId="168" fontId="26" fillId="4" borderId="21" xfId="4" applyNumberFormat="1" applyFont="1" applyFill="1" applyBorder="1" applyAlignment="1" applyProtection="1">
      <alignment horizontal="right"/>
    </xf>
    <xf numFmtId="168" fontId="26" fillId="4" borderId="2" xfId="4" applyNumberFormat="1" applyFont="1" applyFill="1" applyBorder="1" applyAlignment="1" applyProtection="1">
      <alignment horizontal="right"/>
    </xf>
    <xf numFmtId="0" fontId="26" fillId="4" borderId="0" xfId="7" applyFont="1" applyFill="1" applyProtection="1"/>
    <xf numFmtId="170" fontId="26" fillId="4" borderId="7" xfId="7" applyNumberFormat="1" applyFont="1" applyFill="1" applyBorder="1" applyAlignment="1" applyProtection="1">
      <alignment horizontal="right"/>
    </xf>
    <xf numFmtId="170" fontId="26" fillId="4" borderId="7" xfId="1" applyNumberFormat="1" applyFont="1" applyFill="1" applyBorder="1" applyAlignment="1" applyProtection="1"/>
    <xf numFmtId="0" fontId="26" fillId="4" borderId="0" xfId="7" quotePrefix="1" applyFont="1" applyFill="1" applyBorder="1" applyAlignment="1" applyProtection="1">
      <alignment horizontal="left" indent="2"/>
    </xf>
    <xf numFmtId="167" fontId="26" fillId="4" borderId="7" xfId="4" applyFont="1" applyFill="1" applyBorder="1" applyAlignment="1" applyProtection="1"/>
    <xf numFmtId="0" fontId="26" fillId="4" borderId="0" xfId="7" applyFont="1" applyFill="1" applyBorder="1" applyAlignment="1" applyProtection="1">
      <alignment horizontal="left" indent="3"/>
    </xf>
    <xf numFmtId="175" fontId="26" fillId="4" borderId="7" xfId="2" applyNumberFormat="1" applyFont="1" applyFill="1" applyBorder="1" applyAlignment="1" applyProtection="1"/>
    <xf numFmtId="0" fontId="26" fillId="4" borderId="0" xfId="7" quotePrefix="1" applyFont="1" applyFill="1" applyBorder="1" applyAlignment="1" applyProtection="1">
      <alignment horizontal="left" indent="5"/>
    </xf>
    <xf numFmtId="37" fontId="32" fillId="4" borderId="0" xfId="16" applyFont="1" applyFill="1" applyProtection="1"/>
    <xf numFmtId="37" fontId="35" fillId="4" borderId="0" xfId="16" applyFont="1" applyFill="1" applyAlignment="1" applyProtection="1">
      <alignment horizontal="right"/>
    </xf>
    <xf numFmtId="37" fontId="47" fillId="4" borderId="0" xfId="16" applyFont="1" applyFill="1" applyAlignment="1" applyProtection="1">
      <alignment horizontal="center"/>
    </xf>
    <xf numFmtId="37" fontId="59" fillId="4" borderId="0" xfId="16" applyFont="1" applyFill="1" applyProtection="1"/>
    <xf numFmtId="37" fontId="35" fillId="4" borderId="0" xfId="16" applyFont="1" applyFill="1" applyProtection="1"/>
    <xf numFmtId="37" fontId="35" fillId="4" borderId="0" xfId="16" applyFont="1" applyFill="1" applyBorder="1" applyProtection="1"/>
    <xf numFmtId="37" fontId="65" fillId="4" borderId="0" xfId="16" applyFont="1" applyFill="1" applyProtection="1"/>
    <xf numFmtId="37" fontId="26" fillId="4" borderId="0" xfId="16" applyFont="1" applyFill="1" applyProtection="1">
      <protection locked="0"/>
    </xf>
    <xf numFmtId="37" fontId="55" fillId="4" borderId="0" xfId="16" applyFont="1" applyFill="1" applyProtection="1"/>
    <xf numFmtId="0" fontId="99" fillId="4" borderId="0" xfId="7" applyFont="1" applyFill="1" applyBorder="1" applyAlignment="1" applyProtection="1">
      <alignment horizontal="left"/>
    </xf>
    <xf numFmtId="37" fontId="104" fillId="4" borderId="0" xfId="17" applyFont="1" applyFill="1" applyProtection="1"/>
    <xf numFmtId="37" fontId="104" fillId="4" borderId="0" xfId="17" applyFont="1" applyFill="1" applyProtection="1">
      <protection locked="0"/>
    </xf>
    <xf numFmtId="0" fontId="55" fillId="4" borderId="0" xfId="7" applyFont="1" applyFill="1" applyProtection="1"/>
    <xf numFmtId="37" fontId="55" fillId="4" borderId="0" xfId="17" applyFont="1" applyFill="1" applyProtection="1"/>
    <xf numFmtId="0" fontId="55" fillId="4" borderId="1" xfId="7" applyFont="1" applyFill="1" applyBorder="1" applyProtection="1"/>
    <xf numFmtId="0" fontId="55" fillId="4" borderId="14" xfId="7" applyFont="1" applyFill="1" applyBorder="1" applyProtection="1"/>
    <xf numFmtId="0" fontId="56" fillId="4" borderId="2" xfId="7" applyFont="1" applyFill="1" applyBorder="1" applyProtection="1"/>
    <xf numFmtId="0" fontId="56" fillId="4" borderId="0" xfId="7" applyFont="1" applyFill="1" applyBorder="1" applyProtection="1"/>
    <xf numFmtId="0" fontId="56" fillId="4" borderId="1" xfId="7" applyFont="1" applyFill="1" applyBorder="1" applyProtection="1"/>
    <xf numFmtId="165" fontId="56" fillId="4" borderId="14" xfId="7" quotePrefix="1" applyNumberFormat="1" applyFont="1" applyFill="1" applyBorder="1" applyAlignment="1" applyProtection="1">
      <alignment horizontal="right"/>
    </xf>
    <xf numFmtId="165" fontId="55" fillId="4" borderId="14" xfId="7" quotePrefix="1" applyNumberFormat="1" applyFont="1" applyFill="1" applyBorder="1" applyAlignment="1" applyProtection="1">
      <alignment horizontal="right"/>
    </xf>
    <xf numFmtId="0" fontId="55" fillId="4" borderId="2" xfId="7" quotePrefix="1" applyFont="1" applyFill="1" applyBorder="1" applyAlignment="1" applyProtection="1">
      <alignment horizontal="right"/>
    </xf>
    <xf numFmtId="0" fontId="64" fillId="4" borderId="0" xfId="7" applyFont="1" applyFill="1" applyBorder="1" applyAlignment="1" applyProtection="1">
      <alignment horizontal="left"/>
    </xf>
    <xf numFmtId="0" fontId="55" fillId="4" borderId="13" xfId="7" quotePrefix="1" applyFont="1" applyFill="1" applyBorder="1" applyAlignment="1" applyProtection="1">
      <alignment horizontal="right"/>
    </xf>
    <xf numFmtId="0" fontId="55" fillId="4" borderId="11" xfId="7" applyFont="1" applyFill="1" applyBorder="1" applyAlignment="1" applyProtection="1">
      <alignment horizontal="right"/>
    </xf>
    <xf numFmtId="165" fontId="56" fillId="4" borderId="12" xfId="7" applyNumberFormat="1" applyFont="1" applyFill="1" applyBorder="1" applyAlignment="1" applyProtection="1">
      <alignment horizontal="right"/>
    </xf>
    <xf numFmtId="0" fontId="55" fillId="4" borderId="13" xfId="7" applyFont="1" applyFill="1" applyBorder="1" applyAlignment="1" applyProtection="1">
      <alignment horizontal="right"/>
    </xf>
    <xf numFmtId="167" fontId="56" fillId="4" borderId="4" xfId="4" applyFont="1" applyFill="1" applyBorder="1" applyAlignment="1" applyProtection="1">
      <alignment horizontal="right"/>
    </xf>
    <xf numFmtId="0" fontId="55" fillId="4" borderId="12" xfId="7" applyFont="1" applyFill="1" applyBorder="1" applyAlignment="1" applyProtection="1">
      <alignment horizontal="left"/>
    </xf>
    <xf numFmtId="168" fontId="55" fillId="4" borderId="1" xfId="4" applyNumberFormat="1" applyFont="1" applyFill="1" applyBorder="1" applyAlignment="1" applyProtection="1">
      <alignment horizontal="right"/>
    </xf>
    <xf numFmtId="168" fontId="55" fillId="4" borderId="14" xfId="4" applyNumberFormat="1" applyFont="1" applyFill="1" applyBorder="1" applyAlignment="1" applyProtection="1">
      <alignment horizontal="right"/>
    </xf>
    <xf numFmtId="167" fontId="56" fillId="4" borderId="2" xfId="4" applyFont="1" applyFill="1" applyBorder="1" applyAlignment="1" applyProtection="1">
      <alignment horizontal="right"/>
    </xf>
    <xf numFmtId="168" fontId="56" fillId="4" borderId="14" xfId="4" applyNumberFormat="1" applyFont="1" applyFill="1" applyBorder="1" applyAlignment="1" applyProtection="1">
      <alignment horizontal="right"/>
    </xf>
    <xf numFmtId="0" fontId="55" fillId="4" borderId="7" xfId="7" applyFont="1" applyFill="1" applyBorder="1" applyAlignment="1" applyProtection="1">
      <alignment horizontal="left"/>
    </xf>
    <xf numFmtId="170" fontId="55" fillId="4" borderId="7" xfId="1" applyNumberFormat="1" applyFont="1" applyFill="1" applyBorder="1" applyAlignment="1" applyProtection="1"/>
    <xf numFmtId="0" fontId="88" fillId="4" borderId="0" xfId="7" applyFont="1" applyFill="1" applyBorder="1" applyAlignment="1" applyProtection="1">
      <alignment horizontal="left"/>
    </xf>
    <xf numFmtId="168" fontId="55" fillId="4" borderId="0" xfId="4" applyNumberFormat="1" applyFont="1" applyFill="1" applyBorder="1" applyAlignment="1" applyProtection="1"/>
    <xf numFmtId="0" fontId="55" fillId="4" borderId="2" xfId="7" applyFont="1" applyFill="1" applyBorder="1" applyProtection="1"/>
    <xf numFmtId="0" fontId="55" fillId="4" borderId="0" xfId="7" applyFont="1" applyFill="1" applyBorder="1" applyAlignment="1" applyProtection="1">
      <alignment horizontal="left" indent="3"/>
    </xf>
    <xf numFmtId="168" fontId="56" fillId="4" borderId="0" xfId="4" applyNumberFormat="1" applyFont="1" applyFill="1" applyBorder="1" applyAlignment="1" applyProtection="1"/>
    <xf numFmtId="0" fontId="38" fillId="4" borderId="0" xfId="7" applyFont="1" applyFill="1" applyAlignment="1" applyProtection="1">
      <alignment horizontal="left" vertical="top"/>
    </xf>
    <xf numFmtId="37" fontId="35" fillId="4" borderId="0" xfId="17" applyFont="1" applyFill="1" applyAlignment="1" applyProtection="1">
      <alignment horizontal="right"/>
    </xf>
    <xf numFmtId="37" fontId="47" fillId="4" borderId="0" xfId="17" applyFont="1" applyFill="1" applyAlignment="1" applyProtection="1">
      <alignment horizontal="center"/>
    </xf>
    <xf numFmtId="37" fontId="59" fillId="4" borderId="0" xfId="17" applyFont="1" applyFill="1" applyProtection="1"/>
    <xf numFmtId="37" fontId="35" fillId="4" borderId="0" xfId="17" applyFont="1" applyFill="1" applyProtection="1"/>
    <xf numFmtId="37" fontId="65" fillId="4" borderId="0" xfId="17" applyFont="1" applyFill="1" applyProtection="1"/>
    <xf numFmtId="37" fontId="26" fillId="4" borderId="0" xfId="17" applyFont="1" applyFill="1" applyProtection="1">
      <protection locked="0"/>
    </xf>
    <xf numFmtId="37" fontId="104" fillId="4" borderId="0" xfId="31" applyFont="1" applyFill="1" applyAlignment="1" applyProtection="1"/>
    <xf numFmtId="0" fontId="35" fillId="4" borderId="0" xfId="14" applyFont="1" applyFill="1" applyAlignment="1" applyProtection="1"/>
    <xf numFmtId="37" fontId="35" fillId="4" borderId="0" xfId="31" applyFont="1" applyFill="1" applyAlignment="1" applyProtection="1"/>
    <xf numFmtId="37" fontId="26" fillId="4" borderId="0" xfId="31" applyFont="1" applyFill="1" applyAlignment="1" applyProtection="1"/>
    <xf numFmtId="165" fontId="43" fillId="4" borderId="1" xfId="14" applyNumberFormat="1" applyFont="1" applyFill="1" applyBorder="1" applyAlignment="1" applyProtection="1">
      <alignment horizontal="right"/>
    </xf>
    <xf numFmtId="0" fontId="43" fillId="4" borderId="2" xfId="14" applyFont="1" applyFill="1" applyBorder="1" applyAlignment="1" applyProtection="1"/>
    <xf numFmtId="0" fontId="43" fillId="4" borderId="0" xfId="14" applyFont="1" applyFill="1" applyBorder="1" applyAlignment="1" applyProtection="1"/>
    <xf numFmtId="165" fontId="43" fillId="4" borderId="1" xfId="14" quotePrefix="1" applyNumberFormat="1" applyFont="1" applyFill="1" applyBorder="1" applyAlignment="1" applyProtection="1"/>
    <xf numFmtId="165" fontId="43" fillId="4" borderId="14" xfId="14" quotePrefix="1" applyNumberFormat="1" applyFont="1" applyFill="1" applyBorder="1" applyAlignment="1" applyProtection="1">
      <alignment horizontal="right"/>
    </xf>
    <xf numFmtId="165" fontId="41" fillId="4" borderId="14" xfId="14" quotePrefix="1" applyNumberFormat="1" applyFont="1" applyFill="1" applyBorder="1" applyAlignment="1" applyProtection="1">
      <alignment horizontal="right"/>
    </xf>
    <xf numFmtId="176" fontId="41" fillId="4" borderId="2" xfId="14" quotePrefix="1" applyNumberFormat="1" applyFont="1" applyFill="1" applyBorder="1" applyAlignment="1" applyProtection="1"/>
    <xf numFmtId="37" fontId="41" fillId="4" borderId="0" xfId="31" applyFont="1" applyFill="1" applyAlignment="1" applyProtection="1"/>
    <xf numFmtId="0" fontId="72" fillId="4" borderId="0" xfId="14" applyFont="1" applyFill="1" applyBorder="1" applyAlignment="1" applyProtection="1">
      <alignment horizontal="left"/>
    </xf>
    <xf numFmtId="165" fontId="43" fillId="4" borderId="11" xfId="14" applyNumberFormat="1" applyFont="1" applyFill="1" applyBorder="1" applyAlignment="1" applyProtection="1">
      <alignment horizontal="right"/>
    </xf>
    <xf numFmtId="165" fontId="41" fillId="4" borderId="12" xfId="14" applyNumberFormat="1" applyFont="1" applyFill="1" applyBorder="1" applyAlignment="1" applyProtection="1">
      <alignment horizontal="right"/>
    </xf>
    <xf numFmtId="0" fontId="43" fillId="4" borderId="13" xfId="14" applyFont="1" applyFill="1" applyBorder="1" applyAlignment="1" applyProtection="1"/>
    <xf numFmtId="0" fontId="41" fillId="4" borderId="0" xfId="14" applyFont="1" applyFill="1" applyBorder="1" applyAlignment="1" applyProtection="1">
      <alignment horizontal="right"/>
    </xf>
    <xf numFmtId="165" fontId="43" fillId="4" borderId="11" xfId="14" applyNumberFormat="1" applyFont="1" applyFill="1" applyBorder="1" applyAlignment="1" applyProtection="1"/>
    <xf numFmtId="165" fontId="43" fillId="4" borderId="12" xfId="14" applyNumberFormat="1" applyFont="1" applyFill="1" applyBorder="1" applyAlignment="1" applyProtection="1">
      <alignment horizontal="right"/>
    </xf>
    <xf numFmtId="176" fontId="41" fillId="4" borderId="13" xfId="14" quotePrefix="1" applyNumberFormat="1" applyFont="1" applyFill="1" applyBorder="1" applyAlignment="1" applyProtection="1"/>
    <xf numFmtId="0" fontId="43" fillId="4" borderId="0" xfId="14" applyFont="1" applyFill="1" applyBorder="1" applyAlignment="1" applyProtection="1">
      <alignment horizontal="left"/>
    </xf>
    <xf numFmtId="0" fontId="41" fillId="4" borderId="12" xfId="14" applyFont="1" applyFill="1" applyBorder="1" applyAlignment="1" applyProtection="1"/>
    <xf numFmtId="0" fontId="95" fillId="4" borderId="0" xfId="14" quotePrefix="1" applyFont="1" applyFill="1" applyBorder="1" applyAlignment="1" applyProtection="1">
      <alignment horizontal="left"/>
    </xf>
    <xf numFmtId="0" fontId="43" fillId="4" borderId="1" xfId="14" applyFont="1" applyFill="1" applyBorder="1" applyAlignment="1" applyProtection="1"/>
    <xf numFmtId="0" fontId="41" fillId="4" borderId="14" xfId="14" applyFont="1" applyFill="1" applyBorder="1" applyAlignment="1" applyProtection="1"/>
    <xf numFmtId="0" fontId="41" fillId="4" borderId="2" xfId="14" applyFont="1" applyFill="1" applyBorder="1" applyAlignment="1" applyProtection="1"/>
    <xf numFmtId="0" fontId="41" fillId="4" borderId="1" xfId="14" applyFont="1" applyFill="1" applyBorder="1" applyAlignment="1" applyProtection="1"/>
    <xf numFmtId="0" fontId="43" fillId="4" borderId="14" xfId="14" applyFont="1" applyFill="1" applyBorder="1" applyAlignment="1" applyProtection="1"/>
    <xf numFmtId="0" fontId="95" fillId="4" borderId="7" xfId="14" quotePrefix="1" applyFont="1" applyFill="1" applyBorder="1" applyAlignment="1" applyProtection="1">
      <alignment horizontal="left"/>
    </xf>
    <xf numFmtId="0" fontId="41" fillId="4" borderId="7" xfId="14" applyFont="1" applyFill="1" applyBorder="1" applyAlignment="1" applyProtection="1"/>
    <xf numFmtId="168" fontId="41" fillId="4" borderId="13" xfId="4" applyNumberFormat="1" applyFont="1" applyFill="1" applyBorder="1" applyAlignment="1" applyProtection="1"/>
    <xf numFmtId="168" fontId="41" fillId="4" borderId="5" xfId="4" applyNumberFormat="1" applyFont="1" applyFill="1" applyBorder="1" applyAlignment="1" applyProtection="1"/>
    <xf numFmtId="170" fontId="41" fillId="4" borderId="5" xfId="1" applyNumberFormat="1" applyFont="1" applyFill="1" applyBorder="1" applyAlignment="1" applyProtection="1"/>
    <xf numFmtId="170" fontId="41" fillId="4" borderId="13" xfId="1" applyNumberFormat="1" applyFont="1" applyFill="1" applyBorder="1" applyAlignment="1" applyProtection="1"/>
    <xf numFmtId="170" fontId="41" fillId="4" borderId="2" xfId="1" applyNumberFormat="1" applyFont="1" applyFill="1" applyBorder="1" applyAlignment="1" applyProtection="1"/>
    <xf numFmtId="168" fontId="41" fillId="4" borderId="2" xfId="4" applyNumberFormat="1" applyFont="1" applyFill="1" applyBorder="1" applyAlignment="1" applyProtection="1"/>
    <xf numFmtId="0" fontId="41" fillId="4" borderId="7" xfId="14" quotePrefix="1" applyFont="1" applyFill="1" applyBorder="1" applyAlignment="1" applyProtection="1">
      <alignment horizontal="left"/>
    </xf>
    <xf numFmtId="0" fontId="41" fillId="4" borderId="0" xfId="14" applyFont="1" applyFill="1" applyBorder="1" applyAlignment="1" applyProtection="1">
      <alignment horizontal="left"/>
    </xf>
    <xf numFmtId="5" fontId="41" fillId="4" borderId="12" xfId="14" applyNumberFormat="1" applyFont="1" applyFill="1" applyBorder="1" applyAlignment="1" applyProtection="1"/>
    <xf numFmtId="37" fontId="41" fillId="4" borderId="2" xfId="14" applyNumberFormat="1" applyFont="1" applyFill="1" applyBorder="1" applyAlignment="1" applyProtection="1"/>
    <xf numFmtId="0" fontId="96" fillId="4" borderId="0" xfId="14" applyFont="1" applyFill="1" applyBorder="1" applyAlignment="1" applyProtection="1">
      <alignment horizontal="left"/>
    </xf>
    <xf numFmtId="168" fontId="41" fillId="4" borderId="12" xfId="4" applyNumberFormat="1" applyFont="1" applyFill="1" applyBorder="1" applyAlignment="1" applyProtection="1"/>
    <xf numFmtId="0" fontId="96" fillId="4" borderId="0" xfId="14" applyFont="1" applyFill="1" applyBorder="1" applyAlignment="1" applyProtection="1"/>
    <xf numFmtId="0" fontId="95" fillId="4" borderId="7" xfId="14" applyFont="1" applyFill="1" applyBorder="1" applyAlignment="1" applyProtection="1">
      <alignment horizontal="left"/>
    </xf>
    <xf numFmtId="0" fontId="26" fillId="4" borderId="0" xfId="14" quotePrefix="1" applyFont="1" applyFill="1" applyBorder="1" applyAlignment="1" applyProtection="1">
      <alignment horizontal="left" vertical="top"/>
    </xf>
    <xf numFmtId="0" fontId="26" fillId="4" borderId="0" xfId="14" quotePrefix="1" applyFont="1" applyFill="1" applyBorder="1" applyAlignment="1" applyProtection="1">
      <alignment horizontal="left"/>
    </xf>
    <xf numFmtId="0" fontId="26" fillId="4" borderId="0" xfId="14" applyFont="1" applyFill="1" applyAlignment="1" applyProtection="1"/>
    <xf numFmtId="0" fontId="26" fillId="4" borderId="0" xfId="14" applyFont="1" applyFill="1" applyBorder="1" applyAlignment="1" applyProtection="1"/>
    <xf numFmtId="0" fontId="28" fillId="4" borderId="0" xfId="14" applyFont="1" applyFill="1" applyBorder="1" applyAlignment="1" applyProtection="1"/>
    <xf numFmtId="0" fontId="26" fillId="4" borderId="0" xfId="14" quotePrefix="1" applyFont="1" applyFill="1" applyAlignment="1" applyProtection="1">
      <alignment horizontal="left" vertical="top"/>
    </xf>
    <xf numFmtId="49" fontId="26" fillId="4" borderId="0" xfId="14" quotePrefix="1" applyNumberFormat="1" applyFont="1" applyFill="1" applyAlignment="1" applyProtection="1">
      <alignment horizontal="left" vertical="top"/>
    </xf>
    <xf numFmtId="37" fontId="35" fillId="4" borderId="0" xfId="31" applyFont="1" applyFill="1" applyAlignment="1" applyProtection="1">
      <alignment horizontal="center"/>
    </xf>
    <xf numFmtId="37" fontId="82" fillId="4" borderId="0" xfId="31" applyFont="1" applyFill="1" applyAlignment="1" applyProtection="1">
      <alignment horizontal="center"/>
    </xf>
    <xf numFmtId="37" fontId="59" fillId="4" borderId="0" xfId="31" applyFont="1" applyFill="1" applyAlignment="1" applyProtection="1"/>
    <xf numFmtId="37" fontId="35" fillId="4" borderId="0" xfId="31" applyFont="1" applyFill="1" applyBorder="1" applyAlignment="1" applyProtection="1"/>
    <xf numFmtId="37" fontId="65" fillId="4" borderId="0" xfId="31" applyFont="1" applyFill="1" applyAlignment="1" applyProtection="1"/>
    <xf numFmtId="37" fontId="35" fillId="4" borderId="0" xfId="27" applyFont="1" applyFill="1" applyProtection="1"/>
    <xf numFmtId="37" fontId="41" fillId="4" borderId="0" xfId="27" applyFont="1" applyFill="1" applyProtection="1"/>
    <xf numFmtId="174" fontId="43" fillId="4" borderId="44" xfId="7" applyNumberFormat="1" applyFont="1" applyFill="1" applyBorder="1" applyAlignment="1" applyProtection="1">
      <alignment horizontal="center"/>
    </xf>
    <xf numFmtId="174" fontId="41" fillId="4" borderId="44" xfId="7" applyNumberFormat="1" applyFont="1" applyFill="1" applyBorder="1" applyAlignment="1" applyProtection="1">
      <alignment horizontal="center"/>
    </xf>
    <xf numFmtId="0" fontId="86" fillId="4" borderId="0" xfId="7" quotePrefix="1" applyFont="1" applyFill="1" applyBorder="1" applyAlignment="1" applyProtection="1">
      <alignment horizontal="left"/>
    </xf>
    <xf numFmtId="165" fontId="41" fillId="4" borderId="39" xfId="7" applyNumberFormat="1" applyFont="1" applyFill="1" applyBorder="1" applyAlignment="1" applyProtection="1">
      <alignment horizontal="right"/>
    </xf>
    <xf numFmtId="165" fontId="41" fillId="4" borderId="40" xfId="7" applyNumberFormat="1" applyFont="1" applyFill="1" applyBorder="1" applyAlignment="1" applyProtection="1">
      <alignment horizontal="right"/>
    </xf>
    <xf numFmtId="165" fontId="41" fillId="4" borderId="41" xfId="7" applyNumberFormat="1" applyFont="1" applyFill="1" applyBorder="1" applyAlignment="1" applyProtection="1">
      <alignment horizontal="right"/>
    </xf>
    <xf numFmtId="0" fontId="41" fillId="4" borderId="41" xfId="7" applyFont="1" applyFill="1" applyBorder="1" applyProtection="1"/>
    <xf numFmtId="165" fontId="41" fillId="4" borderId="13" xfId="7" applyNumberFormat="1" applyFont="1" applyFill="1" applyBorder="1" applyAlignment="1" applyProtection="1">
      <alignment horizontal="right"/>
    </xf>
    <xf numFmtId="0" fontId="41" fillId="4" borderId="13" xfId="7" applyFont="1" applyFill="1" applyBorder="1" applyProtection="1"/>
    <xf numFmtId="0" fontId="41" fillId="4" borderId="39" xfId="7" applyFont="1" applyFill="1" applyBorder="1" applyProtection="1"/>
    <xf numFmtId="5" fontId="41" fillId="4" borderId="7" xfId="7" applyNumberFormat="1" applyFont="1" applyFill="1" applyBorder="1" applyProtection="1"/>
    <xf numFmtId="0" fontId="41" fillId="4" borderId="44" xfId="7" applyFont="1" applyFill="1" applyBorder="1" applyProtection="1"/>
    <xf numFmtId="0" fontId="57" fillId="4" borderId="0" xfId="7" applyFont="1" applyFill="1" applyBorder="1" applyAlignment="1" applyProtection="1">
      <alignment horizontal="left"/>
    </xf>
    <xf numFmtId="37" fontId="32" fillId="4" borderId="0" xfId="27" applyFont="1" applyFill="1" applyProtection="1"/>
    <xf numFmtId="37" fontId="38" fillId="4" borderId="0" xfId="27" applyFont="1" applyFill="1" applyProtection="1"/>
    <xf numFmtId="37" fontId="120" fillId="4" borderId="0" xfId="27" applyFont="1" applyFill="1" applyBorder="1" applyAlignment="1" applyProtection="1">
      <alignment horizontal="center"/>
    </xf>
    <xf numFmtId="37" fontId="104" fillId="4" borderId="0" xfId="30" applyFont="1" applyFill="1" applyProtection="1"/>
    <xf numFmtId="37" fontId="104" fillId="4" borderId="0" xfId="30" applyFont="1" applyFill="1" applyProtection="1">
      <protection locked="0"/>
    </xf>
    <xf numFmtId="165" fontId="76" fillId="4" borderId="2" xfId="7" applyNumberFormat="1" applyFont="1" applyFill="1" applyBorder="1" applyAlignment="1" applyProtection="1">
      <alignment horizontal="right"/>
    </xf>
    <xf numFmtId="165" fontId="76" fillId="4" borderId="6" xfId="7" applyNumberFormat="1" applyFont="1" applyFill="1" applyBorder="1" applyAlignment="1" applyProtection="1">
      <alignment horizontal="right"/>
    </xf>
    <xf numFmtId="165" fontId="76" fillId="4" borderId="1" xfId="4" applyNumberFormat="1" applyFont="1" applyFill="1" applyBorder="1" applyAlignment="1" applyProtection="1">
      <alignment horizontal="right"/>
    </xf>
    <xf numFmtId="0" fontId="76" fillId="4" borderId="2" xfId="7" quotePrefix="1" applyNumberFormat="1" applyFont="1" applyFill="1" applyBorder="1" applyAlignment="1" applyProtection="1">
      <alignment horizontal="right"/>
    </xf>
    <xf numFmtId="37" fontId="26" fillId="4" borderId="0" xfId="30" applyFont="1" applyFill="1" applyProtection="1"/>
    <xf numFmtId="165" fontId="76" fillId="4" borderId="13" xfId="7" quotePrefix="1" applyNumberFormat="1" applyFont="1" applyFill="1" applyBorder="1" applyAlignment="1" applyProtection="1">
      <alignment horizontal="right"/>
    </xf>
    <xf numFmtId="165" fontId="76" fillId="4" borderId="0" xfId="7" quotePrefix="1" applyNumberFormat="1" applyFont="1" applyFill="1" applyBorder="1" applyAlignment="1" applyProtection="1">
      <alignment horizontal="right"/>
    </xf>
    <xf numFmtId="0" fontId="76" fillId="4" borderId="13" xfId="7" applyFont="1" applyFill="1" applyBorder="1" applyAlignment="1" applyProtection="1">
      <alignment horizontal="right"/>
    </xf>
    <xf numFmtId="165" fontId="76" fillId="4" borderId="0" xfId="7" applyNumberFormat="1" applyFont="1" applyFill="1" applyBorder="1" applyAlignment="1" applyProtection="1">
      <alignment horizontal="right"/>
    </xf>
    <xf numFmtId="168" fontId="28" fillId="4" borderId="4" xfId="4" applyNumberFormat="1" applyFont="1" applyFill="1" applyBorder="1" applyAlignment="1" applyProtection="1"/>
    <xf numFmtId="0" fontId="78" fillId="4" borderId="0" xfId="7" applyFont="1" applyFill="1" applyBorder="1" applyProtection="1"/>
    <xf numFmtId="37" fontId="26" fillId="4" borderId="0" xfId="30" applyFont="1" applyFill="1" applyProtection="1">
      <protection locked="0"/>
    </xf>
    <xf numFmtId="5" fontId="76" fillId="4" borderId="2" xfId="7" applyNumberFormat="1" applyFont="1" applyFill="1" applyBorder="1" applyProtection="1"/>
    <xf numFmtId="0" fontId="104" fillId="4" borderId="0" xfId="0" applyFont="1" applyFill="1" applyAlignment="1" applyProtection="1"/>
    <xf numFmtId="0" fontId="104" fillId="4" borderId="0" xfId="0" applyFont="1" applyFill="1" applyAlignment="1" applyProtection="1">
      <alignment horizontal="center"/>
      <protection locked="0"/>
    </xf>
    <xf numFmtId="0" fontId="26" fillId="4" borderId="0" xfId="0" applyFont="1" applyFill="1" applyAlignment="1" applyProtection="1">
      <alignment horizontal="center"/>
      <protection locked="0"/>
    </xf>
    <xf numFmtId="0" fontId="26" fillId="4" borderId="16" xfId="7" applyFont="1" applyFill="1" applyBorder="1" applyProtection="1"/>
    <xf numFmtId="165" fontId="26" fillId="4" borderId="13" xfId="7" applyNumberFormat="1" applyFont="1" applyFill="1" applyBorder="1" applyAlignment="1" applyProtection="1">
      <alignment horizontal="right"/>
    </xf>
    <xf numFmtId="0" fontId="26" fillId="4" borderId="13" xfId="7" applyFont="1" applyFill="1" applyBorder="1" applyProtection="1"/>
    <xf numFmtId="165" fontId="26" fillId="4" borderId="0" xfId="7" applyNumberFormat="1" applyFont="1" applyFill="1" applyAlignment="1" applyProtection="1">
      <alignment horizontal="right"/>
    </xf>
    <xf numFmtId="165" fontId="26" fillId="4" borderId="4" xfId="7" applyNumberFormat="1" applyFont="1" applyFill="1" applyBorder="1" applyAlignment="1" applyProtection="1">
      <alignment horizontal="right"/>
    </xf>
    <xf numFmtId="0" fontId="26" fillId="4" borderId="5" xfId="7" applyFont="1" applyFill="1" applyBorder="1" applyProtection="1"/>
    <xf numFmtId="0" fontId="76" fillId="4" borderId="0" xfId="7" applyFont="1" applyFill="1" applyBorder="1" applyProtection="1"/>
    <xf numFmtId="0" fontId="76" fillId="4" borderId="2" xfId="7" applyFont="1" applyFill="1" applyBorder="1" applyProtection="1"/>
    <xf numFmtId="0" fontId="76" fillId="4" borderId="13" xfId="7" applyFont="1" applyFill="1" applyBorder="1" applyProtection="1"/>
    <xf numFmtId="0" fontId="76" fillId="4" borderId="12" xfId="7" applyFont="1" applyFill="1" applyBorder="1" applyProtection="1"/>
    <xf numFmtId="0" fontId="26" fillId="4" borderId="0" xfId="0" applyFont="1" applyFill="1" applyAlignment="1" applyProtection="1">
      <protection locked="0"/>
    </xf>
    <xf numFmtId="0" fontId="32" fillId="4" borderId="0" xfId="7" applyFont="1" applyFill="1" applyBorder="1" applyAlignment="1" applyProtection="1">
      <alignment horizontal="left" vertical="top"/>
    </xf>
    <xf numFmtId="0" fontId="35" fillId="4" borderId="0" xfId="0" applyFont="1" applyFill="1" applyBorder="1" applyAlignment="1" applyProtection="1"/>
    <xf numFmtId="0" fontId="71" fillId="4" borderId="0" xfId="0" applyFont="1" applyFill="1" applyAlignment="1" applyProtection="1">
      <alignment horizontal="center" vertical="center"/>
    </xf>
    <xf numFmtId="37" fontId="104" fillId="4" borderId="0" xfId="32" applyFont="1" applyFill="1" applyProtection="1"/>
    <xf numFmtId="37" fontId="32" fillId="4" borderId="0" xfId="32" applyFont="1" applyFill="1" applyProtection="1"/>
    <xf numFmtId="165" fontId="33" fillId="4" borderId="14" xfId="7" applyNumberFormat="1" applyFont="1" applyFill="1" applyBorder="1" applyAlignment="1" applyProtection="1">
      <alignment horizontal="right"/>
    </xf>
    <xf numFmtId="165" fontId="32" fillId="4" borderId="4" xfId="7" applyNumberFormat="1" applyFont="1" applyFill="1" applyBorder="1" applyAlignment="1" applyProtection="1">
      <alignment horizontal="right"/>
    </xf>
    <xf numFmtId="37" fontId="35" fillId="4" borderId="0" xfId="32" applyFont="1" applyFill="1" applyProtection="1"/>
    <xf numFmtId="37" fontId="65" fillId="4" borderId="0" xfId="32" applyFont="1" applyFill="1" applyProtection="1"/>
    <xf numFmtId="0" fontId="68" fillId="4" borderId="0" xfId="7" quotePrefix="1" applyFont="1" applyFill="1" applyBorder="1" applyAlignment="1" applyProtection="1">
      <alignment horizontal="left"/>
    </xf>
    <xf numFmtId="0" fontId="32" fillId="4" borderId="14" xfId="7" applyFont="1" applyFill="1" applyBorder="1" applyAlignment="1" applyProtection="1">
      <alignment horizontal="center"/>
    </xf>
    <xf numFmtId="0" fontId="32" fillId="4" borderId="0" xfId="7" applyFont="1" applyFill="1" applyProtection="1"/>
    <xf numFmtId="41" fontId="32" fillId="4" borderId="0" xfId="7" applyNumberFormat="1" applyFont="1" applyFill="1" applyBorder="1" applyAlignment="1" applyProtection="1">
      <alignment horizontal="right" wrapText="1"/>
    </xf>
    <xf numFmtId="41" fontId="32" fillId="4" borderId="0" xfId="7" quotePrefix="1" applyNumberFormat="1" applyFont="1" applyFill="1" applyBorder="1" applyAlignment="1" applyProtection="1">
      <alignment horizontal="right" wrapText="1"/>
    </xf>
    <xf numFmtId="165" fontId="32" fillId="4" borderId="0" xfId="7" applyNumberFormat="1" applyFont="1" applyFill="1" applyBorder="1" applyAlignment="1" applyProtection="1">
      <alignment horizontal="right" wrapText="1"/>
    </xf>
    <xf numFmtId="165" fontId="32" fillId="4" borderId="0" xfId="7" quotePrefix="1" applyNumberFormat="1" applyFont="1" applyFill="1" applyBorder="1" applyAlignment="1" applyProtection="1">
      <alignment horizontal="right"/>
    </xf>
    <xf numFmtId="0" fontId="107" fillId="4" borderId="0" xfId="7" quotePrefix="1" applyFont="1" applyFill="1" applyBorder="1" applyAlignment="1" applyProtection="1">
      <alignment horizontal="left"/>
    </xf>
    <xf numFmtId="0" fontId="32" fillId="4" borderId="1" xfId="7" quotePrefix="1" applyFont="1" applyFill="1" applyBorder="1" applyAlignment="1" applyProtection="1">
      <alignment horizontal="left"/>
    </xf>
    <xf numFmtId="0" fontId="32" fillId="4" borderId="14" xfId="7" applyFont="1" applyFill="1" applyBorder="1" applyProtection="1"/>
    <xf numFmtId="0" fontId="33" fillId="4" borderId="14" xfId="7" applyFont="1" applyFill="1" applyBorder="1" applyProtection="1"/>
    <xf numFmtId="0" fontId="32" fillId="4" borderId="6" xfId="7" quotePrefix="1" applyFont="1" applyFill="1" applyBorder="1" applyAlignment="1" applyProtection="1">
      <alignment horizontal="left"/>
    </xf>
    <xf numFmtId="0" fontId="32" fillId="4" borderId="0" xfId="7" applyFont="1" applyFill="1" applyBorder="1" applyAlignment="1" applyProtection="1">
      <alignment horizontal="right"/>
    </xf>
    <xf numFmtId="0" fontId="33" fillId="4" borderId="0" xfId="7" applyFont="1" applyFill="1" applyBorder="1" applyAlignment="1" applyProtection="1">
      <alignment horizontal="right"/>
    </xf>
    <xf numFmtId="165" fontId="32" fillId="4" borderId="9" xfId="4" applyNumberFormat="1" applyFont="1" applyFill="1" applyBorder="1" applyAlignment="1" applyProtection="1">
      <alignment horizontal="right"/>
    </xf>
    <xf numFmtId="5" fontId="32" fillId="4" borderId="7" xfId="7" quotePrefix="1" applyNumberFormat="1" applyFont="1" applyFill="1" applyBorder="1" applyAlignment="1" applyProtection="1">
      <alignment horizontal="right"/>
    </xf>
    <xf numFmtId="0" fontId="32" fillId="4" borderId="0" xfId="7" applyFont="1" applyFill="1" applyBorder="1" applyAlignment="1" applyProtection="1">
      <alignment horizontal="left" indent="1"/>
    </xf>
    <xf numFmtId="0" fontId="32" fillId="4" borderId="0" xfId="7" applyFont="1" applyFill="1" applyBorder="1" applyAlignment="1" applyProtection="1">
      <alignment wrapText="1"/>
    </xf>
    <xf numFmtId="0" fontId="32" fillId="4" borderId="6" xfId="7" applyFont="1" applyFill="1" applyBorder="1" applyAlignment="1" applyProtection="1">
      <alignment horizontal="left" indent="2"/>
    </xf>
    <xf numFmtId="168" fontId="32" fillId="4" borderId="7" xfId="4" applyNumberFormat="1" applyFont="1" applyFill="1" applyBorder="1" applyAlignment="1" applyProtection="1">
      <alignment horizontal="right"/>
    </xf>
    <xf numFmtId="0" fontId="32" fillId="4" borderId="6" xfId="7" quotePrefix="1" applyFont="1" applyFill="1" applyBorder="1" applyAlignment="1" applyProtection="1">
      <alignment horizontal="left" indent="2"/>
    </xf>
    <xf numFmtId="165" fontId="32" fillId="4" borderId="12" xfId="4" applyNumberFormat="1" applyFont="1" applyFill="1" applyBorder="1" applyAlignment="1" applyProtection="1">
      <alignment horizontal="right"/>
    </xf>
    <xf numFmtId="165" fontId="32" fillId="4" borderId="0" xfId="4" applyNumberFormat="1" applyFont="1" applyFill="1" applyBorder="1" applyAlignment="1" applyProtection="1">
      <alignment horizontal="right"/>
    </xf>
    <xf numFmtId="0" fontId="32" fillId="4" borderId="0" xfId="7" applyFont="1" applyFill="1" applyBorder="1" applyProtection="1"/>
    <xf numFmtId="0" fontId="32" fillId="4" borderId="3" xfId="7" applyFont="1" applyFill="1" applyBorder="1" applyProtection="1"/>
    <xf numFmtId="165" fontId="32" fillId="4" borderId="4" xfId="4" applyNumberFormat="1" applyFont="1" applyFill="1" applyBorder="1" applyAlignment="1" applyProtection="1">
      <alignment horizontal="right"/>
    </xf>
    <xf numFmtId="37" fontId="32" fillId="4" borderId="5" xfId="7" applyNumberFormat="1" applyFont="1" applyFill="1" applyBorder="1" applyAlignment="1" applyProtection="1">
      <alignment horizontal="right"/>
    </xf>
    <xf numFmtId="0" fontId="32" fillId="4" borderId="0" xfId="7" applyFont="1" applyFill="1" applyBorder="1" applyAlignment="1" applyProtection="1"/>
    <xf numFmtId="0" fontId="33" fillId="4" borderId="3" xfId="7" applyFont="1" applyFill="1" applyBorder="1" applyAlignment="1" applyProtection="1">
      <alignment horizontal="left"/>
    </xf>
    <xf numFmtId="0" fontId="32" fillId="4" borderId="6" xfId="7" applyFont="1" applyFill="1" applyBorder="1" applyProtection="1"/>
    <xf numFmtId="0" fontId="33" fillId="4" borderId="3" xfId="7" applyFont="1" applyFill="1" applyBorder="1" applyProtection="1"/>
    <xf numFmtId="168" fontId="32" fillId="4" borderId="5" xfId="4" applyNumberFormat="1" applyFont="1" applyFill="1" applyBorder="1" applyAlignment="1" applyProtection="1">
      <alignment horizontal="right"/>
    </xf>
    <xf numFmtId="37" fontId="32" fillId="4" borderId="7" xfId="7" applyNumberFormat="1" applyFont="1" applyFill="1" applyBorder="1" applyAlignment="1" applyProtection="1">
      <alignment horizontal="right"/>
    </xf>
    <xf numFmtId="0" fontId="33" fillId="4" borderId="6" xfId="7" applyFont="1" applyFill="1" applyBorder="1" applyProtection="1"/>
    <xf numFmtId="0" fontId="32" fillId="4" borderId="6" xfId="7" applyFont="1" applyFill="1" applyBorder="1" applyAlignment="1" applyProtection="1">
      <alignment horizontal="left"/>
    </xf>
    <xf numFmtId="37" fontId="32" fillId="4" borderId="7" xfId="7" applyNumberFormat="1" applyFont="1" applyFill="1" applyBorder="1" applyAlignment="1" applyProtection="1">
      <alignment horizontal="right"/>
      <protection locked="0"/>
    </xf>
    <xf numFmtId="0" fontId="33" fillId="4" borderId="11" xfId="7" applyFont="1" applyFill="1" applyBorder="1" applyProtection="1"/>
    <xf numFmtId="5" fontId="32" fillId="4" borderId="13" xfId="7" applyNumberFormat="1" applyFont="1" applyFill="1" applyBorder="1" applyAlignment="1" applyProtection="1">
      <alignment horizontal="right"/>
    </xf>
    <xf numFmtId="0" fontId="33" fillId="4" borderId="1" xfId="7" applyFont="1" applyFill="1" applyBorder="1" applyProtection="1"/>
    <xf numFmtId="165" fontId="32" fillId="4" borderId="14" xfId="4" applyNumberFormat="1" applyFont="1" applyFill="1" applyBorder="1" applyAlignment="1" applyProtection="1">
      <alignment horizontal="right"/>
    </xf>
    <xf numFmtId="5" fontId="32" fillId="4" borderId="2" xfId="7" applyNumberFormat="1" applyFont="1" applyFill="1" applyBorder="1" applyAlignment="1" applyProtection="1">
      <alignment horizontal="right"/>
    </xf>
    <xf numFmtId="0" fontId="33" fillId="4" borderId="0" xfId="7" applyFont="1" applyFill="1" applyBorder="1" applyAlignment="1" applyProtection="1">
      <alignment horizontal="left"/>
    </xf>
    <xf numFmtId="0" fontId="70" fillId="4" borderId="0" xfId="7" quotePrefix="1" applyFont="1" applyFill="1" applyAlignment="1" applyProtection="1">
      <alignment horizontal="left"/>
    </xf>
    <xf numFmtId="37" fontId="70" fillId="4" borderId="0" xfId="32" applyFont="1" applyFill="1" applyProtection="1"/>
    <xf numFmtId="37" fontId="71" fillId="4" borderId="0" xfId="32" applyFont="1" applyFill="1" applyAlignment="1" applyProtection="1">
      <alignment horizontal="center"/>
    </xf>
    <xf numFmtId="37" fontId="59" fillId="4" borderId="0" xfId="32" applyFont="1" applyFill="1" applyProtection="1"/>
    <xf numFmtId="37" fontId="104" fillId="4" borderId="0" xfId="13" applyFont="1" applyFill="1" applyAlignment="1" applyProtection="1"/>
    <xf numFmtId="0" fontId="59" fillId="4" borderId="0" xfId="7" applyFont="1" applyFill="1" applyAlignment="1" applyProtection="1">
      <alignment horizontal="centerContinuous"/>
    </xf>
    <xf numFmtId="0" fontId="35" fillId="4" borderId="0" xfId="7" applyFont="1" applyFill="1" applyAlignment="1" applyProtection="1">
      <alignment horizontal="centerContinuous"/>
    </xf>
    <xf numFmtId="0" fontId="59" fillId="4" borderId="0" xfId="7" applyFont="1" applyFill="1" applyBorder="1" applyAlignment="1" applyProtection="1">
      <alignment horizontal="centerContinuous"/>
    </xf>
    <xf numFmtId="0" fontId="35" fillId="4" borderId="0" xfId="7" applyFont="1" applyFill="1" applyAlignment="1" applyProtection="1"/>
    <xf numFmtId="37" fontId="35" fillId="4" borderId="0" xfId="13" applyFont="1" applyFill="1" applyAlignment="1" applyProtection="1"/>
    <xf numFmtId="37" fontId="26" fillId="4" borderId="0" xfId="13" applyFont="1" applyFill="1" applyAlignment="1" applyProtection="1">
      <protection locked="0"/>
    </xf>
    <xf numFmtId="165" fontId="56" fillId="4" borderId="2" xfId="7" applyNumberFormat="1" applyFont="1" applyFill="1" applyBorder="1" applyAlignment="1" applyProtection="1">
      <alignment horizontal="right"/>
    </xf>
    <xf numFmtId="0" fontId="55" fillId="4" borderId="2" xfId="7" applyNumberFormat="1" applyFont="1" applyFill="1" applyBorder="1" applyAlignment="1" applyProtection="1"/>
    <xf numFmtId="37" fontId="55" fillId="4" borderId="0" xfId="13" applyFont="1" applyFill="1" applyAlignment="1" applyProtection="1"/>
    <xf numFmtId="165" fontId="55" fillId="4" borderId="13" xfId="7" quotePrefix="1" applyNumberFormat="1" applyFont="1" applyFill="1" applyBorder="1" applyAlignment="1" applyProtection="1">
      <alignment horizontal="right"/>
    </xf>
    <xf numFmtId="165" fontId="55" fillId="4" borderId="11" xfId="7" applyNumberFormat="1" applyFont="1" applyFill="1" applyBorder="1" applyAlignment="1" applyProtection="1">
      <alignment horizontal="right"/>
    </xf>
    <xf numFmtId="0" fontId="87" fillId="4" borderId="0" xfId="7" applyFont="1" applyFill="1" applyBorder="1" applyAlignment="1" applyProtection="1">
      <alignment horizontal="left"/>
    </xf>
    <xf numFmtId="0" fontId="56" fillId="4" borderId="0" xfId="7" applyFont="1" applyFill="1" applyBorder="1" applyAlignment="1" applyProtection="1"/>
    <xf numFmtId="0" fontId="55" fillId="4" borderId="12" xfId="7" applyFont="1" applyFill="1" applyBorder="1" applyAlignment="1" applyProtection="1"/>
    <xf numFmtId="0" fontId="55" fillId="4" borderId="1" xfId="7" applyFont="1" applyFill="1" applyBorder="1" applyAlignment="1" applyProtection="1"/>
    <xf numFmtId="0" fontId="55" fillId="4" borderId="14" xfId="7" applyFont="1" applyFill="1" applyBorder="1" applyAlignment="1" applyProtection="1"/>
    <xf numFmtId="0" fontId="56" fillId="4" borderId="2" xfId="7" applyFont="1" applyFill="1" applyBorder="1" applyAlignment="1" applyProtection="1"/>
    <xf numFmtId="0" fontId="56" fillId="4" borderId="14" xfId="7" applyFont="1" applyFill="1" applyBorder="1" applyAlignment="1" applyProtection="1"/>
    <xf numFmtId="0" fontId="55" fillId="4" borderId="7" xfId="7" applyFont="1" applyFill="1" applyBorder="1" applyAlignment="1" applyProtection="1"/>
    <xf numFmtId="0" fontId="55" fillId="4" borderId="55" xfId="7" applyFont="1" applyFill="1" applyBorder="1" applyAlignment="1" applyProtection="1">
      <alignment horizontal="left" indent="1"/>
    </xf>
    <xf numFmtId="0" fontId="55" fillId="4" borderId="55" xfId="7" applyFont="1" applyFill="1" applyBorder="1" applyAlignment="1" applyProtection="1">
      <alignment horizontal="left"/>
    </xf>
    <xf numFmtId="37" fontId="38" fillId="4" borderId="0" xfId="13" applyFont="1" applyFill="1" applyAlignment="1" applyProtection="1"/>
    <xf numFmtId="37" fontId="47" fillId="4" borderId="0" xfId="13" applyFont="1" applyFill="1" applyAlignment="1" applyProtection="1"/>
    <xf numFmtId="37" fontId="59" fillId="4" borderId="0" xfId="13" applyFont="1" applyFill="1" applyAlignment="1" applyProtection="1"/>
    <xf numFmtId="37" fontId="59" fillId="4" borderId="0" xfId="13" applyFont="1" applyFill="1" applyBorder="1" applyAlignment="1" applyProtection="1"/>
    <xf numFmtId="37" fontId="65" fillId="4" borderId="0" xfId="13" applyFont="1" applyFill="1" applyAlignment="1" applyProtection="1"/>
    <xf numFmtId="37" fontId="104" fillId="4" borderId="0" xfId="11" applyFont="1" applyFill="1" applyProtection="1"/>
    <xf numFmtId="37" fontId="26" fillId="4" borderId="0" xfId="11" applyFont="1" applyFill="1" applyProtection="1"/>
    <xf numFmtId="37" fontId="35" fillId="4" borderId="0" xfId="11" applyFont="1" applyFill="1" applyProtection="1"/>
    <xf numFmtId="0" fontId="56" fillId="4" borderId="2" xfId="14" applyFont="1" applyFill="1" applyBorder="1" applyAlignment="1" applyProtection="1">
      <alignment horizontal="right"/>
    </xf>
    <xf numFmtId="37" fontId="55" fillId="4" borderId="0" xfId="11" applyFont="1" applyFill="1" applyProtection="1"/>
    <xf numFmtId="0" fontId="56" fillId="4" borderId="13" xfId="14" quotePrefix="1" applyFont="1" applyFill="1" applyBorder="1" applyAlignment="1" applyProtection="1">
      <alignment horizontal="left" indent="3"/>
    </xf>
    <xf numFmtId="0" fontId="56" fillId="4" borderId="12" xfId="14" applyFont="1" applyFill="1" applyBorder="1" applyProtection="1"/>
    <xf numFmtId="0" fontId="55" fillId="4" borderId="41" xfId="14" applyFont="1" applyFill="1" applyBorder="1" applyProtection="1"/>
    <xf numFmtId="168" fontId="56" fillId="4" borderId="7" xfId="4" applyNumberFormat="1" applyFont="1" applyFill="1" applyBorder="1" applyAlignment="1" applyProtection="1"/>
    <xf numFmtId="168" fontId="56" fillId="4" borderId="13" xfId="4" applyNumberFormat="1" applyFont="1" applyFill="1" applyBorder="1" applyAlignment="1" applyProtection="1"/>
    <xf numFmtId="0" fontId="56" fillId="4" borderId="41" xfId="14" applyFont="1" applyFill="1" applyBorder="1" applyProtection="1"/>
    <xf numFmtId="0" fontId="56" fillId="4" borderId="7" xfId="14" applyFont="1" applyFill="1" applyBorder="1" applyProtection="1"/>
    <xf numFmtId="0" fontId="56" fillId="4" borderId="13" xfId="14" applyFont="1" applyFill="1" applyBorder="1" applyProtection="1"/>
    <xf numFmtId="179" fontId="56" fillId="4" borderId="13" xfId="2" applyNumberFormat="1" applyFont="1" applyFill="1" applyBorder="1" applyAlignment="1" applyProtection="1"/>
    <xf numFmtId="179" fontId="56" fillId="4" borderId="6" xfId="2" applyNumberFormat="1" applyFont="1" applyFill="1" applyBorder="1" applyAlignment="1" applyProtection="1"/>
    <xf numFmtId="0" fontId="32" fillId="4" borderId="0" xfId="11" applyNumberFormat="1" applyFont="1" applyFill="1" applyBorder="1" applyAlignment="1" applyProtection="1">
      <alignment horizontal="left"/>
    </xf>
    <xf numFmtId="0" fontId="26" fillId="4" borderId="0" xfId="0" applyFont="1" applyFill="1" applyAlignment="1" applyProtection="1"/>
    <xf numFmtId="0" fontId="27" fillId="4" borderId="0" xfId="0" applyFont="1" applyFill="1" applyBorder="1" applyAlignment="1" applyProtection="1">
      <alignment horizontal="center" wrapText="1"/>
    </xf>
    <xf numFmtId="0" fontId="51" fillId="4" borderId="0" xfId="0" applyFont="1" applyFill="1" applyAlignment="1" applyProtection="1"/>
    <xf numFmtId="0" fontId="51" fillId="4" borderId="12" xfId="0" applyFont="1" applyFill="1" applyBorder="1" applyAlignment="1" applyProtection="1"/>
    <xf numFmtId="165" fontId="56" fillId="4" borderId="1" xfId="0" applyNumberFormat="1" applyFont="1" applyFill="1" applyBorder="1" applyAlignment="1" applyProtection="1">
      <alignment horizontal="right"/>
    </xf>
    <xf numFmtId="165" fontId="56" fillId="4" borderId="14" xfId="0" applyNumberFormat="1" applyFont="1" applyFill="1" applyBorder="1" applyAlignment="1" applyProtection="1">
      <alignment horizontal="right"/>
    </xf>
    <xf numFmtId="165" fontId="55" fillId="4" borderId="14" xfId="0" applyNumberFormat="1" applyFont="1" applyFill="1" applyBorder="1" applyAlignment="1" applyProtection="1">
      <alignment horizontal="right"/>
    </xf>
    <xf numFmtId="165" fontId="55" fillId="4" borderId="0" xfId="0" applyNumberFormat="1" applyFont="1" applyFill="1" applyBorder="1" applyAlignment="1" applyProtection="1">
      <alignment horizontal="right"/>
    </xf>
    <xf numFmtId="165" fontId="55" fillId="4" borderId="16" xfId="0" quotePrefix="1" applyNumberFormat="1" applyFont="1" applyFill="1" applyBorder="1" applyAlignment="1" applyProtection="1">
      <alignment horizontal="right"/>
    </xf>
    <xf numFmtId="165" fontId="56" fillId="4" borderId="14" xfId="0" quotePrefix="1" applyNumberFormat="1" applyFont="1" applyFill="1" applyBorder="1" applyAlignment="1" applyProtection="1">
      <alignment horizontal="right"/>
    </xf>
    <xf numFmtId="165" fontId="55" fillId="4" borderId="14" xfId="0" quotePrefix="1" applyNumberFormat="1" applyFont="1" applyFill="1" applyBorder="1" applyAlignment="1" applyProtection="1">
      <alignment horizontal="right"/>
    </xf>
    <xf numFmtId="0" fontId="55" fillId="4" borderId="2" xfId="0" applyNumberFormat="1" applyFont="1" applyFill="1" applyBorder="1" applyAlignment="1" applyProtection="1">
      <alignment vertical="center"/>
    </xf>
    <xf numFmtId="0" fontId="55" fillId="4" borderId="0" xfId="0" applyFont="1" applyFill="1" applyAlignment="1" applyProtection="1">
      <alignment vertical="center"/>
    </xf>
    <xf numFmtId="165" fontId="56" fillId="4" borderId="11" xfId="0" applyNumberFormat="1" applyFont="1" applyFill="1" applyBorder="1" applyAlignment="1" applyProtection="1">
      <alignment horizontal="right"/>
    </xf>
    <xf numFmtId="165" fontId="55" fillId="4" borderId="12" xfId="0" applyNumberFormat="1" applyFont="1" applyFill="1" applyBorder="1" applyAlignment="1" applyProtection="1">
      <alignment horizontal="right"/>
    </xf>
    <xf numFmtId="165" fontId="55" fillId="4" borderId="13" xfId="0" applyNumberFormat="1" applyFont="1" applyFill="1" applyBorder="1" applyAlignment="1" applyProtection="1">
      <alignment horizontal="right"/>
    </xf>
    <xf numFmtId="165" fontId="55" fillId="4" borderId="16" xfId="0" applyNumberFormat="1" applyFont="1" applyFill="1" applyBorder="1" applyAlignment="1" applyProtection="1">
      <alignment horizontal="right"/>
    </xf>
    <xf numFmtId="165" fontId="56" fillId="4" borderId="12" xfId="0" applyNumberFormat="1" applyFont="1" applyFill="1" applyBorder="1" applyAlignment="1" applyProtection="1">
      <alignment horizontal="right"/>
    </xf>
    <xf numFmtId="0" fontId="55" fillId="4" borderId="13" xfId="0" applyFont="1" applyFill="1" applyBorder="1" applyAlignment="1" applyProtection="1">
      <alignment horizontal="right" vertical="center"/>
    </xf>
    <xf numFmtId="0" fontId="55" fillId="4" borderId="0" xfId="0" quotePrefix="1" applyFont="1" applyFill="1" applyBorder="1" applyAlignment="1" applyProtection="1">
      <alignment horizontal="left" vertical="center"/>
    </xf>
    <xf numFmtId="0" fontId="55" fillId="4" borderId="12" xfId="0" quotePrefix="1" applyFont="1" applyFill="1" applyBorder="1" applyAlignment="1" applyProtection="1">
      <alignment horizontal="left" vertical="center"/>
    </xf>
    <xf numFmtId="168" fontId="55" fillId="4" borderId="0" xfId="0" applyNumberFormat="1" applyFont="1" applyFill="1" applyBorder="1" applyAlignment="1" applyProtection="1">
      <alignment vertical="center"/>
    </xf>
    <xf numFmtId="165" fontId="55" fillId="4" borderId="1" xfId="4" quotePrefix="1" applyNumberFormat="1" applyFont="1" applyFill="1" applyBorder="1" applyAlignment="1" applyProtection="1">
      <alignment horizontal="right" vertical="center"/>
    </xf>
    <xf numFmtId="165" fontId="55" fillId="4" borderId="14" xfId="4" quotePrefix="1" applyNumberFormat="1" applyFont="1" applyFill="1" applyBorder="1" applyAlignment="1" applyProtection="1">
      <alignment horizontal="right" vertical="center"/>
    </xf>
    <xf numFmtId="165" fontId="55" fillId="4" borderId="7" xfId="4" quotePrefix="1" applyNumberFormat="1" applyFont="1" applyFill="1" applyBorder="1" applyAlignment="1" applyProtection="1">
      <alignment horizontal="right" vertical="center"/>
    </xf>
    <xf numFmtId="165" fontId="56" fillId="4" borderId="0" xfId="4" quotePrefix="1" applyNumberFormat="1" applyFont="1" applyFill="1" applyBorder="1" applyAlignment="1" applyProtection="1">
      <alignment horizontal="right" vertical="center"/>
    </xf>
    <xf numFmtId="168" fontId="56" fillId="4" borderId="39" xfId="4" quotePrefix="1" applyNumberFormat="1" applyFont="1" applyFill="1" applyBorder="1" applyAlignment="1" applyProtection="1">
      <alignment vertical="center"/>
    </xf>
    <xf numFmtId="168" fontId="56" fillId="4" borderId="40" xfId="4" quotePrefix="1" applyNumberFormat="1" applyFont="1" applyFill="1" applyBorder="1" applyAlignment="1" applyProtection="1">
      <alignment vertical="center"/>
    </xf>
    <xf numFmtId="168" fontId="56" fillId="4" borderId="14" xfId="4" quotePrefix="1" applyNumberFormat="1" applyFont="1" applyFill="1" applyBorder="1" applyAlignment="1" applyProtection="1">
      <alignment vertical="center"/>
    </xf>
    <xf numFmtId="165" fontId="55" fillId="4" borderId="2" xfId="4" quotePrefix="1" applyNumberFormat="1" applyFont="1" applyFill="1" applyBorder="1" applyAlignment="1" applyProtection="1">
      <alignment horizontal="right" vertical="center"/>
    </xf>
    <xf numFmtId="0" fontId="55" fillId="4" borderId="0" xfId="0" applyFont="1" applyFill="1" applyAlignment="1" applyProtection="1"/>
    <xf numFmtId="165" fontId="55" fillId="4" borderId="13" xfId="4" quotePrefix="1" applyNumberFormat="1" applyFont="1" applyFill="1" applyBorder="1" applyAlignment="1" applyProtection="1">
      <alignment horizontal="right" vertical="center"/>
    </xf>
    <xf numFmtId="165" fontId="55" fillId="4" borderId="4" xfId="4" quotePrefix="1" applyNumberFormat="1" applyFont="1" applyFill="1" applyBorder="1" applyAlignment="1" applyProtection="1">
      <alignment horizontal="right"/>
    </xf>
    <xf numFmtId="165" fontId="55" fillId="4" borderId="5" xfId="4" quotePrefix="1" applyNumberFormat="1" applyFont="1" applyFill="1" applyBorder="1" applyAlignment="1" applyProtection="1">
      <alignment horizontal="right" vertical="center"/>
    </xf>
    <xf numFmtId="168" fontId="33" fillId="4" borderId="0" xfId="4" quotePrefix="1" applyNumberFormat="1" applyFont="1" applyFill="1" applyBorder="1" applyAlignment="1" applyProtection="1">
      <alignment vertical="center"/>
    </xf>
    <xf numFmtId="168" fontId="32" fillId="4" borderId="0" xfId="4" quotePrefix="1" applyNumberFormat="1" applyFont="1" applyFill="1" applyBorder="1" applyAlignment="1" applyProtection="1">
      <alignment vertical="center"/>
    </xf>
    <xf numFmtId="0" fontId="32" fillId="4" borderId="0" xfId="0" quotePrefix="1" applyNumberFormat="1" applyFont="1" applyFill="1" applyBorder="1" applyAlignment="1" applyProtection="1">
      <alignment horizontal="left" vertical="top"/>
    </xf>
    <xf numFmtId="0" fontId="35" fillId="4" borderId="0" xfId="0" applyFont="1" applyFill="1" applyBorder="1" applyAlignment="1" applyProtection="1">
      <alignment vertical="top"/>
    </xf>
    <xf numFmtId="0" fontId="26" fillId="4" borderId="0" xfId="0" applyFont="1" applyFill="1" applyBorder="1" applyAlignment="1" applyProtection="1">
      <alignment vertical="top"/>
    </xf>
    <xf numFmtId="0" fontId="26" fillId="4" borderId="0" xfId="0" applyFont="1" applyFill="1" applyBorder="1" applyAlignment="1" applyProtection="1">
      <alignment horizontal="left"/>
    </xf>
    <xf numFmtId="0" fontId="38" fillId="4" borderId="0" xfId="0" applyFont="1" applyFill="1" applyBorder="1" applyAlignment="1" applyProtection="1">
      <alignment vertical="top"/>
    </xf>
    <xf numFmtId="0" fontId="32" fillId="4" borderId="0" xfId="0" applyFont="1" applyFill="1" applyBorder="1" applyAlignment="1" applyProtection="1">
      <alignment vertical="top"/>
    </xf>
    <xf numFmtId="0" fontId="39" fillId="4" borderId="0" xfId="0" applyFont="1" applyFill="1" applyAlignment="1"/>
    <xf numFmtId="0" fontId="41" fillId="4" borderId="0" xfId="14" applyFont="1" applyFill="1" applyBorder="1" applyAlignment="1" applyProtection="1">
      <alignment horizontal="left" wrapText="1"/>
    </xf>
    <xf numFmtId="0" fontId="43" fillId="4" borderId="0" xfId="14" applyFont="1" applyFill="1" applyBorder="1" applyAlignment="1" applyProtection="1">
      <alignment horizontal="center"/>
    </xf>
    <xf numFmtId="0" fontId="41" fillId="4" borderId="0" xfId="14" applyFont="1" applyFill="1" applyBorder="1" applyAlignment="1" applyProtection="1">
      <alignment horizontal="center"/>
    </xf>
    <xf numFmtId="0" fontId="43" fillId="4" borderId="0" xfId="14" applyFont="1" applyFill="1" applyBorder="1" applyProtection="1"/>
    <xf numFmtId="0" fontId="44" fillId="4" borderId="0" xfId="14" applyFont="1" applyFill="1" applyBorder="1" applyAlignment="1" applyProtection="1">
      <alignment horizontal="center"/>
    </xf>
    <xf numFmtId="0" fontId="45" fillId="4" borderId="0" xfId="0" applyFont="1" applyFill="1" applyAlignment="1"/>
    <xf numFmtId="0" fontId="41" fillId="4" borderId="28" xfId="14" quotePrefix="1" applyFont="1" applyFill="1" applyBorder="1" applyAlignment="1" applyProtection="1"/>
    <xf numFmtId="0" fontId="35" fillId="4" borderId="0" xfId="34" applyFont="1" applyFill="1" applyAlignment="1">
      <alignment vertical="center"/>
    </xf>
    <xf numFmtId="0" fontId="35" fillId="4" borderId="0" xfId="34" applyFont="1" applyFill="1" applyBorder="1" applyAlignment="1" applyProtection="1">
      <alignment vertical="center"/>
    </xf>
    <xf numFmtId="0" fontId="46" fillId="4" borderId="0" xfId="34" applyFont="1" applyFill="1" applyAlignment="1">
      <alignment horizontal="center"/>
    </xf>
    <xf numFmtId="0" fontId="47" fillId="4" borderId="0" xfId="34" applyFont="1" applyFill="1" applyAlignment="1">
      <alignment horizontal="center"/>
    </xf>
    <xf numFmtId="0" fontId="48" fillId="4" borderId="0" xfId="34" applyFont="1" applyFill="1" applyAlignment="1">
      <alignment horizontal="center"/>
    </xf>
    <xf numFmtId="0" fontId="48" fillId="4" borderId="0" xfId="34" quotePrefix="1" applyFont="1" applyFill="1" applyAlignment="1">
      <alignment horizontal="center"/>
    </xf>
    <xf numFmtId="0" fontId="49" fillId="4" borderId="0" xfId="34" applyFont="1" applyFill="1" applyBorder="1" applyAlignment="1" applyProtection="1">
      <alignment vertical="center"/>
    </xf>
    <xf numFmtId="0" fontId="50" fillId="4" borderId="0" xfId="34" applyFont="1" applyFill="1" applyAlignment="1">
      <alignment vertical="center"/>
    </xf>
    <xf numFmtId="0" fontId="51" fillId="4" borderId="0" xfId="34" quotePrefix="1" applyFont="1" applyFill="1" applyBorder="1" applyAlignment="1" applyProtection="1"/>
    <xf numFmtId="0" fontId="41" fillId="4" borderId="0" xfId="14" applyFont="1" applyFill="1" applyBorder="1" applyAlignment="1" applyProtection="1">
      <alignment horizontal="left"/>
    </xf>
    <xf numFmtId="0" fontId="55" fillId="4" borderId="55" xfId="14" applyFont="1" applyFill="1" applyBorder="1" applyAlignment="1" applyProtection="1">
      <alignment horizontal="left"/>
    </xf>
    <xf numFmtId="0" fontId="55" fillId="4" borderId="0" xfId="14" applyFont="1" applyFill="1" applyBorder="1" applyAlignment="1" applyProtection="1">
      <alignment horizontal="left"/>
    </xf>
    <xf numFmtId="0" fontId="26" fillId="2" borderId="0" xfId="7" applyFont="1" applyFill="1" applyBorder="1" applyAlignment="1" applyProtection="1">
      <alignment horizontal="left"/>
    </xf>
    <xf numFmtId="0" fontId="28" fillId="4" borderId="0" xfId="7" applyFont="1" applyFill="1" applyBorder="1" applyAlignment="1" applyProtection="1">
      <alignment horizontal="left"/>
    </xf>
    <xf numFmtId="0" fontId="26" fillId="4" borderId="0" xfId="7" applyFont="1" applyFill="1" applyBorder="1" applyAlignment="1" applyProtection="1">
      <alignment horizontal="left"/>
    </xf>
    <xf numFmtId="0" fontId="26" fillId="4" borderId="55" xfId="7" applyFont="1" applyFill="1" applyBorder="1" applyAlignment="1" applyProtection="1">
      <alignment horizontal="left"/>
    </xf>
    <xf numFmtId="0" fontId="32" fillId="4" borderId="0" xfId="7" applyFont="1" applyFill="1" applyBorder="1" applyAlignment="1" applyProtection="1">
      <alignment horizontal="left"/>
    </xf>
    <xf numFmtId="0" fontId="55" fillId="2" borderId="0" xfId="14" applyFont="1" applyFill="1" applyBorder="1" applyAlignment="1" applyProtection="1">
      <alignment horizontal="left"/>
    </xf>
    <xf numFmtId="0" fontId="55" fillId="4" borderId="65" xfId="0" applyFont="1" applyFill="1" applyBorder="1" applyAlignment="1" applyProtection="1">
      <alignment horizontal="left"/>
    </xf>
    <xf numFmtId="0" fontId="55" fillId="4" borderId="66" xfId="0" applyFont="1" applyFill="1" applyBorder="1" applyAlignment="1" applyProtection="1">
      <alignment horizontal="left"/>
    </xf>
    <xf numFmtId="0" fontId="55" fillId="4" borderId="68" xfId="0" applyFont="1" applyFill="1" applyBorder="1" applyAlignment="1" applyProtection="1">
      <alignment horizontal="left"/>
    </xf>
    <xf numFmtId="0" fontId="55" fillId="4" borderId="65" xfId="0" applyFont="1" applyFill="1" applyBorder="1" applyAlignment="1" applyProtection="1"/>
    <xf numFmtId="0" fontId="55" fillId="4" borderId="66" xfId="0" applyFont="1" applyFill="1" applyBorder="1" applyAlignment="1" applyProtection="1"/>
    <xf numFmtId="165" fontId="56" fillId="4" borderId="22" xfId="4" quotePrefix="1" applyNumberFormat="1" applyFont="1" applyFill="1" applyBorder="1" applyAlignment="1" applyProtection="1">
      <alignment horizontal="right"/>
    </xf>
    <xf numFmtId="165" fontId="55" fillId="4" borderId="20" xfId="4" quotePrefix="1" applyNumberFormat="1" applyFont="1" applyFill="1" applyBorder="1" applyAlignment="1" applyProtection="1">
      <alignment horizontal="right"/>
    </xf>
    <xf numFmtId="165" fontId="56" fillId="4" borderId="69" xfId="4" quotePrefix="1" applyNumberFormat="1" applyFont="1" applyFill="1" applyBorder="1" applyAlignment="1" applyProtection="1">
      <alignment horizontal="right"/>
    </xf>
    <xf numFmtId="165" fontId="55" fillId="4" borderId="64" xfId="4" quotePrefix="1" applyNumberFormat="1" applyFont="1" applyFill="1" applyBorder="1" applyAlignment="1" applyProtection="1">
      <alignment horizontal="right"/>
    </xf>
    <xf numFmtId="0" fontId="55" fillId="4" borderId="0" xfId="14" quotePrefix="1" applyFont="1" applyFill="1" applyBorder="1" applyAlignment="1" applyProtection="1">
      <alignment horizontal="left"/>
    </xf>
    <xf numFmtId="182" fontId="56" fillId="4" borderId="6" xfId="4" applyNumberFormat="1" applyFont="1" applyFill="1" applyBorder="1" applyAlignment="1" applyProtection="1">
      <alignment horizontal="right"/>
    </xf>
    <xf numFmtId="182" fontId="55" fillId="4" borderId="0" xfId="4" applyNumberFormat="1" applyFont="1" applyFill="1" applyBorder="1" applyAlignment="1" applyProtection="1">
      <alignment horizontal="right"/>
    </xf>
    <xf numFmtId="172" fontId="55" fillId="4" borderId="6" xfId="1" applyNumberFormat="1" applyFont="1" applyFill="1" applyBorder="1" applyAlignment="1" applyProtection="1">
      <alignment horizontal="right"/>
    </xf>
    <xf numFmtId="182" fontId="56" fillId="4" borderId="0" xfId="4" applyNumberFormat="1" applyFont="1" applyFill="1" applyBorder="1" applyAlignment="1" applyProtection="1"/>
    <xf numFmtId="182" fontId="55" fillId="4" borderId="0" xfId="4" applyNumberFormat="1" applyFont="1" applyFill="1" applyBorder="1" applyAlignment="1" applyProtection="1"/>
    <xf numFmtId="0" fontId="55" fillId="4" borderId="55" xfId="14" applyFont="1" applyFill="1" applyBorder="1" applyAlignment="1" applyProtection="1">
      <alignment horizontal="left" indent="2"/>
    </xf>
    <xf numFmtId="0" fontId="55" fillId="4" borderId="55" xfId="14" quotePrefix="1" applyFont="1" applyFill="1" applyBorder="1" applyAlignment="1" applyProtection="1">
      <alignment horizontal="left"/>
    </xf>
    <xf numFmtId="165" fontId="55" fillId="4" borderId="62" xfId="4" applyNumberFormat="1" applyFont="1" applyFill="1" applyBorder="1" applyAlignment="1" applyProtection="1">
      <alignment horizontal="right"/>
    </xf>
    <xf numFmtId="181" fontId="56" fillId="4" borderId="62" xfId="4" applyNumberFormat="1" applyFont="1" applyFill="1" applyBorder="1" applyAlignment="1" applyProtection="1">
      <alignment horizontal="right"/>
    </xf>
    <xf numFmtId="181" fontId="55" fillId="4" borderId="55" xfId="4" applyNumberFormat="1" applyFont="1" applyFill="1" applyBorder="1" applyAlignment="1" applyProtection="1">
      <alignment horizontal="right"/>
    </xf>
    <xf numFmtId="171" fontId="55" fillId="4" borderId="62" xfId="1" applyNumberFormat="1" applyFont="1" applyFill="1" applyBorder="1" applyAlignment="1" applyProtection="1">
      <alignment horizontal="right"/>
    </xf>
    <xf numFmtId="181" fontId="56" fillId="4" borderId="55" xfId="1" applyNumberFormat="1" applyFont="1" applyFill="1" applyBorder="1" applyAlignment="1" applyProtection="1">
      <alignment horizontal="right"/>
    </xf>
    <xf numFmtId="181" fontId="55" fillId="4" borderId="55" xfId="1" applyNumberFormat="1" applyFont="1" applyFill="1" applyBorder="1" applyAlignment="1" applyProtection="1">
      <alignment horizontal="right"/>
    </xf>
    <xf numFmtId="171" fontId="55" fillId="4" borderId="62" xfId="1" applyNumberFormat="1" applyFont="1" applyFill="1" applyBorder="1" applyAlignment="1" applyProtection="1"/>
    <xf numFmtId="181" fontId="56" fillId="4" borderId="55" xfId="1" applyNumberFormat="1" applyFont="1" applyFill="1" applyBorder="1" applyAlignment="1" applyProtection="1"/>
    <xf numFmtId="181" fontId="55" fillId="4" borderId="55" xfId="1" applyNumberFormat="1" applyFont="1" applyFill="1" applyBorder="1" applyAlignment="1" applyProtection="1"/>
    <xf numFmtId="165" fontId="56" fillId="4" borderId="0" xfId="7" applyNumberFormat="1" applyFont="1" applyFill="1" applyBorder="1" applyAlignment="1" applyProtection="1">
      <alignment horizontal="right"/>
    </xf>
    <xf numFmtId="172" fontId="26" fillId="4" borderId="7" xfId="1" applyNumberFormat="1" applyFont="1" applyFill="1" applyBorder="1" applyAlignment="1" applyProtection="1">
      <alignment horizontal="right"/>
    </xf>
    <xf numFmtId="171" fontId="26" fillId="4" borderId="7" xfId="1" applyNumberFormat="1" applyFont="1" applyFill="1" applyBorder="1" applyAlignment="1" applyProtection="1">
      <alignment horizontal="right"/>
    </xf>
    <xf numFmtId="171" fontId="26" fillId="4" borderId="7" xfId="1" applyNumberFormat="1" applyFont="1" applyFill="1" applyBorder="1" applyAlignment="1" applyProtection="1"/>
    <xf numFmtId="182" fontId="28" fillId="4" borderId="6" xfId="1" applyNumberFormat="1" applyFont="1" applyFill="1" applyBorder="1" applyAlignment="1" applyProtection="1">
      <alignment horizontal="right"/>
    </xf>
    <xf numFmtId="182" fontId="26" fillId="4" borderId="0" xfId="1" applyNumberFormat="1" applyFont="1" applyFill="1" applyBorder="1" applyAlignment="1" applyProtection="1">
      <alignment horizontal="right"/>
    </xf>
    <xf numFmtId="171" fontId="26" fillId="4" borderId="6" xfId="1" applyNumberFormat="1" applyFont="1" applyFill="1" applyBorder="1" applyAlignment="1" applyProtection="1">
      <alignment horizontal="right"/>
    </xf>
    <xf numFmtId="182" fontId="28" fillId="4" borderId="0" xfId="1" applyNumberFormat="1" applyFont="1" applyFill="1" applyBorder="1" applyAlignment="1" applyProtection="1">
      <alignment horizontal="right"/>
    </xf>
    <xf numFmtId="182" fontId="26" fillId="3" borderId="0" xfId="1" applyNumberFormat="1" applyFont="1" applyFill="1" applyBorder="1" applyAlignment="1" applyProtection="1">
      <alignment horizontal="right"/>
    </xf>
    <xf numFmtId="0" fontId="26" fillId="2" borderId="55" xfId="7" applyFont="1" applyFill="1" applyBorder="1" applyAlignment="1" applyProtection="1">
      <alignment horizontal="left" indent="2"/>
    </xf>
    <xf numFmtId="0" fontId="26" fillId="2" borderId="55" xfId="7" quotePrefix="1" applyFont="1" applyFill="1" applyBorder="1" applyAlignment="1" applyProtection="1">
      <alignment horizontal="left" indent="2"/>
    </xf>
    <xf numFmtId="0" fontId="26" fillId="2" borderId="55" xfId="7" applyFont="1" applyFill="1" applyBorder="1" applyAlignment="1" applyProtection="1">
      <alignment horizontal="left" indent="3"/>
    </xf>
    <xf numFmtId="0" fontId="26" fillId="4" borderId="55" xfId="7" applyFont="1" applyFill="1" applyBorder="1" applyAlignment="1" applyProtection="1"/>
    <xf numFmtId="165" fontId="26" fillId="4" borderId="62" xfId="4" applyNumberFormat="1" applyFont="1" applyFill="1" applyBorder="1" applyAlignment="1" applyProtection="1">
      <alignment horizontal="right"/>
    </xf>
    <xf numFmtId="165" fontId="26" fillId="3" borderId="55" xfId="4" applyNumberFormat="1" applyFont="1" applyFill="1" applyBorder="1" applyAlignment="1" applyProtection="1">
      <alignment horizontal="right"/>
    </xf>
    <xf numFmtId="181" fontId="28" fillId="4" borderId="62" xfId="1" applyNumberFormat="1" applyFont="1" applyFill="1" applyBorder="1" applyAlignment="1" applyProtection="1">
      <alignment horizontal="right"/>
    </xf>
    <xf numFmtId="181" fontId="26" fillId="4" borderId="55" xfId="1" applyNumberFormat="1" applyFont="1" applyFill="1" applyBorder="1" applyAlignment="1" applyProtection="1">
      <alignment horizontal="right"/>
    </xf>
    <xf numFmtId="171" fontId="26" fillId="4" borderId="62" xfId="1" applyNumberFormat="1" applyFont="1" applyFill="1" applyBorder="1" applyAlignment="1" applyProtection="1">
      <alignment horizontal="right"/>
    </xf>
    <xf numFmtId="181" fontId="28" fillId="4" borderId="55" xfId="1" applyNumberFormat="1" applyFont="1" applyFill="1" applyBorder="1" applyAlignment="1" applyProtection="1">
      <alignment horizontal="right"/>
    </xf>
    <xf numFmtId="181" fontId="26" fillId="2" borderId="55" xfId="1" applyNumberFormat="1" applyFont="1" applyFill="1" applyBorder="1" applyAlignment="1" applyProtection="1">
      <alignment horizontal="right"/>
    </xf>
    <xf numFmtId="171" fontId="26" fillId="4" borderId="62" xfId="1" applyNumberFormat="1" applyFont="1" applyFill="1" applyBorder="1" applyAlignment="1" applyProtection="1"/>
    <xf numFmtId="181" fontId="28" fillId="4" borderId="55" xfId="1" applyNumberFormat="1" applyFont="1" applyFill="1" applyBorder="1" applyAlignment="1" applyProtection="1"/>
    <xf numFmtId="181" fontId="26" fillId="2" borderId="55" xfId="1" applyNumberFormat="1" applyFont="1" applyFill="1" applyBorder="1" applyAlignment="1" applyProtection="1"/>
    <xf numFmtId="0" fontId="26" fillId="2" borderId="20" xfId="7" applyFont="1" applyFill="1" applyBorder="1" applyAlignment="1" applyProtection="1">
      <alignment horizontal="left" indent="2"/>
    </xf>
    <xf numFmtId="0" fontId="26" fillId="2" borderId="20" xfId="7" applyFont="1" applyFill="1" applyBorder="1" applyAlignment="1" applyProtection="1">
      <alignment horizontal="left" indent="3"/>
    </xf>
    <xf numFmtId="0" fontId="26" fillId="4" borderId="20" xfId="7" applyFont="1" applyFill="1" applyBorder="1" applyAlignment="1" applyProtection="1">
      <alignment wrapText="1"/>
    </xf>
    <xf numFmtId="0" fontId="26" fillId="4" borderId="55" xfId="7" applyFont="1" applyFill="1" applyBorder="1" applyAlignment="1" applyProtection="1">
      <alignment horizontal="left" indent="2"/>
    </xf>
    <xf numFmtId="0" fontId="26" fillId="4" borderId="55" xfId="7" quotePrefix="1" applyFont="1" applyFill="1" applyBorder="1" applyAlignment="1" applyProtection="1">
      <alignment horizontal="left" indent="2"/>
    </xf>
    <xf numFmtId="0" fontId="26" fillId="4" borderId="55" xfId="7" applyFont="1" applyFill="1" applyBorder="1" applyAlignment="1" applyProtection="1">
      <alignment horizontal="left" indent="3"/>
    </xf>
    <xf numFmtId="181" fontId="26" fillId="4" borderId="55" xfId="1" applyNumberFormat="1" applyFont="1" applyFill="1" applyBorder="1" applyAlignment="1" applyProtection="1"/>
    <xf numFmtId="0" fontId="26" fillId="4" borderId="20" xfId="7" applyFont="1" applyFill="1" applyBorder="1" applyAlignment="1" applyProtection="1">
      <alignment horizontal="left" indent="2"/>
    </xf>
    <xf numFmtId="165" fontId="26" fillId="4" borderId="70" xfId="4" applyNumberFormat="1" applyFont="1" applyFill="1" applyBorder="1" applyAlignment="1" applyProtection="1">
      <alignment horizontal="right"/>
    </xf>
    <xf numFmtId="181" fontId="56" fillId="4" borderId="6" xfId="1" applyNumberFormat="1" applyFont="1" applyFill="1" applyBorder="1" applyAlignment="1" applyProtection="1">
      <alignment horizontal="right"/>
    </xf>
    <xf numFmtId="181" fontId="55" fillId="4" borderId="0" xfId="1" applyNumberFormat="1" applyFont="1" applyFill="1" applyBorder="1" applyAlignment="1" applyProtection="1">
      <alignment horizontal="right"/>
    </xf>
    <xf numFmtId="171" fontId="55" fillId="4" borderId="6" xfId="1" applyNumberFormat="1" applyFont="1" applyFill="1" applyBorder="1" applyAlignment="1" applyProtection="1">
      <alignment horizontal="right"/>
    </xf>
    <xf numFmtId="181" fontId="56" fillId="4" borderId="0" xfId="1" applyNumberFormat="1" applyFont="1" applyFill="1" applyBorder="1" applyAlignment="1" applyProtection="1">
      <alignment horizontal="right"/>
    </xf>
    <xf numFmtId="181" fontId="56" fillId="4" borderId="62" xfId="1" applyNumberFormat="1" applyFont="1" applyFill="1" applyBorder="1" applyAlignment="1" applyProtection="1">
      <alignment horizontal="right"/>
    </xf>
    <xf numFmtId="0" fontId="55" fillId="2" borderId="55" xfId="7" applyFont="1" applyFill="1" applyBorder="1" applyAlignment="1" applyProtection="1">
      <alignment horizontal="left" indent="3"/>
    </xf>
    <xf numFmtId="0" fontId="55" fillId="2" borderId="55" xfId="7" applyFont="1" applyFill="1" applyBorder="1" applyAlignment="1" applyProtection="1"/>
    <xf numFmtId="165" fontId="55" fillId="3" borderId="55" xfId="4" applyNumberFormat="1" applyFont="1" applyFill="1" applyBorder="1" applyAlignment="1" applyProtection="1">
      <alignment horizontal="right"/>
    </xf>
    <xf numFmtId="165" fontId="55" fillId="2" borderId="20" xfId="4" applyNumberFormat="1" applyFont="1" applyFill="1" applyBorder="1" applyAlignment="1" applyProtection="1">
      <alignment horizontal="right"/>
    </xf>
    <xf numFmtId="0" fontId="55" fillId="2" borderId="20" xfId="7" applyFont="1" applyFill="1" applyBorder="1" applyAlignment="1" applyProtection="1">
      <alignment horizontal="right"/>
    </xf>
    <xf numFmtId="171" fontId="55" fillId="4" borderId="7" xfId="1" applyNumberFormat="1" applyFont="1" applyFill="1" applyBorder="1" applyAlignment="1" applyProtection="1">
      <alignment horizontal="right"/>
    </xf>
    <xf numFmtId="171" fontId="55" fillId="4" borderId="7" xfId="1" applyNumberFormat="1" applyFont="1" applyFill="1" applyBorder="1" applyAlignment="1" applyProtection="1"/>
    <xf numFmtId="0" fontId="41" fillId="4" borderId="20" xfId="14" applyFont="1" applyFill="1" applyBorder="1" applyAlignment="1" applyProtection="1">
      <alignment horizontal="left"/>
    </xf>
    <xf numFmtId="0" fontId="95" fillId="4" borderId="21" xfId="14" quotePrefix="1" applyFont="1" applyFill="1" applyBorder="1" applyAlignment="1" applyProtection="1">
      <alignment horizontal="left"/>
    </xf>
    <xf numFmtId="165" fontId="43" fillId="4" borderId="22" xfId="4" applyNumberFormat="1" applyFont="1" applyFill="1" applyBorder="1" applyAlignment="1" applyProtection="1">
      <alignment horizontal="right"/>
    </xf>
    <xf numFmtId="165" fontId="41" fillId="4" borderId="20" xfId="4" applyNumberFormat="1" applyFont="1" applyFill="1" applyBorder="1" applyAlignment="1" applyProtection="1">
      <alignment horizontal="right"/>
    </xf>
    <xf numFmtId="165" fontId="41" fillId="4" borderId="22" xfId="4" applyNumberFormat="1" applyFont="1" applyFill="1" applyBorder="1" applyAlignment="1" applyProtection="1">
      <alignment horizontal="right"/>
    </xf>
    <xf numFmtId="165" fontId="43" fillId="4" borderId="20" xfId="4" applyNumberFormat="1" applyFont="1" applyFill="1" applyBorder="1" applyAlignment="1" applyProtection="1">
      <alignment horizontal="right"/>
    </xf>
    <xf numFmtId="0" fontId="43" fillId="4" borderId="7" xfId="14" quotePrefix="1" applyFont="1" applyFill="1" applyBorder="1" applyAlignment="1" applyProtection="1">
      <alignment horizontal="center"/>
    </xf>
    <xf numFmtId="0" fontId="43" fillId="4" borderId="56" xfId="14" applyFont="1" applyFill="1" applyBorder="1" applyAlignment="1" applyProtection="1">
      <alignment horizontal="left"/>
    </xf>
    <xf numFmtId="0" fontId="41" fillId="4" borderId="55" xfId="14" applyFont="1" applyFill="1" applyBorder="1" applyAlignment="1" applyProtection="1">
      <alignment horizontal="left"/>
    </xf>
    <xf numFmtId="0" fontId="41" fillId="4" borderId="56" xfId="14" quotePrefix="1" applyFont="1" applyFill="1" applyBorder="1" applyAlignment="1" applyProtection="1">
      <alignment horizontal="left"/>
    </xf>
    <xf numFmtId="0" fontId="41" fillId="4" borderId="56" xfId="14" applyFont="1" applyFill="1" applyBorder="1" applyAlignment="1" applyProtection="1">
      <alignment horizontal="left"/>
    </xf>
    <xf numFmtId="0" fontId="95" fillId="4" borderId="56" xfId="14" quotePrefix="1" applyFont="1" applyFill="1" applyBorder="1" applyAlignment="1" applyProtection="1">
      <alignment horizontal="left"/>
    </xf>
    <xf numFmtId="0" fontId="95" fillId="4" borderId="56" xfId="14" applyFont="1" applyFill="1" applyBorder="1" applyAlignment="1" applyProtection="1">
      <alignment horizontal="left"/>
    </xf>
    <xf numFmtId="0" fontId="96" fillId="4" borderId="56" xfId="14" applyFont="1" applyFill="1" applyBorder="1" applyAlignment="1" applyProtection="1">
      <alignment horizontal="left"/>
    </xf>
    <xf numFmtId="165" fontId="41" fillId="4" borderId="62" xfId="4" applyNumberFormat="1" applyFont="1" applyFill="1" applyBorder="1" applyAlignment="1" applyProtection="1">
      <alignment horizontal="right"/>
    </xf>
    <xf numFmtId="0" fontId="43" fillId="4" borderId="21" xfId="14" quotePrefix="1" applyFont="1" applyFill="1" applyBorder="1" applyAlignment="1" applyProtection="1">
      <alignment horizontal="center"/>
    </xf>
    <xf numFmtId="0" fontId="43" fillId="4" borderId="64" xfId="14" applyFont="1" applyFill="1" applyBorder="1" applyAlignment="1" applyProtection="1">
      <alignment horizontal="left"/>
    </xf>
    <xf numFmtId="0" fontId="43" fillId="4" borderId="63" xfId="14" applyFont="1" applyFill="1" applyBorder="1" applyAlignment="1" applyProtection="1">
      <alignment horizontal="left"/>
    </xf>
    <xf numFmtId="0" fontId="43" fillId="4" borderId="20" xfId="14" applyFont="1" applyFill="1" applyBorder="1" applyAlignment="1" applyProtection="1"/>
    <xf numFmtId="0" fontId="43" fillId="4" borderId="20" xfId="14" applyFont="1" applyFill="1" applyBorder="1" applyAlignment="1" applyProtection="1">
      <alignment wrapText="1"/>
    </xf>
    <xf numFmtId="0" fontId="26" fillId="4" borderId="0" xfId="7" applyFont="1" applyFill="1" applyBorder="1" applyAlignment="1" applyProtection="1">
      <alignment horizontal="left" indent="4"/>
    </xf>
    <xf numFmtId="0" fontId="28" fillId="4" borderId="55" xfId="7" applyFont="1" applyFill="1" applyBorder="1" applyAlignment="1" applyProtection="1"/>
    <xf numFmtId="165" fontId="28" fillId="4" borderId="57" xfId="4" applyNumberFormat="1" applyFont="1" applyFill="1" applyBorder="1" applyAlignment="1" applyProtection="1">
      <alignment horizontal="right"/>
    </xf>
    <xf numFmtId="165" fontId="26" fillId="4" borderId="58" xfId="4" applyNumberFormat="1" applyFont="1" applyFill="1" applyBorder="1" applyAlignment="1" applyProtection="1">
      <alignment horizontal="right"/>
    </xf>
    <xf numFmtId="0" fontId="26" fillId="4" borderId="55" xfId="9" applyFont="1" applyFill="1" applyBorder="1" applyAlignment="1" applyProtection="1">
      <alignment horizontal="left" indent="1"/>
    </xf>
    <xf numFmtId="0" fontId="26" fillId="4" borderId="55" xfId="9" applyFont="1" applyFill="1" applyBorder="1" applyAlignment="1" applyProtection="1"/>
    <xf numFmtId="0" fontId="26" fillId="2" borderId="20" xfId="7" applyFont="1" applyFill="1" applyBorder="1" applyAlignment="1" applyProtection="1"/>
    <xf numFmtId="165" fontId="26" fillId="2" borderId="20" xfId="4" applyNumberFormat="1" applyFont="1" applyFill="1" applyBorder="1" applyAlignment="1" applyProtection="1">
      <alignment horizontal="right"/>
    </xf>
    <xf numFmtId="0" fontId="26" fillId="2" borderId="0" xfId="7" quotePrefix="1" applyFont="1" applyFill="1" applyBorder="1" applyAlignment="1" applyProtection="1">
      <alignment horizontal="left"/>
    </xf>
    <xf numFmtId="5" fontId="28" fillId="2" borderId="0" xfId="7" applyNumberFormat="1" applyFont="1" applyFill="1" applyBorder="1" applyAlignment="1" applyProtection="1"/>
    <xf numFmtId="5" fontId="91" fillId="2" borderId="0" xfId="7" applyNumberFormat="1" applyFont="1" applyFill="1" applyBorder="1" applyAlignment="1" applyProtection="1"/>
    <xf numFmtId="0" fontId="28" fillId="4" borderId="20" xfId="7" applyFont="1" applyFill="1" applyBorder="1" applyAlignment="1" applyProtection="1">
      <alignment horizontal="left" indent="1"/>
    </xf>
    <xf numFmtId="0" fontId="26" fillId="4" borderId="55" xfId="7" applyFont="1" applyFill="1" applyBorder="1" applyAlignment="1" applyProtection="1">
      <alignment horizontal="left" indent="1"/>
    </xf>
    <xf numFmtId="0" fontId="28" fillId="3" borderId="59" xfId="7" applyFont="1" applyFill="1" applyBorder="1" applyAlignment="1" applyProtection="1">
      <alignment horizontal="left" indent="1"/>
    </xf>
    <xf numFmtId="0" fontId="28" fillId="3" borderId="20" xfId="7" applyFont="1" applyFill="1" applyBorder="1" applyAlignment="1" applyProtection="1">
      <alignment horizontal="left" indent="1"/>
    </xf>
    <xf numFmtId="168" fontId="26" fillId="4" borderId="20" xfId="4" applyNumberFormat="1" applyFont="1" applyFill="1" applyBorder="1" applyAlignment="1" applyProtection="1"/>
    <xf numFmtId="0" fontId="55" fillId="4" borderId="0" xfId="7" applyFont="1" applyFill="1" applyBorder="1" applyAlignment="1" applyProtection="1">
      <alignment wrapText="1"/>
    </xf>
    <xf numFmtId="5" fontId="56" fillId="4" borderId="55" xfId="7" applyNumberFormat="1" applyFont="1" applyFill="1" applyBorder="1" applyAlignment="1" applyProtection="1">
      <alignment horizontal="left" indent="1"/>
    </xf>
    <xf numFmtId="0" fontId="55" fillId="4" borderId="55" xfId="7" applyFont="1" applyFill="1" applyBorder="1" applyAlignment="1" applyProtection="1">
      <alignment wrapText="1"/>
    </xf>
    <xf numFmtId="0" fontId="56" fillId="4" borderId="55" xfId="7" applyFont="1" applyFill="1" applyBorder="1" applyAlignment="1" applyProtection="1">
      <alignment horizontal="left" indent="1"/>
    </xf>
    <xf numFmtId="5" fontId="56" fillId="3" borderId="0" xfId="7" applyNumberFormat="1" applyFont="1" applyFill="1" applyBorder="1" applyAlignment="1" applyProtection="1">
      <alignment horizontal="left" indent="2"/>
    </xf>
    <xf numFmtId="5" fontId="55" fillId="3" borderId="0" xfId="7" applyNumberFormat="1" applyFont="1" applyFill="1" applyBorder="1" applyAlignment="1" applyProtection="1"/>
    <xf numFmtId="5" fontId="55" fillId="3" borderId="0" xfId="7" applyNumberFormat="1" applyFont="1" applyFill="1" applyBorder="1" applyAlignment="1" applyProtection="1">
      <alignment horizontal="left" indent="1"/>
    </xf>
    <xf numFmtId="5" fontId="56" fillId="2" borderId="0" xfId="7" applyNumberFormat="1" applyFont="1" applyFill="1" applyBorder="1" applyAlignment="1" applyProtection="1">
      <alignment horizontal="left" indent="2"/>
    </xf>
    <xf numFmtId="0" fontId="55" fillId="3" borderId="0" xfId="7" applyFont="1" applyFill="1" applyBorder="1" applyAlignment="1" applyProtection="1">
      <alignment wrapText="1"/>
    </xf>
    <xf numFmtId="5" fontId="56" fillId="2" borderId="55" xfId="7" applyNumberFormat="1" applyFont="1" applyFill="1" applyBorder="1" applyAlignment="1" applyProtection="1">
      <alignment horizontal="left" indent="2"/>
    </xf>
    <xf numFmtId="5" fontId="56" fillId="2" borderId="55" xfId="7" applyNumberFormat="1" applyFont="1" applyFill="1" applyBorder="1" applyAlignment="1" applyProtection="1"/>
    <xf numFmtId="5" fontId="55" fillId="2" borderId="55" xfId="7" applyNumberFormat="1" applyFont="1" applyFill="1" applyBorder="1" applyAlignment="1" applyProtection="1"/>
    <xf numFmtId="5" fontId="56" fillId="3" borderId="55" xfId="7" applyNumberFormat="1" applyFont="1" applyFill="1" applyBorder="1" applyAlignment="1" applyProtection="1">
      <alignment horizontal="left" indent="2"/>
    </xf>
    <xf numFmtId="5" fontId="55" fillId="3" borderId="55" xfId="7" applyNumberFormat="1" applyFont="1" applyFill="1" applyBorder="1" applyAlignment="1" applyProtection="1"/>
    <xf numFmtId="5" fontId="56" fillId="3" borderId="55" xfId="7" applyNumberFormat="1" applyFont="1" applyFill="1" applyBorder="1" applyAlignment="1" applyProtection="1">
      <alignment horizontal="left" indent="1"/>
    </xf>
    <xf numFmtId="0" fontId="55" fillId="3" borderId="55" xfId="7" applyFont="1" applyFill="1" applyBorder="1" applyAlignment="1" applyProtection="1">
      <alignment horizontal="left" indent="2"/>
    </xf>
    <xf numFmtId="0" fontId="55" fillId="3" borderId="55" xfId="7" applyFont="1" applyFill="1" applyBorder="1" applyAlignment="1" applyProtection="1"/>
    <xf numFmtId="5" fontId="56" fillId="3" borderId="55" xfId="7" applyNumberFormat="1" applyFont="1" applyFill="1" applyBorder="1" applyAlignment="1" applyProtection="1"/>
    <xf numFmtId="5" fontId="55" fillId="3" borderId="55" xfId="7" applyNumberFormat="1" applyFont="1" applyFill="1" applyBorder="1" applyAlignment="1" applyProtection="1">
      <alignment horizontal="left" indent="1"/>
    </xf>
    <xf numFmtId="5" fontId="56" fillId="3" borderId="55" xfId="7" quotePrefix="1" applyNumberFormat="1" applyFont="1" applyFill="1" applyBorder="1" applyAlignment="1" applyProtection="1">
      <alignment horizontal="left" indent="1"/>
    </xf>
    <xf numFmtId="165" fontId="56" fillId="4" borderId="71" xfId="4" applyNumberFormat="1" applyFont="1" applyFill="1" applyBorder="1" applyAlignment="1" applyProtection="1">
      <alignment horizontal="right"/>
    </xf>
    <xf numFmtId="165" fontId="55" fillId="4" borderId="72" xfId="4" applyNumberFormat="1" applyFont="1" applyFill="1" applyBorder="1" applyAlignment="1" applyProtection="1">
      <alignment horizontal="right"/>
    </xf>
    <xf numFmtId="165" fontId="55" fillId="4" borderId="71" xfId="4" applyNumberFormat="1" applyFont="1" applyFill="1" applyBorder="1" applyAlignment="1" applyProtection="1">
      <alignment horizontal="right"/>
    </xf>
    <xf numFmtId="165" fontId="56" fillId="4" borderId="72" xfId="4" applyNumberFormat="1" applyFont="1" applyFill="1" applyBorder="1" applyAlignment="1" applyProtection="1">
      <alignment horizontal="right"/>
    </xf>
    <xf numFmtId="165" fontId="55" fillId="3" borderId="72" xfId="4" applyNumberFormat="1" applyFont="1" applyFill="1" applyBorder="1" applyAlignment="1" applyProtection="1">
      <alignment horizontal="right"/>
    </xf>
    <xf numFmtId="0" fontId="41" fillId="2" borderId="55" xfId="7" applyFont="1" applyFill="1" applyBorder="1" applyAlignment="1" applyProtection="1">
      <alignment horizontal="left" indent="1"/>
    </xf>
    <xf numFmtId="0" fontId="41" fillId="2" borderId="55" xfId="7" applyFont="1" applyFill="1" applyBorder="1" applyAlignment="1" applyProtection="1"/>
    <xf numFmtId="0" fontId="41" fillId="4" borderId="55" xfId="7" applyFont="1" applyFill="1" applyBorder="1" applyAlignment="1" applyProtection="1"/>
    <xf numFmtId="165" fontId="41" fillId="3" borderId="55" xfId="4" applyNumberFormat="1" applyFont="1" applyFill="1" applyBorder="1" applyAlignment="1" applyProtection="1">
      <alignment horizontal="right"/>
    </xf>
    <xf numFmtId="165" fontId="41" fillId="2" borderId="55" xfId="4" applyNumberFormat="1" applyFont="1" applyFill="1" applyBorder="1" applyAlignment="1" applyProtection="1">
      <alignment horizontal="right"/>
    </xf>
    <xf numFmtId="0" fontId="41" fillId="4" borderId="0" xfId="7" applyFont="1" applyFill="1" applyBorder="1" applyAlignment="1" applyProtection="1"/>
    <xf numFmtId="0" fontId="41" fillId="4" borderId="0" xfId="7" applyFont="1" applyFill="1" applyBorder="1" applyAlignment="1" applyProtection="1">
      <alignment wrapText="1"/>
    </xf>
    <xf numFmtId="165" fontId="43" fillId="4" borderId="62" xfId="1027" applyNumberFormat="1" applyFont="1" applyFill="1" applyBorder="1" applyAlignment="1" applyProtection="1">
      <alignment horizontal="right"/>
    </xf>
    <xf numFmtId="165" fontId="43" fillId="4" borderId="55" xfId="1027" applyNumberFormat="1" applyFont="1" applyFill="1" applyBorder="1" applyAlignment="1" applyProtection="1">
      <alignment horizontal="right"/>
    </xf>
    <xf numFmtId="165" fontId="41" fillId="4" borderId="56" xfId="1027" applyNumberFormat="1" applyFont="1" applyFill="1" applyBorder="1" applyAlignment="1" applyProtection="1">
      <alignment horizontal="right"/>
    </xf>
    <xf numFmtId="165" fontId="41" fillId="4" borderId="62" xfId="1027" applyNumberFormat="1" applyFont="1" applyFill="1" applyBorder="1" applyAlignment="1" applyProtection="1">
      <alignment horizontal="right"/>
    </xf>
    <xf numFmtId="165" fontId="41" fillId="4" borderId="55" xfId="1027" applyNumberFormat="1" applyFont="1" applyFill="1" applyBorder="1" applyAlignment="1" applyProtection="1">
      <alignment horizontal="right"/>
    </xf>
    <xf numFmtId="0" fontId="41" fillId="5" borderId="0" xfId="7" applyFont="1" applyFill="1" applyBorder="1" applyAlignment="1" applyProtection="1">
      <alignment horizontal="left" indent="2"/>
    </xf>
    <xf numFmtId="0" fontId="41" fillId="0" borderId="0" xfId="7" applyFont="1" applyFill="1" applyBorder="1" applyAlignment="1" applyProtection="1">
      <alignment wrapText="1"/>
    </xf>
    <xf numFmtId="0" fontId="41" fillId="5" borderId="0" xfId="7" applyFont="1" applyFill="1" applyBorder="1" applyAlignment="1" applyProtection="1"/>
    <xf numFmtId="0" fontId="41" fillId="2" borderId="55" xfId="7" applyFont="1" applyFill="1" applyBorder="1" applyAlignment="1" applyProtection="1">
      <alignment horizontal="left" indent="2"/>
    </xf>
    <xf numFmtId="0" fontId="41" fillId="0" borderId="55" xfId="7" applyFont="1" applyFill="1" applyBorder="1" applyAlignment="1" applyProtection="1">
      <alignment horizontal="left" indent="2"/>
    </xf>
    <xf numFmtId="0" fontId="41" fillId="3" borderId="55" xfId="7" applyFont="1" applyFill="1" applyBorder="1" applyAlignment="1" applyProtection="1">
      <alignment horizontal="left" indent="2"/>
    </xf>
    <xf numFmtId="0" fontId="41" fillId="3" borderId="55" xfId="7" applyFont="1" applyFill="1" applyBorder="1" applyAlignment="1" applyProtection="1"/>
    <xf numFmtId="0" fontId="41" fillId="0" borderId="55" xfId="7" applyFont="1" applyFill="1" applyBorder="1" applyAlignment="1" applyProtection="1"/>
    <xf numFmtId="165" fontId="41" fillId="3" borderId="20" xfId="4" applyNumberFormat="1" applyFont="1" applyFill="1" applyBorder="1" applyAlignment="1" applyProtection="1">
      <alignment horizontal="right"/>
    </xf>
    <xf numFmtId="0" fontId="26" fillId="3" borderId="55" xfId="7" applyFont="1" applyFill="1" applyBorder="1" applyAlignment="1" applyProtection="1">
      <alignment horizontal="left" indent="3"/>
    </xf>
    <xf numFmtId="0" fontId="26" fillId="3" borderId="55" xfId="7" applyFont="1" applyFill="1" applyBorder="1" applyAlignment="1" applyProtection="1"/>
    <xf numFmtId="0" fontId="26" fillId="0" borderId="55" xfId="7" applyFont="1" applyFill="1" applyBorder="1" applyAlignment="1" applyProtection="1"/>
    <xf numFmtId="0" fontId="26" fillId="0" borderId="55" xfId="7" applyFont="1" applyFill="1" applyBorder="1" applyAlignment="1" applyProtection="1">
      <alignment horizontal="left" indent="2"/>
    </xf>
    <xf numFmtId="0" fontId="28" fillId="4" borderId="20" xfId="7" applyFont="1" applyFill="1" applyBorder="1" applyAlignment="1" applyProtection="1">
      <alignment horizontal="left" indent="2"/>
    </xf>
    <xf numFmtId="0" fontId="41" fillId="2" borderId="55" xfId="7" applyFont="1" applyFill="1" applyBorder="1" applyAlignment="1" applyProtection="1">
      <alignment horizontal="left" indent="4"/>
    </xf>
    <xf numFmtId="0" fontId="41" fillId="2" borderId="56" xfId="7" applyFont="1" applyFill="1" applyBorder="1" applyProtection="1"/>
    <xf numFmtId="0" fontId="41" fillId="2" borderId="20" xfId="7" applyFont="1" applyFill="1" applyBorder="1" applyAlignment="1" applyProtection="1">
      <alignment horizontal="left" indent="4"/>
    </xf>
    <xf numFmtId="0" fontId="41" fillId="4" borderId="20" xfId="7" applyFont="1" applyFill="1" applyBorder="1" applyAlignment="1" applyProtection="1"/>
    <xf numFmtId="0" fontId="84" fillId="2" borderId="21" xfId="7" quotePrefix="1" applyFont="1" applyFill="1" applyBorder="1" applyProtection="1"/>
    <xf numFmtId="0" fontId="41" fillId="2" borderId="20" xfId="7" applyFont="1" applyFill="1" applyBorder="1" applyAlignment="1" applyProtection="1"/>
    <xf numFmtId="0" fontId="35" fillId="3" borderId="44" xfId="0" applyFont="1" applyFill="1" applyBorder="1" applyAlignment="1" applyProtection="1">
      <alignment horizontal="center"/>
    </xf>
    <xf numFmtId="0" fontId="35" fillId="3" borderId="2" xfId="0" applyFont="1" applyFill="1" applyBorder="1" applyAlignment="1" applyProtection="1">
      <alignment horizontal="center"/>
    </xf>
    <xf numFmtId="0" fontId="35" fillId="3" borderId="13" xfId="0" applyFont="1" applyFill="1" applyBorder="1" applyAlignment="1" applyProtection="1">
      <alignment horizontal="center"/>
    </xf>
    <xf numFmtId="0" fontId="35" fillId="3" borderId="7" xfId="0" applyFont="1" applyFill="1" applyBorder="1" applyAlignment="1" applyProtection="1">
      <alignment horizontal="center"/>
    </xf>
    <xf numFmtId="0" fontId="41" fillId="3" borderId="20" xfId="7" applyFont="1" applyFill="1" applyBorder="1" applyAlignment="1" applyProtection="1"/>
    <xf numFmtId="165" fontId="41" fillId="2" borderId="22" xfId="4" applyNumberFormat="1" applyFont="1" applyFill="1" applyBorder="1" applyAlignment="1" applyProtection="1">
      <alignment horizontal="right"/>
    </xf>
    <xf numFmtId="0" fontId="55" fillId="2" borderId="55" xfId="7" applyFont="1" applyFill="1" applyBorder="1" applyAlignment="1" applyProtection="1">
      <alignment horizontal="left" indent="1"/>
    </xf>
    <xf numFmtId="0" fontId="55" fillId="0" borderId="55" xfId="7" applyFont="1" applyFill="1" applyBorder="1" applyAlignment="1" applyProtection="1">
      <alignment horizontal="left" indent="3"/>
    </xf>
    <xf numFmtId="0" fontId="55" fillId="0" borderId="55" xfId="7" applyFont="1" applyFill="1" applyBorder="1" applyAlignment="1" applyProtection="1"/>
    <xf numFmtId="0" fontId="55" fillId="0" borderId="55" xfId="7" applyFont="1" applyFill="1" applyBorder="1" applyAlignment="1" applyProtection="1">
      <alignment horizontal="left" indent="1"/>
    </xf>
    <xf numFmtId="165" fontId="55" fillId="2" borderId="55" xfId="4" applyNumberFormat="1" applyFont="1" applyFill="1" applyBorder="1" applyAlignment="1" applyProtection="1">
      <alignment horizontal="right"/>
    </xf>
    <xf numFmtId="0" fontId="26" fillId="4" borderId="56" xfId="7" applyFont="1" applyFill="1" applyBorder="1" applyAlignment="1" applyProtection="1"/>
    <xf numFmtId="165" fontId="28" fillId="4" borderId="71" xfId="4" applyNumberFormat="1" applyFont="1" applyFill="1" applyBorder="1" applyAlignment="1" applyProtection="1">
      <alignment horizontal="right"/>
    </xf>
    <xf numFmtId="165" fontId="26" fillId="4" borderId="72" xfId="4" applyNumberFormat="1" applyFont="1" applyFill="1" applyBorder="1" applyAlignment="1" applyProtection="1">
      <alignment horizontal="right"/>
    </xf>
    <xf numFmtId="165" fontId="26" fillId="4" borderId="71" xfId="4" applyNumberFormat="1" applyFont="1" applyFill="1" applyBorder="1" applyAlignment="1" applyProtection="1">
      <alignment horizontal="right"/>
    </xf>
    <xf numFmtId="165" fontId="28" fillId="4" borderId="72" xfId="4" applyNumberFormat="1" applyFont="1" applyFill="1" applyBorder="1" applyAlignment="1" applyProtection="1">
      <alignment horizontal="right"/>
    </xf>
    <xf numFmtId="169" fontId="43" fillId="4" borderId="11" xfId="1" applyNumberFormat="1" applyFont="1" applyFill="1" applyBorder="1" applyAlignment="1" applyProtection="1">
      <alignment horizontal="right"/>
    </xf>
    <xf numFmtId="169" fontId="41" fillId="4" borderId="12" xfId="1" applyNumberFormat="1" applyFont="1" applyFill="1" applyBorder="1" applyAlignment="1" applyProtection="1">
      <alignment horizontal="right"/>
    </xf>
    <xf numFmtId="169" fontId="41" fillId="4" borderId="12" xfId="1" applyNumberFormat="1" applyFont="1" applyFill="1" applyBorder="1" applyAlignment="1" applyProtection="1"/>
    <xf numFmtId="0" fontId="41" fillId="4" borderId="55" xfId="6" applyFont="1" applyFill="1" applyBorder="1" applyAlignment="1" applyProtection="1">
      <alignment horizontal="left" indent="3"/>
    </xf>
    <xf numFmtId="10" fontId="41" fillId="4" borderId="55" xfId="1" applyNumberFormat="1" applyFont="1" applyFill="1" applyBorder="1" applyAlignment="1" applyProtection="1">
      <alignment horizontal="left" indent="1"/>
    </xf>
    <xf numFmtId="184" fontId="43" fillId="4" borderId="62" xfId="1" applyNumberFormat="1" applyFont="1" applyFill="1" applyBorder="1" applyAlignment="1" applyProtection="1">
      <alignment horizontal="right"/>
    </xf>
    <xf numFmtId="184" fontId="41" fillId="4" borderId="55" xfId="1" applyNumberFormat="1" applyFont="1" applyFill="1" applyBorder="1" applyAlignment="1" applyProtection="1">
      <alignment horizontal="right"/>
    </xf>
    <xf numFmtId="184" fontId="41" fillId="4" borderId="55" xfId="1" applyNumberFormat="1" applyFont="1" applyFill="1" applyBorder="1" applyAlignment="1" applyProtection="1"/>
    <xf numFmtId="169" fontId="43" fillId="4" borderId="62" xfId="1" applyNumberFormat="1" applyFont="1" applyFill="1" applyBorder="1" applyAlignment="1" applyProtection="1">
      <alignment horizontal="right"/>
    </xf>
    <xf numFmtId="169" fontId="41" fillId="4" borderId="55" xfId="1" applyNumberFormat="1" applyFont="1" applyFill="1" applyBorder="1" applyAlignment="1" applyProtection="1">
      <alignment horizontal="right"/>
    </xf>
    <xf numFmtId="169" fontId="41" fillId="4" borderId="55" xfId="1" applyNumberFormat="1" applyFont="1" applyFill="1" applyBorder="1" applyAlignment="1" applyProtection="1"/>
    <xf numFmtId="0" fontId="41" fillId="0" borderId="0" xfId="7" applyFont="1" applyFill="1" applyBorder="1" applyAlignment="1" applyProtection="1">
      <alignment horizontal="left" indent="3"/>
    </xf>
    <xf numFmtId="0" fontId="41" fillId="3" borderId="55" xfId="7" applyFont="1" applyFill="1" applyBorder="1" applyAlignment="1" applyProtection="1">
      <alignment horizontal="left" indent="3"/>
    </xf>
    <xf numFmtId="0" fontId="41" fillId="0" borderId="55" xfId="7" applyFont="1" applyFill="1" applyBorder="1" applyAlignment="1" applyProtection="1">
      <alignment horizontal="left" indent="3"/>
    </xf>
    <xf numFmtId="0" fontId="41" fillId="4" borderId="62" xfId="7" applyFont="1" applyFill="1" applyBorder="1" applyProtection="1"/>
    <xf numFmtId="0" fontId="74" fillId="4" borderId="62" xfId="7" applyFont="1" applyFill="1" applyBorder="1" applyProtection="1"/>
    <xf numFmtId="0" fontId="32" fillId="4" borderId="0" xfId="7" applyFont="1" applyFill="1" applyBorder="1" applyAlignment="1" applyProtection="1">
      <alignment horizontal="left" indent="2"/>
    </xf>
    <xf numFmtId="0" fontId="32" fillId="4" borderId="55" xfId="7" applyFont="1" applyFill="1" applyBorder="1" applyAlignment="1" applyProtection="1">
      <alignment horizontal="left" indent="1"/>
    </xf>
    <xf numFmtId="0" fontId="32" fillId="4" borderId="55" xfId="7" applyFont="1" applyFill="1" applyBorder="1" applyAlignment="1" applyProtection="1"/>
    <xf numFmtId="0" fontId="32" fillId="4" borderId="62" xfId="7" applyFont="1" applyFill="1" applyBorder="1" applyAlignment="1" applyProtection="1">
      <alignment horizontal="left" indent="2"/>
    </xf>
    <xf numFmtId="165" fontId="33" fillId="4" borderId="55" xfId="4" applyNumberFormat="1" applyFont="1" applyFill="1" applyBorder="1" applyAlignment="1" applyProtection="1">
      <alignment horizontal="right"/>
    </xf>
    <xf numFmtId="165" fontId="32" fillId="4" borderId="55" xfId="4" applyNumberFormat="1" applyFont="1" applyFill="1" applyBorder="1" applyAlignment="1" applyProtection="1">
      <alignment horizontal="right"/>
    </xf>
    <xf numFmtId="0" fontId="32" fillId="4" borderId="55" xfId="7" quotePrefix="1" applyFont="1" applyFill="1" applyBorder="1" applyAlignment="1" applyProtection="1">
      <alignment horizontal="left" indent="1"/>
    </xf>
    <xf numFmtId="0" fontId="32" fillId="4" borderId="55" xfId="7" quotePrefix="1" applyFont="1" applyFill="1" applyBorder="1" applyAlignment="1" applyProtection="1"/>
    <xf numFmtId="0" fontId="32" fillId="4" borderId="62" xfId="7" quotePrefix="1" applyFont="1" applyFill="1" applyBorder="1" applyAlignment="1" applyProtection="1">
      <alignment horizontal="left" indent="2"/>
    </xf>
    <xf numFmtId="0" fontId="32" fillId="4" borderId="55" xfId="7" applyFont="1" applyFill="1" applyBorder="1" applyAlignment="1" applyProtection="1">
      <alignment horizontal="left"/>
    </xf>
    <xf numFmtId="0" fontId="32" fillId="4" borderId="55" xfId="7" applyFont="1" applyFill="1" applyBorder="1" applyAlignment="1" applyProtection="1">
      <alignment horizontal="left" wrapText="1"/>
    </xf>
    <xf numFmtId="0" fontId="33" fillId="4" borderId="55" xfId="7" applyFont="1" applyFill="1" applyBorder="1" applyAlignment="1" applyProtection="1">
      <alignment horizontal="left"/>
    </xf>
    <xf numFmtId="0" fontId="32" fillId="4" borderId="62" xfId="7" quotePrefix="1" applyFont="1" applyFill="1" applyBorder="1" applyAlignment="1" applyProtection="1">
      <alignment horizontal="left"/>
    </xf>
    <xf numFmtId="165" fontId="33" fillId="4" borderId="55" xfId="4" applyNumberFormat="1" applyFont="1" applyFill="1" applyBorder="1" applyAlignment="1" applyProtection="1">
      <alignment horizontal="right"/>
      <protection locked="0"/>
    </xf>
    <xf numFmtId="0" fontId="32" fillId="4" borderId="20" xfId="7" applyFont="1" applyFill="1" applyBorder="1" applyAlignment="1" applyProtection="1">
      <alignment horizontal="left" indent="1"/>
    </xf>
    <xf numFmtId="0" fontId="32" fillId="4" borderId="20" xfId="7" applyFont="1" applyFill="1" applyBorder="1" applyAlignment="1" applyProtection="1"/>
    <xf numFmtId="0" fontId="32" fillId="4" borderId="22" xfId="7" applyFont="1" applyFill="1" applyBorder="1" applyAlignment="1" applyProtection="1">
      <alignment horizontal="left" indent="2"/>
    </xf>
    <xf numFmtId="165" fontId="33" fillId="4" borderId="20" xfId="4" applyNumberFormat="1" applyFont="1" applyFill="1" applyBorder="1" applyAlignment="1" applyProtection="1">
      <alignment horizontal="right"/>
    </xf>
    <xf numFmtId="165" fontId="33" fillId="4" borderId="20" xfId="4" quotePrefix="1" applyNumberFormat="1" applyFont="1" applyFill="1" applyBorder="1" applyAlignment="1" applyProtection="1">
      <alignment horizontal="right" indent="1"/>
    </xf>
    <xf numFmtId="165" fontId="32" fillId="4" borderId="20" xfId="4" applyNumberFormat="1" applyFont="1" applyFill="1" applyBorder="1" applyAlignment="1" applyProtection="1">
      <alignment horizontal="right"/>
    </xf>
    <xf numFmtId="0" fontId="32" fillId="4" borderId="22" xfId="7" quotePrefix="1" applyFont="1" applyFill="1" applyBorder="1" applyAlignment="1" applyProtection="1">
      <alignment horizontal="left"/>
    </xf>
    <xf numFmtId="0" fontId="33" fillId="4" borderId="22" xfId="7" applyFont="1" applyFill="1" applyBorder="1" applyProtection="1"/>
    <xf numFmtId="5" fontId="32" fillId="4" borderId="7" xfId="7" applyNumberFormat="1" applyFont="1" applyFill="1" applyBorder="1" applyAlignment="1" applyProtection="1">
      <alignment horizontal="right"/>
    </xf>
    <xf numFmtId="0" fontId="62" fillId="2" borderId="0" xfId="14" applyFont="1" applyFill="1" applyBorder="1" applyAlignment="1" applyProtection="1">
      <alignment horizontal="left" indent="2"/>
    </xf>
    <xf numFmtId="0" fontId="55" fillId="2" borderId="0" xfId="14" quotePrefix="1" applyFont="1" applyFill="1" applyBorder="1" applyAlignment="1" applyProtection="1">
      <alignment horizontal="left"/>
    </xf>
    <xf numFmtId="0" fontId="55" fillId="3" borderId="0" xfId="14" applyFont="1" applyFill="1" applyBorder="1" applyAlignment="1" applyProtection="1">
      <alignment horizontal="left"/>
    </xf>
    <xf numFmtId="182" fontId="55" fillId="3" borderId="0" xfId="4" applyNumberFormat="1" applyFont="1" applyFill="1" applyBorder="1" applyAlignment="1" applyProtection="1"/>
    <xf numFmtId="0" fontId="55" fillId="2" borderId="55" xfId="14" applyFont="1" applyFill="1" applyBorder="1" applyAlignment="1" applyProtection="1">
      <alignment horizontal="left" indent="2"/>
    </xf>
    <xf numFmtId="0" fontId="55" fillId="2" borderId="55" xfId="14" applyFont="1" applyFill="1" applyBorder="1" applyAlignment="1" applyProtection="1">
      <alignment horizontal="left"/>
    </xf>
    <xf numFmtId="0" fontId="55" fillId="0" borderId="55" xfId="14" applyFont="1" applyFill="1" applyBorder="1" applyAlignment="1" applyProtection="1">
      <alignment horizontal="left" indent="2"/>
    </xf>
    <xf numFmtId="165" fontId="55" fillId="4" borderId="62" xfId="14" applyNumberFormat="1" applyFont="1" applyFill="1" applyBorder="1" applyAlignment="1" applyProtection="1">
      <alignment horizontal="right"/>
    </xf>
    <xf numFmtId="181" fontId="55" fillId="2" borderId="55" xfId="1" applyNumberFormat="1" applyFont="1" applyFill="1" applyBorder="1" applyAlignment="1" applyProtection="1">
      <alignment horizontal="right"/>
    </xf>
    <xf numFmtId="181" fontId="55" fillId="3" borderId="55" xfId="1" applyNumberFormat="1" applyFont="1" applyFill="1" applyBorder="1" applyAlignment="1" applyProtection="1"/>
    <xf numFmtId="165" fontId="55" fillId="2" borderId="72" xfId="4" applyNumberFormat="1" applyFont="1" applyFill="1" applyBorder="1" applyAlignment="1" applyProtection="1">
      <alignment horizontal="right"/>
    </xf>
    <xf numFmtId="0" fontId="52" fillId="4" borderId="0" xfId="34" applyFont="1" applyFill="1" applyBorder="1" applyAlignment="1" applyProtection="1">
      <alignment horizontal="center"/>
    </xf>
    <xf numFmtId="0" fontId="52" fillId="4" borderId="0" xfId="34" applyFont="1" applyFill="1" applyBorder="1" applyAlignment="1" applyProtection="1">
      <alignment horizontal="center" wrapText="1"/>
      <protection locked="0"/>
    </xf>
    <xf numFmtId="0" fontId="52" fillId="4" borderId="0" xfId="34" applyFont="1" applyFill="1" applyBorder="1" applyAlignment="1" applyProtection="1">
      <alignment horizontal="center"/>
      <protection locked="0"/>
    </xf>
    <xf numFmtId="0" fontId="53" fillId="4" borderId="0" xfId="34" applyFont="1" applyFill="1" applyBorder="1" applyAlignment="1" applyProtection="1">
      <alignment horizontal="center"/>
    </xf>
    <xf numFmtId="37" fontId="54" fillId="4" borderId="0" xfId="35" applyNumberFormat="1" applyFont="1" applyFill="1" applyBorder="1" applyAlignment="1" applyProtection="1">
      <alignment horizontal="center"/>
    </xf>
    <xf numFmtId="0" fontId="41" fillId="4" borderId="55" xfId="14" quotePrefix="1" applyFont="1" applyFill="1" applyBorder="1" applyAlignment="1" applyProtection="1">
      <alignment horizontal="left"/>
    </xf>
    <xf numFmtId="0" fontId="41" fillId="4" borderId="20" xfId="14" quotePrefix="1" applyFont="1" applyFill="1" applyBorder="1" applyAlignment="1" applyProtection="1">
      <alignment horizontal="left"/>
    </xf>
    <xf numFmtId="0" fontId="39" fillId="4" borderId="0" xfId="0" applyFont="1" applyFill="1" applyAlignment="1"/>
    <xf numFmtId="0" fontId="42" fillId="4" borderId="0" xfId="14" applyFont="1" applyFill="1" applyBorder="1" applyAlignment="1" applyProtection="1">
      <alignment horizontal="left" vertical="top"/>
    </xf>
    <xf numFmtId="0" fontId="43" fillId="4" borderId="0" xfId="14" applyFont="1" applyFill="1" applyBorder="1" applyAlignment="1" applyProtection="1">
      <alignment horizontal="left"/>
    </xf>
    <xf numFmtId="0" fontId="41" fillId="4" borderId="28" xfId="14" quotePrefix="1" applyFont="1" applyFill="1" applyBorder="1" applyAlignment="1" applyProtection="1">
      <alignment horizontal="left"/>
    </xf>
    <xf numFmtId="0" fontId="41" fillId="4" borderId="27" xfId="14" quotePrefix="1" applyFont="1" applyFill="1" applyBorder="1" applyAlignment="1" applyProtection="1">
      <alignment horizontal="left"/>
    </xf>
    <xf numFmtId="0" fontId="39" fillId="4" borderId="0" xfId="0" applyFont="1" applyFill="1" applyAlignment="1">
      <alignment horizontal="center"/>
    </xf>
    <xf numFmtId="0" fontId="41" fillId="4" borderId="0" xfId="14" quotePrefix="1" applyFont="1" applyFill="1" applyBorder="1" applyAlignment="1" applyProtection="1">
      <alignment horizontal="left"/>
    </xf>
    <xf numFmtId="0" fontId="41" fillId="4" borderId="0" xfId="14" applyFont="1" applyFill="1" applyBorder="1" applyAlignment="1" applyProtection="1">
      <alignment horizontal="left"/>
    </xf>
    <xf numFmtId="0" fontId="41" fillId="4" borderId="20" xfId="14" quotePrefix="1" applyFont="1" applyFill="1" applyBorder="1" applyAlignment="1" applyProtection="1">
      <alignment horizontal="left" wrapText="1"/>
    </xf>
    <xf numFmtId="0" fontId="41" fillId="4" borderId="0" xfId="14" quotePrefix="1" applyFont="1" applyFill="1" applyBorder="1" applyAlignment="1" applyProtection="1">
      <alignment horizontal="left" wrapText="1"/>
    </xf>
    <xf numFmtId="0" fontId="34" fillId="6" borderId="0" xfId="14" applyFont="1" applyFill="1" applyBorder="1" applyAlignment="1" applyProtection="1">
      <alignment horizontal="center" vertical="center"/>
    </xf>
    <xf numFmtId="0" fontId="41" fillId="4" borderId="0" xfId="14" applyFont="1" applyFill="1" applyBorder="1" applyAlignment="1" applyProtection="1">
      <alignment horizontal="left" wrapText="1"/>
    </xf>
    <xf numFmtId="0" fontId="40" fillId="4" borderId="0" xfId="14" applyFont="1" applyFill="1" applyBorder="1" applyAlignment="1" applyProtection="1">
      <alignment horizontal="left"/>
    </xf>
    <xf numFmtId="0" fontId="37" fillId="4" borderId="0" xfId="7" applyFont="1" applyFill="1" applyBorder="1" applyAlignment="1" applyProtection="1">
      <alignment horizontal="left" wrapText="1"/>
    </xf>
    <xf numFmtId="0" fontId="26" fillId="4" borderId="0" xfId="7" applyFont="1" applyFill="1" applyBorder="1" applyAlignment="1" applyProtection="1">
      <alignment horizontal="left" wrapText="1"/>
    </xf>
    <xf numFmtId="0" fontId="26" fillId="4" borderId="0" xfId="7" applyNumberFormat="1" applyFont="1" applyFill="1" applyBorder="1" applyAlignment="1" applyProtection="1">
      <alignment horizontal="left" wrapText="1"/>
    </xf>
    <xf numFmtId="0" fontId="28" fillId="4" borderId="0" xfId="7" applyFont="1" applyFill="1" applyBorder="1" applyAlignment="1" applyProtection="1">
      <alignment horizontal="left"/>
    </xf>
    <xf numFmtId="0" fontId="26" fillId="4" borderId="0" xfId="7" applyFont="1" applyFill="1" applyBorder="1" applyAlignment="1" applyProtection="1">
      <alignment horizontal="left"/>
    </xf>
    <xf numFmtId="0" fontId="28" fillId="4" borderId="0" xfId="0" applyFont="1" applyFill="1" applyBorder="1" applyAlignment="1" applyProtection="1">
      <alignment horizontal="left" wrapText="1"/>
    </xf>
    <xf numFmtId="0" fontId="26" fillId="4" borderId="0" xfId="0" applyFont="1" applyFill="1" applyBorder="1" applyAlignment="1" applyProtection="1">
      <alignment horizontal="left" wrapText="1"/>
    </xf>
    <xf numFmtId="0" fontId="34" fillId="6" borderId="0" xfId="0" applyFont="1" applyFill="1" applyBorder="1" applyAlignment="1" applyProtection="1">
      <alignment horizontal="center" vertical="top" wrapText="1"/>
    </xf>
    <xf numFmtId="0" fontId="26" fillId="4" borderId="0" xfId="0" applyNumberFormat="1" applyFont="1" applyFill="1" applyBorder="1" applyAlignment="1" applyProtection="1">
      <alignment horizontal="left" vertical="top" wrapText="1"/>
    </xf>
    <xf numFmtId="0" fontId="26" fillId="4" borderId="0" xfId="7" applyFont="1" applyFill="1" applyBorder="1" applyAlignment="1" applyProtection="1">
      <alignment horizontal="left" vertical="top" wrapText="1"/>
    </xf>
    <xf numFmtId="0" fontId="36" fillId="4" borderId="0" xfId="7" applyFont="1" applyFill="1" applyBorder="1" applyAlignment="1" applyProtection="1">
      <alignment horizontal="left"/>
    </xf>
    <xf numFmtId="0" fontId="32" fillId="2" borderId="0" xfId="0" applyFont="1" applyFill="1" applyBorder="1" applyAlignment="1" applyProtection="1">
      <alignment horizontal="left" vertical="top" wrapText="1"/>
    </xf>
    <xf numFmtId="0" fontId="26" fillId="3" borderId="20" xfId="0" applyFont="1" applyFill="1" applyBorder="1" applyAlignment="1" applyProtection="1">
      <alignment horizontal="left" indent="1"/>
    </xf>
    <xf numFmtId="0" fontId="26" fillId="3" borderId="55" xfId="0" applyFont="1" applyFill="1" applyBorder="1" applyAlignment="1" applyProtection="1">
      <alignment horizontal="left" indent="1"/>
    </xf>
    <xf numFmtId="0" fontId="26" fillId="3" borderId="12" xfId="0" applyFont="1" applyFill="1" applyBorder="1" applyAlignment="1" applyProtection="1">
      <alignment horizontal="left" indent="1"/>
    </xf>
    <xf numFmtId="0" fontId="28" fillId="3" borderId="0" xfId="0" applyFont="1" applyFill="1" applyBorder="1" applyAlignment="1" applyProtection="1">
      <alignment horizontal="left"/>
    </xf>
    <xf numFmtId="0" fontId="32" fillId="2" borderId="0" xfId="0" applyFont="1" applyFill="1" applyBorder="1" applyAlignment="1" applyProtection="1">
      <alignment horizontal="left" vertical="center"/>
    </xf>
    <xf numFmtId="0" fontId="26" fillId="3" borderId="0" xfId="0" applyFont="1" applyFill="1" applyBorder="1" applyAlignment="1" applyProtection="1">
      <alignment horizontal="left" indent="1"/>
    </xf>
    <xf numFmtId="0" fontId="121" fillId="6" borderId="0" xfId="0" applyFont="1" applyFill="1" applyBorder="1" applyAlignment="1" applyProtection="1">
      <alignment horizontal="center" wrapText="1"/>
    </xf>
    <xf numFmtId="0" fontId="28" fillId="2" borderId="0" xfId="0" applyFont="1" applyFill="1" applyBorder="1" applyAlignment="1" applyProtection="1">
      <alignment horizontal="left"/>
    </xf>
    <xf numFmtId="0" fontId="26" fillId="2" borderId="0" xfId="0" applyFont="1" applyFill="1" applyBorder="1" applyAlignment="1" applyProtection="1">
      <alignment horizontal="left"/>
    </xf>
    <xf numFmtId="0" fontId="27" fillId="2" borderId="0" xfId="0" applyFont="1" applyFill="1" applyBorder="1" applyAlignment="1" applyProtection="1">
      <alignment horizontal="center" wrapText="1"/>
    </xf>
    <xf numFmtId="0" fontId="28" fillId="2" borderId="0" xfId="0" applyFont="1" applyFill="1" applyBorder="1" applyAlignment="1" applyProtection="1">
      <alignment horizontal="left" wrapText="1"/>
    </xf>
    <xf numFmtId="0" fontId="26" fillId="3" borderId="20" xfId="0" applyFont="1" applyFill="1" applyBorder="1" applyAlignment="1" applyProtection="1">
      <alignment horizontal="left" wrapText="1" indent="2"/>
    </xf>
    <xf numFmtId="0" fontId="26" fillId="3" borderId="20" xfId="0" applyFont="1" applyFill="1" applyBorder="1" applyAlignment="1" applyProtection="1">
      <alignment horizontal="left" indent="2"/>
    </xf>
    <xf numFmtId="0" fontId="26" fillId="3" borderId="12" xfId="0" applyFont="1" applyFill="1" applyBorder="1" applyAlignment="1" applyProtection="1">
      <alignment horizontal="left" wrapText="1" indent="2"/>
    </xf>
    <xf numFmtId="0" fontId="26" fillId="3" borderId="12" xfId="0" applyFont="1" applyFill="1" applyBorder="1" applyAlignment="1" applyProtection="1">
      <alignment horizontal="left" indent="2"/>
    </xf>
    <xf numFmtId="0" fontId="28" fillId="3" borderId="0" xfId="0" applyFont="1" applyFill="1" applyBorder="1" applyAlignment="1" applyProtection="1">
      <alignment horizontal="left" wrapText="1"/>
    </xf>
    <xf numFmtId="0" fontId="55" fillId="4" borderId="61" xfId="0" applyFont="1" applyFill="1" applyBorder="1" applyAlignment="1" applyProtection="1">
      <alignment horizontal="left" wrapText="1"/>
    </xf>
    <xf numFmtId="0" fontId="55" fillId="4" borderId="60" xfId="0" applyFont="1" applyFill="1" applyBorder="1" applyAlignment="1" applyProtection="1">
      <alignment horizontal="left"/>
    </xf>
    <xf numFmtId="0" fontId="32" fillId="4" borderId="0" xfId="0" applyNumberFormat="1" applyFont="1" applyFill="1" applyBorder="1" applyAlignment="1" applyProtection="1">
      <alignment horizontal="left" vertical="top" wrapText="1"/>
      <protection locked="0"/>
    </xf>
    <xf numFmtId="0" fontId="32" fillId="4" borderId="0" xfId="0" applyFont="1" applyFill="1" applyBorder="1" applyAlignment="1" applyProtection="1">
      <alignment horizontal="left" vertical="center"/>
    </xf>
    <xf numFmtId="0" fontId="55" fillId="4" borderId="61" xfId="0" applyFont="1" applyFill="1" applyBorder="1" applyAlignment="1" applyProtection="1">
      <alignment horizontal="left"/>
    </xf>
    <xf numFmtId="0" fontId="55" fillId="4" borderId="68" xfId="0" applyFont="1" applyFill="1" applyBorder="1" applyAlignment="1" applyProtection="1">
      <alignment horizontal="left"/>
    </xf>
    <xf numFmtId="0" fontId="55" fillId="4" borderId="67" xfId="0" applyFont="1" applyFill="1" applyBorder="1" applyAlignment="1" applyProtection="1">
      <alignment horizontal="left"/>
    </xf>
    <xf numFmtId="0" fontId="34" fillId="6" borderId="0" xfId="0" applyFont="1" applyFill="1" applyBorder="1" applyAlignment="1" applyProtection="1">
      <alignment horizontal="center" wrapText="1"/>
    </xf>
    <xf numFmtId="0" fontId="56" fillId="4" borderId="0" xfId="0" applyFont="1" applyFill="1" applyBorder="1" applyAlignment="1" applyProtection="1">
      <alignment horizontal="left"/>
    </xf>
    <xf numFmtId="0" fontId="55" fillId="4" borderId="0" xfId="0" applyFont="1" applyFill="1" applyBorder="1" applyAlignment="1" applyProtection="1">
      <alignment horizontal="left"/>
    </xf>
    <xf numFmtId="0" fontId="56" fillId="4" borderId="7" xfId="0" applyFont="1" applyFill="1" applyBorder="1" applyAlignment="1" applyProtection="1">
      <alignment horizontal="left"/>
    </xf>
    <xf numFmtId="0" fontId="55" fillId="4" borderId="65" xfId="0" applyFont="1" applyFill="1" applyBorder="1" applyAlignment="1" applyProtection="1">
      <alignment horizontal="left"/>
    </xf>
    <xf numFmtId="0" fontId="55" fillId="4" borderId="66" xfId="0" applyFont="1" applyFill="1" applyBorder="1" applyAlignment="1" applyProtection="1">
      <alignment horizontal="left"/>
    </xf>
    <xf numFmtId="0" fontId="55" fillId="3" borderId="55" xfId="7" quotePrefix="1" applyFont="1" applyFill="1" applyBorder="1" applyAlignment="1" applyProtection="1">
      <alignment horizontal="left"/>
    </xf>
    <xf numFmtId="0" fontId="55" fillId="3" borderId="56" xfId="7" quotePrefix="1" applyFont="1" applyFill="1" applyBorder="1" applyAlignment="1" applyProtection="1">
      <alignment horizontal="left"/>
    </xf>
    <xf numFmtId="0" fontId="55" fillId="3" borderId="0" xfId="7" quotePrefix="1" applyFont="1" applyFill="1" applyBorder="1" applyAlignment="1" applyProtection="1">
      <alignment horizontal="left"/>
    </xf>
    <xf numFmtId="0" fontId="55" fillId="2" borderId="55" xfId="7" quotePrefix="1" applyFont="1" applyFill="1" applyBorder="1" applyAlignment="1" applyProtection="1">
      <alignment horizontal="left"/>
    </xf>
    <xf numFmtId="0" fontId="55" fillId="2" borderId="56" xfId="7" quotePrefix="1" applyFont="1" applyFill="1" applyBorder="1" applyAlignment="1" applyProtection="1">
      <alignment horizontal="left"/>
    </xf>
    <xf numFmtId="37" fontId="26" fillId="0" borderId="0" xfId="11" applyFont="1" applyFill="1" applyProtection="1">
      <protection locked="0"/>
    </xf>
    <xf numFmtId="0" fontId="55" fillId="2" borderId="0" xfId="7" applyFont="1" applyFill="1" applyBorder="1" applyAlignment="1" applyProtection="1">
      <alignment horizontal="left"/>
    </xf>
    <xf numFmtId="0" fontId="56" fillId="2" borderId="0" xfId="7" applyFont="1" applyFill="1" applyBorder="1" applyAlignment="1" applyProtection="1">
      <alignment horizontal="left"/>
    </xf>
    <xf numFmtId="0" fontId="56" fillId="2" borderId="55" xfId="7" applyFont="1" applyFill="1" applyBorder="1" applyAlignment="1" applyProtection="1">
      <alignment horizontal="left"/>
    </xf>
    <xf numFmtId="0" fontId="56" fillId="2" borderId="56" xfId="7" applyFont="1" applyFill="1" applyBorder="1" applyAlignment="1" applyProtection="1">
      <alignment horizontal="left"/>
    </xf>
    <xf numFmtId="0" fontId="55" fillId="3" borderId="55" xfId="7" applyFont="1" applyFill="1" applyBorder="1" applyAlignment="1" applyProtection="1">
      <alignment horizontal="left" wrapText="1"/>
    </xf>
    <xf numFmtId="0" fontId="55" fillId="3" borderId="55" xfId="7" applyFont="1" applyFill="1" applyBorder="1" applyAlignment="1" applyProtection="1">
      <alignment horizontal="left"/>
    </xf>
    <xf numFmtId="0" fontId="55" fillId="2" borderId="0" xfId="7" quotePrefix="1" applyFont="1" applyFill="1" applyBorder="1" applyAlignment="1" applyProtection="1">
      <alignment horizontal="left"/>
    </xf>
    <xf numFmtId="37" fontId="35" fillId="0" borderId="0" xfId="11" applyFont="1" applyFill="1" applyAlignment="1" applyProtection="1"/>
    <xf numFmtId="37" fontId="60" fillId="0" borderId="0" xfId="11" applyFont="1" applyFill="1" applyAlignment="1" applyProtection="1">
      <alignment horizontal="center"/>
    </xf>
    <xf numFmtId="37" fontId="59" fillId="0" borderId="0" xfId="11" applyFont="1" applyFill="1" applyAlignment="1" applyProtection="1">
      <alignment horizontal="right"/>
    </xf>
    <xf numFmtId="37" fontId="35" fillId="0" borderId="0" xfId="11" applyFont="1" applyFill="1" applyProtection="1"/>
    <xf numFmtId="37" fontId="35" fillId="0" borderId="0" xfId="11" applyFont="1" applyFill="1" applyBorder="1" applyProtection="1"/>
    <xf numFmtId="37" fontId="59" fillId="0" borderId="0" xfId="11" applyFont="1" applyFill="1" applyProtection="1"/>
    <xf numFmtId="0" fontId="32" fillId="3" borderId="0" xfId="7" applyFont="1" applyFill="1" applyAlignment="1" applyProtection="1">
      <alignment horizontal="left"/>
    </xf>
    <xf numFmtId="0" fontId="55" fillId="3" borderId="0" xfId="7" applyFont="1" applyFill="1" applyBorder="1" applyAlignment="1" applyProtection="1">
      <alignment horizontal="left"/>
    </xf>
    <xf numFmtId="0" fontId="55" fillId="3" borderId="56" xfId="7" applyFont="1" applyFill="1" applyBorder="1" applyAlignment="1" applyProtection="1">
      <alignment horizontal="left"/>
    </xf>
    <xf numFmtId="0" fontId="34" fillId="6" borderId="0" xfId="7" applyFont="1" applyFill="1" applyBorder="1" applyAlignment="1" applyProtection="1">
      <alignment horizontal="center" vertical="center" wrapText="1"/>
    </xf>
    <xf numFmtId="0" fontId="55" fillId="3" borderId="55" xfId="7" quotePrefix="1" applyFont="1" applyFill="1" applyBorder="1" applyAlignment="1" applyProtection="1">
      <alignment horizontal="left" wrapText="1"/>
    </xf>
    <xf numFmtId="165" fontId="55" fillId="0" borderId="14" xfId="7" applyNumberFormat="1" applyFont="1" applyFill="1" applyBorder="1" applyAlignment="1" applyProtection="1">
      <alignment horizontal="center"/>
    </xf>
    <xf numFmtId="0" fontId="55" fillId="4" borderId="55" xfId="14" applyFont="1" applyFill="1" applyBorder="1" applyAlignment="1" applyProtection="1">
      <alignment horizontal="left"/>
    </xf>
    <xf numFmtId="0" fontId="55" fillId="4" borderId="56" xfId="14" applyFont="1" applyFill="1" applyBorder="1" applyAlignment="1" applyProtection="1">
      <alignment horizontal="left"/>
    </xf>
    <xf numFmtId="0" fontId="38" fillId="4" borderId="0" xfId="14" applyFont="1" applyFill="1" applyAlignment="1" applyProtection="1">
      <alignment horizontal="left" vertical="top" wrapText="1"/>
      <protection locked="0"/>
    </xf>
    <xf numFmtId="0" fontId="38" fillId="4" borderId="0" xfId="14" applyFont="1" applyFill="1" applyAlignment="1" applyProtection="1">
      <alignment horizontal="left" vertical="top"/>
      <protection locked="0"/>
    </xf>
    <xf numFmtId="0" fontId="38" fillId="4" borderId="0" xfId="14" applyNumberFormat="1" applyFont="1" applyFill="1" applyAlignment="1" applyProtection="1">
      <alignment horizontal="left" vertical="top" wrapText="1"/>
      <protection locked="0"/>
    </xf>
    <xf numFmtId="0" fontId="38" fillId="4" borderId="0" xfId="14" applyNumberFormat="1" applyFont="1" applyFill="1" applyAlignment="1" applyProtection="1">
      <alignment horizontal="left"/>
      <protection locked="0"/>
    </xf>
    <xf numFmtId="37" fontId="104" fillId="4" borderId="0" xfId="11" applyFont="1" applyFill="1" applyProtection="1"/>
    <xf numFmtId="0" fontId="55" fillId="4" borderId="20" xfId="14" applyFont="1" applyFill="1" applyBorder="1" applyAlignment="1" applyProtection="1">
      <alignment horizontal="left"/>
    </xf>
    <xf numFmtId="0" fontId="55" fillId="4" borderId="21" xfId="14" applyFont="1" applyFill="1" applyBorder="1" applyAlignment="1" applyProtection="1">
      <alignment horizontal="left"/>
    </xf>
    <xf numFmtId="0" fontId="55" fillId="4" borderId="0" xfId="7" applyFont="1" applyFill="1" applyBorder="1" applyAlignment="1" applyProtection="1">
      <alignment horizontal="left"/>
    </xf>
    <xf numFmtId="0" fontId="34" fillId="6" borderId="0" xfId="14" applyFont="1" applyFill="1" applyBorder="1" applyAlignment="1" applyProtection="1">
      <alignment horizontal="center" vertical="center" wrapText="1"/>
    </xf>
    <xf numFmtId="0" fontId="56" fillId="4" borderId="0" xfId="14" applyFont="1" applyFill="1" applyBorder="1" applyAlignment="1" applyProtection="1">
      <alignment horizontal="left"/>
    </xf>
    <xf numFmtId="0" fontId="55" fillId="4" borderId="0" xfId="14" applyFont="1" applyFill="1" applyBorder="1" applyAlignment="1" applyProtection="1">
      <alignment horizontal="left" wrapText="1"/>
    </xf>
    <xf numFmtId="0" fontId="55" fillId="4" borderId="0" xfId="14" applyFont="1" applyFill="1" applyBorder="1" applyAlignment="1" applyProtection="1">
      <alignment horizontal="left"/>
    </xf>
    <xf numFmtId="0" fontId="55" fillId="4" borderId="55" xfId="14" applyFont="1" applyFill="1" applyBorder="1" applyAlignment="1" applyProtection="1">
      <alignment horizontal="left" wrapText="1"/>
    </xf>
    <xf numFmtId="165" fontId="55" fillId="4" borderId="14" xfId="14" applyNumberFormat="1" applyFont="1" applyFill="1" applyBorder="1" applyAlignment="1" applyProtection="1">
      <alignment horizontal="center"/>
    </xf>
    <xf numFmtId="0" fontId="63" fillId="4" borderId="0" xfId="14" applyNumberFormat="1" applyFont="1" applyFill="1" applyAlignment="1" applyProtection="1">
      <alignment horizontal="left" vertical="top" wrapText="1"/>
      <protection locked="0"/>
    </xf>
    <xf numFmtId="37" fontId="104" fillId="0" borderId="0" xfId="12" applyFont="1" applyFill="1" applyProtection="1">
      <protection locked="0"/>
    </xf>
    <xf numFmtId="0" fontId="26" fillId="4" borderId="55" xfId="7" applyFont="1" applyFill="1" applyBorder="1" applyAlignment="1" applyProtection="1">
      <alignment horizontal="left"/>
    </xf>
    <xf numFmtId="0" fontId="26" fillId="2" borderId="55" xfId="7" applyFont="1" applyFill="1" applyBorder="1" applyAlignment="1" applyProtection="1">
      <alignment horizontal="left"/>
    </xf>
    <xf numFmtId="0" fontId="28" fillId="2" borderId="0" xfId="7" applyFont="1" applyFill="1" applyBorder="1" applyAlignment="1" applyProtection="1">
      <alignment horizontal="left"/>
    </xf>
    <xf numFmtId="0" fontId="28" fillId="2" borderId="20" xfId="7" applyFont="1" applyFill="1" applyBorder="1" applyAlignment="1" applyProtection="1">
      <alignment horizontal="left"/>
    </xf>
    <xf numFmtId="0" fontId="28" fillId="2" borderId="21" xfId="7" applyFont="1" applyFill="1" applyBorder="1" applyAlignment="1" applyProtection="1">
      <alignment horizontal="left"/>
    </xf>
    <xf numFmtId="0" fontId="26" fillId="3" borderId="0" xfId="7" applyFont="1" applyFill="1" applyBorder="1" applyAlignment="1" applyProtection="1">
      <alignment horizontal="left"/>
    </xf>
    <xf numFmtId="0" fontId="26" fillId="2" borderId="0" xfId="7" applyFont="1" applyFill="1" applyBorder="1" applyAlignment="1" applyProtection="1">
      <alignment horizontal="left"/>
    </xf>
    <xf numFmtId="0" fontId="26" fillId="4" borderId="64" xfId="7" applyFont="1" applyFill="1" applyBorder="1" applyAlignment="1" applyProtection="1">
      <alignment horizontal="left"/>
    </xf>
    <xf numFmtId="0" fontId="26" fillId="4" borderId="63" xfId="7" applyFont="1" applyFill="1" applyBorder="1" applyAlignment="1" applyProtection="1">
      <alignment horizontal="left"/>
    </xf>
    <xf numFmtId="0" fontId="26" fillId="2" borderId="14" xfId="7" applyFont="1" applyFill="1" applyBorder="1" applyAlignment="1" applyProtection="1">
      <alignment horizontal="center"/>
    </xf>
    <xf numFmtId="0" fontId="38" fillId="2" borderId="0" xfId="7" applyFont="1" applyFill="1" applyBorder="1" applyAlignment="1" applyProtection="1">
      <alignment horizontal="left" vertical="top" wrapText="1"/>
      <protection locked="0"/>
    </xf>
    <xf numFmtId="0" fontId="63" fillId="2" borderId="0" xfId="7" applyFont="1" applyFill="1" applyBorder="1" applyAlignment="1" applyProtection="1">
      <alignment horizontal="left" vertical="top" wrapText="1"/>
      <protection locked="0"/>
    </xf>
    <xf numFmtId="0" fontId="28" fillId="2" borderId="55" xfId="7" applyFont="1" applyFill="1" applyBorder="1" applyAlignment="1" applyProtection="1">
      <alignment horizontal="left"/>
    </xf>
    <xf numFmtId="0" fontId="26" fillId="2" borderId="55" xfId="7" applyFont="1" applyFill="1" applyBorder="1" applyAlignment="1" applyProtection="1">
      <alignment horizontal="left" wrapText="1"/>
    </xf>
    <xf numFmtId="0" fontId="59" fillId="2" borderId="0" xfId="7" applyFont="1" applyFill="1" applyBorder="1" applyAlignment="1" applyProtection="1">
      <alignment horizontal="center"/>
    </xf>
    <xf numFmtId="37" fontId="104" fillId="4" borderId="0" xfId="13" applyFont="1" applyFill="1" applyAlignment="1" applyProtection="1">
      <protection locked="0"/>
    </xf>
    <xf numFmtId="0" fontId="56" fillId="4" borderId="55" xfId="7" applyFont="1" applyFill="1" applyBorder="1" applyAlignment="1" applyProtection="1">
      <alignment horizontal="left"/>
    </xf>
    <xf numFmtId="0" fontId="38" fillId="4" borderId="0" xfId="7" applyFont="1" applyFill="1" applyAlignment="1" applyProtection="1">
      <alignment horizontal="left" vertical="top" wrapText="1"/>
      <protection locked="0"/>
    </xf>
    <xf numFmtId="0" fontId="38" fillId="4" borderId="0" xfId="7" applyFont="1" applyFill="1" applyBorder="1" applyAlignment="1" applyProtection="1">
      <alignment horizontal="left" vertical="top"/>
      <protection locked="0"/>
    </xf>
    <xf numFmtId="0" fontId="56" fillId="4" borderId="0" xfId="7" applyFont="1" applyFill="1" applyBorder="1" applyAlignment="1" applyProtection="1">
      <alignment horizontal="left"/>
    </xf>
    <xf numFmtId="0" fontId="35" fillId="4" borderId="0" xfId="7" applyFont="1" applyFill="1" applyAlignment="1" applyProtection="1">
      <alignment horizontal="left"/>
    </xf>
    <xf numFmtId="0" fontId="42" fillId="4" borderId="0" xfId="7" applyFont="1" applyFill="1" applyBorder="1" applyAlignment="1" applyProtection="1">
      <alignment horizontal="left"/>
    </xf>
    <xf numFmtId="0" fontId="43" fillId="4" borderId="0" xfId="7" quotePrefix="1" applyFont="1" applyFill="1" applyBorder="1" applyAlignment="1" applyProtection="1">
      <alignment horizontal="left"/>
    </xf>
    <xf numFmtId="0" fontId="43" fillId="4" borderId="55" xfId="7" applyFont="1" applyFill="1" applyBorder="1" applyAlignment="1" applyProtection="1">
      <alignment horizontal="left"/>
    </xf>
    <xf numFmtId="0" fontId="41" fillId="4" borderId="0" xfId="7" applyFont="1" applyFill="1" applyBorder="1" applyAlignment="1" applyProtection="1">
      <alignment horizontal="left"/>
    </xf>
    <xf numFmtId="0" fontId="41" fillId="4" borderId="0" xfId="7" applyNumberFormat="1" applyFont="1" applyFill="1" applyBorder="1" applyAlignment="1" applyProtection="1">
      <alignment horizontal="left" vertical="top" wrapText="1"/>
      <protection locked="0"/>
    </xf>
    <xf numFmtId="0" fontId="41" fillId="4" borderId="0" xfId="7" applyFont="1" applyFill="1" applyBorder="1" applyAlignment="1" applyProtection="1">
      <alignment horizontal="left" vertical="top" wrapText="1"/>
      <protection locked="0"/>
    </xf>
    <xf numFmtId="0" fontId="43" fillId="4" borderId="0" xfId="7" applyFont="1" applyFill="1" applyBorder="1" applyAlignment="1" applyProtection="1">
      <alignment horizontal="left" vertical="top" wrapText="1"/>
      <protection locked="0"/>
    </xf>
    <xf numFmtId="0" fontId="56" fillId="4" borderId="7" xfId="14" applyFont="1" applyFill="1" applyBorder="1" applyAlignment="1" applyProtection="1">
      <alignment horizontal="left"/>
    </xf>
    <xf numFmtId="0" fontId="56" fillId="4" borderId="55" xfId="14" applyFont="1" applyFill="1" applyBorder="1" applyAlignment="1" applyProtection="1">
      <alignment horizontal="left"/>
    </xf>
    <xf numFmtId="0" fontId="32" fillId="2" borderId="0" xfId="7" applyFont="1" applyFill="1" applyAlignment="1" applyProtection="1">
      <alignment horizontal="left"/>
      <protection locked="0"/>
    </xf>
    <xf numFmtId="0" fontId="32" fillId="4" borderId="0" xfId="7" applyFont="1" applyFill="1" applyAlignment="1" applyProtection="1">
      <alignment horizontal="left" wrapText="1"/>
      <protection locked="0"/>
    </xf>
    <xf numFmtId="0" fontId="26" fillId="2" borderId="20" xfId="7" applyFont="1" applyFill="1" applyBorder="1" applyAlignment="1" applyProtection="1">
      <alignment horizontal="left"/>
    </xf>
    <xf numFmtId="0" fontId="32" fillId="4" borderId="0" xfId="7" applyFont="1" applyFill="1" applyAlignment="1" applyProtection="1">
      <alignment horizontal="left"/>
      <protection locked="0"/>
    </xf>
    <xf numFmtId="0" fontId="32" fillId="0" borderId="0" xfId="7" applyFont="1" applyFill="1" applyAlignment="1" applyProtection="1">
      <alignment horizontal="left"/>
      <protection locked="0"/>
    </xf>
    <xf numFmtId="0" fontId="32" fillId="3" borderId="0" xfId="7" applyFont="1" applyFill="1" applyAlignment="1" applyProtection="1">
      <alignment horizontal="left"/>
      <protection locked="0"/>
    </xf>
    <xf numFmtId="0" fontId="26" fillId="2" borderId="0" xfId="7" quotePrefix="1" applyFont="1" applyFill="1" applyBorder="1" applyAlignment="1" applyProtection="1">
      <alignment horizontal="left"/>
    </xf>
    <xf numFmtId="0" fontId="26" fillId="2" borderId="55" xfId="7" quotePrefix="1" applyFont="1" applyFill="1" applyBorder="1" applyAlignment="1" applyProtection="1">
      <alignment horizontal="left"/>
    </xf>
    <xf numFmtId="0" fontId="26" fillId="4" borderId="55" xfId="7" quotePrefix="1" applyFont="1" applyFill="1" applyBorder="1" applyAlignment="1" applyProtection="1">
      <alignment horizontal="left"/>
    </xf>
    <xf numFmtId="0" fontId="26" fillId="4" borderId="20" xfId="7" applyFont="1" applyFill="1" applyBorder="1" applyAlignment="1" applyProtection="1">
      <alignment horizontal="left"/>
    </xf>
    <xf numFmtId="0" fontId="26" fillId="4" borderId="21" xfId="7" applyFont="1" applyFill="1" applyBorder="1" applyAlignment="1" applyProtection="1">
      <alignment horizontal="left"/>
    </xf>
    <xf numFmtId="0" fontId="32" fillId="4" borderId="0" xfId="7" applyFont="1" applyFill="1" applyAlignment="1" applyProtection="1">
      <alignment horizontal="left" vertical="top"/>
      <protection locked="0"/>
    </xf>
    <xf numFmtId="0" fontId="32" fillId="4" borderId="0" xfId="7" applyFont="1" applyFill="1" applyAlignment="1" applyProtection="1">
      <alignment horizontal="left" vertical="top" wrapText="1"/>
      <protection locked="0"/>
    </xf>
    <xf numFmtId="0" fontId="28" fillId="4" borderId="55" xfId="7" applyFont="1" applyFill="1" applyBorder="1" applyAlignment="1" applyProtection="1">
      <alignment horizontal="left"/>
    </xf>
    <xf numFmtId="0" fontId="32" fillId="4" borderId="0" xfId="7" applyFont="1" applyFill="1" applyBorder="1" applyAlignment="1" applyProtection="1">
      <alignment horizontal="left"/>
    </xf>
    <xf numFmtId="0" fontId="38" fillId="4" borderId="0" xfId="7" applyFont="1" applyFill="1" applyAlignment="1" applyProtection="1">
      <alignment horizontal="left" vertical="top"/>
      <protection locked="0"/>
    </xf>
    <xf numFmtId="0" fontId="55" fillId="4" borderId="55" xfId="7" applyFont="1" applyFill="1" applyBorder="1" applyAlignment="1" applyProtection="1">
      <alignment horizontal="left"/>
    </xf>
    <xf numFmtId="0" fontId="55" fillId="2" borderId="55" xfId="7" applyFont="1" applyFill="1" applyBorder="1" applyAlignment="1" applyProtection="1">
      <alignment horizontal="left"/>
    </xf>
    <xf numFmtId="0" fontId="55" fillId="3" borderId="20" xfId="7" applyFont="1" applyFill="1" applyBorder="1" applyAlignment="1" applyProtection="1">
      <alignment horizontal="left"/>
    </xf>
    <xf numFmtId="0" fontId="55" fillId="2" borderId="20" xfId="7" applyFont="1" applyFill="1" applyBorder="1" applyAlignment="1" applyProtection="1">
      <alignment horizontal="left"/>
    </xf>
    <xf numFmtId="0" fontId="38" fillId="2" borderId="0" xfId="7" applyFont="1" applyFill="1" applyAlignment="1" applyProtection="1">
      <alignment horizontal="left"/>
      <protection locked="0"/>
    </xf>
    <xf numFmtId="0" fontId="41" fillId="4" borderId="55" xfId="14" applyFont="1" applyFill="1" applyBorder="1" applyAlignment="1" applyProtection="1">
      <alignment horizontal="left"/>
    </xf>
    <xf numFmtId="0" fontId="34" fillId="6" borderId="0" xfId="14" applyFont="1" applyFill="1" applyBorder="1" applyAlignment="1" applyProtection="1">
      <alignment horizontal="center"/>
    </xf>
    <xf numFmtId="0" fontId="43" fillId="4" borderId="55" xfId="14" applyFont="1" applyFill="1" applyBorder="1" applyAlignment="1" applyProtection="1">
      <alignment horizontal="left"/>
    </xf>
    <xf numFmtId="0" fontId="44" fillId="4" borderId="0" xfId="14" applyFont="1" applyFill="1" applyBorder="1" applyAlignment="1" applyProtection="1">
      <alignment horizontal="center"/>
    </xf>
    <xf numFmtId="0" fontId="35" fillId="4" borderId="0" xfId="14" applyFont="1" applyFill="1" applyAlignment="1" applyProtection="1">
      <alignment horizontal="center"/>
    </xf>
    <xf numFmtId="165" fontId="41" fillId="4" borderId="14" xfId="14" applyNumberFormat="1" applyFont="1" applyFill="1" applyBorder="1" applyAlignment="1" applyProtection="1">
      <alignment horizontal="center"/>
    </xf>
    <xf numFmtId="0" fontId="41" fillId="4" borderId="20" xfId="14" applyFont="1" applyFill="1" applyBorder="1" applyAlignment="1" applyProtection="1">
      <alignment horizontal="left"/>
    </xf>
    <xf numFmtId="0" fontId="41" fillId="4" borderId="64" xfId="14" applyFont="1" applyFill="1" applyBorder="1" applyAlignment="1" applyProtection="1">
      <alignment horizontal="left"/>
    </xf>
    <xf numFmtId="0" fontId="26" fillId="4" borderId="0" xfId="14" applyFont="1" applyFill="1" applyAlignment="1" applyProtection="1">
      <alignment horizontal="left" vertical="top"/>
      <protection locked="0"/>
    </xf>
    <xf numFmtId="0" fontId="26" fillId="4" borderId="0" xfId="14" applyFont="1" applyFill="1" applyAlignment="1" applyProtection="1">
      <alignment horizontal="left" vertical="top" wrapText="1"/>
      <protection locked="0"/>
    </xf>
    <xf numFmtId="49" fontId="26" fillId="4" borderId="0" xfId="31" applyNumberFormat="1" applyFont="1" applyFill="1" applyAlignment="1" applyProtection="1">
      <alignment horizontal="left"/>
    </xf>
    <xf numFmtId="37" fontId="77" fillId="3" borderId="0" xfId="19" applyFont="1" applyFill="1" applyAlignment="1" applyProtection="1">
      <alignment horizontal="left"/>
    </xf>
    <xf numFmtId="0" fontId="32" fillId="2" borderId="0" xfId="7" quotePrefix="1" applyFont="1" applyFill="1" applyBorder="1" applyAlignment="1" applyProtection="1">
      <alignment horizontal="left"/>
    </xf>
    <xf numFmtId="0" fontId="77" fillId="2" borderId="0" xfId="7" applyFont="1" applyFill="1" applyBorder="1" applyAlignment="1" applyProtection="1">
      <alignment horizontal="left"/>
    </xf>
    <xf numFmtId="0" fontId="32" fillId="3" borderId="0" xfId="19" applyNumberFormat="1" applyFont="1" applyFill="1" applyAlignment="1" applyProtection="1">
      <alignment horizontal="left"/>
    </xf>
    <xf numFmtId="0" fontId="79" fillId="4" borderId="0" xfId="7" applyFont="1" applyFill="1" applyBorder="1" applyAlignment="1" applyProtection="1">
      <alignment horizontal="left"/>
    </xf>
    <xf numFmtId="0" fontId="32" fillId="2" borderId="0" xfId="7" applyFont="1" applyFill="1" applyAlignment="1" applyProtection="1">
      <alignment horizontal="left" wrapText="1"/>
      <protection locked="0"/>
    </xf>
    <xf numFmtId="0" fontId="93" fillId="2" borderId="0" xfId="7" applyFont="1" applyFill="1" applyAlignment="1" applyProtection="1">
      <alignment horizontal="left" wrapText="1"/>
      <protection locked="0"/>
    </xf>
    <xf numFmtId="0" fontId="28" fillId="2" borderId="55" xfId="7" quotePrefix="1" applyFont="1" applyFill="1" applyBorder="1" applyAlignment="1" applyProtection="1">
      <alignment horizontal="left"/>
    </xf>
    <xf numFmtId="0" fontId="26" fillId="2" borderId="0" xfId="7" quotePrefix="1" applyFont="1" applyFill="1" applyAlignment="1" applyProtection="1">
      <alignment horizontal="center"/>
    </xf>
    <xf numFmtId="0" fontId="32" fillId="4" borderId="0" xfId="9" applyFont="1" applyFill="1" applyAlignment="1" applyProtection="1">
      <alignment horizontal="left"/>
      <protection locked="0"/>
    </xf>
    <xf numFmtId="0" fontId="28" fillId="4" borderId="0" xfId="9" applyFont="1" applyFill="1" applyBorder="1" applyAlignment="1" applyProtection="1">
      <alignment horizontal="left"/>
    </xf>
    <xf numFmtId="0" fontId="26" fillId="4" borderId="55" xfId="9" applyFont="1" applyFill="1" applyBorder="1" applyAlignment="1" applyProtection="1">
      <alignment horizontal="left"/>
    </xf>
    <xf numFmtId="0" fontId="28" fillId="4" borderId="55" xfId="9" applyFont="1" applyFill="1" applyBorder="1" applyAlignment="1" applyProtection="1">
      <alignment horizontal="left"/>
    </xf>
    <xf numFmtId="0" fontId="26" fillId="4" borderId="0" xfId="9" applyFont="1" applyFill="1" applyBorder="1" applyAlignment="1" applyProtection="1">
      <alignment horizontal="left"/>
    </xf>
    <xf numFmtId="37" fontId="94" fillId="4" borderId="0" xfId="21" applyFont="1" applyFill="1" applyAlignment="1" applyProtection="1">
      <alignment horizontal="center"/>
    </xf>
    <xf numFmtId="5" fontId="122" fillId="6" borderId="0" xfId="9" applyNumberFormat="1" applyFont="1" applyFill="1" applyBorder="1" applyAlignment="1" applyProtection="1">
      <alignment horizontal="center" vertical="center" wrapText="1"/>
    </xf>
    <xf numFmtId="0" fontId="26" fillId="2" borderId="0" xfId="7" applyFont="1" applyFill="1" applyBorder="1" applyAlignment="1" applyProtection="1">
      <alignment horizontal="left" wrapText="1"/>
    </xf>
    <xf numFmtId="0" fontId="56" fillId="2" borderId="0" xfId="7" applyFont="1" applyFill="1" applyAlignment="1" applyProtection="1">
      <alignment horizontal="left"/>
    </xf>
    <xf numFmtId="165" fontId="26" fillId="2" borderId="14" xfId="7" applyNumberFormat="1" applyFont="1" applyFill="1" applyBorder="1" applyAlignment="1" applyProtection="1">
      <alignment horizontal="center"/>
    </xf>
    <xf numFmtId="0" fontId="28" fillId="2" borderId="0" xfId="7" applyFont="1" applyFill="1" applyBorder="1" applyAlignment="1" applyProtection="1">
      <alignment horizontal="left" wrapText="1"/>
    </xf>
    <xf numFmtId="0" fontId="28" fillId="4" borderId="55" xfId="7" quotePrefix="1" applyFont="1" applyFill="1" applyBorder="1" applyAlignment="1" applyProtection="1">
      <alignment horizontal="left"/>
    </xf>
    <xf numFmtId="0" fontId="28" fillId="4" borderId="56" xfId="7" quotePrefix="1" applyFont="1" applyFill="1" applyBorder="1" applyAlignment="1" applyProtection="1">
      <alignment horizontal="left"/>
    </xf>
    <xf numFmtId="0" fontId="58" fillId="4" borderId="0" xfId="7" applyFont="1" applyFill="1" applyBorder="1" applyAlignment="1" applyProtection="1">
      <alignment horizontal="left"/>
    </xf>
    <xf numFmtId="0" fontId="26" fillId="4" borderId="56" xfId="7" applyFont="1" applyFill="1" applyBorder="1" applyAlignment="1" applyProtection="1">
      <alignment horizontal="left"/>
    </xf>
    <xf numFmtId="0" fontId="26" fillId="4" borderId="56" xfId="7" quotePrefix="1" applyFont="1" applyFill="1" applyBorder="1" applyAlignment="1" applyProtection="1">
      <alignment horizontal="left"/>
    </xf>
    <xf numFmtId="0" fontId="28" fillId="4" borderId="20" xfId="7" applyFont="1" applyFill="1" applyBorder="1" applyAlignment="1" applyProtection="1">
      <alignment horizontal="left" wrapText="1"/>
    </xf>
    <xf numFmtId="0" fontId="28" fillId="4" borderId="20" xfId="7" applyFont="1" applyFill="1" applyBorder="1" applyAlignment="1" applyProtection="1">
      <alignment horizontal="left"/>
    </xf>
    <xf numFmtId="0" fontId="34" fillId="6" borderId="0" xfId="7" applyFont="1" applyFill="1" applyBorder="1" applyAlignment="1" applyProtection="1">
      <alignment horizontal="center"/>
    </xf>
    <xf numFmtId="0" fontId="28" fillId="3" borderId="20" xfId="7" applyFont="1" applyFill="1" applyBorder="1" applyAlignment="1" applyProtection="1">
      <alignment horizontal="left"/>
    </xf>
    <xf numFmtId="0" fontId="28" fillId="3" borderId="20" xfId="7" applyFont="1" applyFill="1" applyBorder="1" applyAlignment="1" applyProtection="1">
      <alignment horizontal="left" wrapText="1"/>
    </xf>
    <xf numFmtId="0" fontId="32" fillId="2" borderId="0" xfId="7" applyNumberFormat="1" applyFont="1" applyFill="1" applyBorder="1" applyAlignment="1" applyProtection="1">
      <alignment horizontal="left"/>
    </xf>
    <xf numFmtId="0" fontId="28" fillId="3" borderId="59" xfId="7" applyFont="1" applyFill="1" applyBorder="1" applyAlignment="1" applyProtection="1">
      <alignment horizontal="left"/>
    </xf>
    <xf numFmtId="0" fontId="34" fillId="6" borderId="0" xfId="7" applyFont="1" applyFill="1" applyBorder="1" applyAlignment="1" applyProtection="1">
      <alignment horizontal="center" vertical="center"/>
    </xf>
    <xf numFmtId="5" fontId="55" fillId="4" borderId="55" xfId="7" applyNumberFormat="1" applyFont="1" applyFill="1" applyBorder="1" applyAlignment="1" applyProtection="1">
      <alignment horizontal="left"/>
    </xf>
    <xf numFmtId="37" fontId="32" fillId="4" borderId="0" xfId="20" applyFont="1" applyFill="1" applyAlignment="1" applyProtection="1">
      <alignment horizontal="left"/>
    </xf>
    <xf numFmtId="37" fontId="55" fillId="4" borderId="0" xfId="20" applyFont="1" applyFill="1" applyAlignment="1" applyProtection="1"/>
    <xf numFmtId="165" fontId="55" fillId="2" borderId="14" xfId="7" applyNumberFormat="1" applyFont="1" applyFill="1" applyBorder="1" applyAlignment="1" applyProtection="1">
      <alignment horizontal="center"/>
    </xf>
    <xf numFmtId="37" fontId="55" fillId="4" borderId="0" xfId="20" applyFont="1" applyFill="1" applyAlignment="1" applyProtection="1">
      <alignment horizontal="left"/>
    </xf>
    <xf numFmtId="37" fontId="32" fillId="4" borderId="0" xfId="20" applyFont="1" applyFill="1" applyAlignment="1" applyProtection="1">
      <alignment horizontal="left" vertical="top" wrapText="1"/>
    </xf>
    <xf numFmtId="5" fontId="56" fillId="2" borderId="0" xfId="7" applyNumberFormat="1" applyFont="1" applyFill="1" applyBorder="1" applyAlignment="1" applyProtection="1">
      <alignment horizontal="left"/>
    </xf>
    <xf numFmtId="5" fontId="56" fillId="2" borderId="0" xfId="7" applyNumberFormat="1" applyFont="1" applyFill="1" applyBorder="1" applyAlignment="1" applyProtection="1"/>
    <xf numFmtId="5" fontId="56" fillId="3" borderId="55" xfId="7" applyNumberFormat="1" applyFont="1" applyFill="1" applyBorder="1" applyAlignment="1" applyProtection="1">
      <alignment horizontal="left"/>
    </xf>
    <xf numFmtId="5" fontId="56" fillId="3" borderId="0" xfId="7" applyNumberFormat="1" applyFont="1" applyFill="1" applyBorder="1" applyAlignment="1" applyProtection="1">
      <alignment wrapText="1"/>
    </xf>
    <xf numFmtId="5" fontId="56" fillId="3" borderId="0" xfId="7" applyNumberFormat="1" applyFont="1" applyFill="1" applyBorder="1" applyAlignment="1" applyProtection="1"/>
    <xf numFmtId="0" fontId="55" fillId="3" borderId="0" xfId="7" applyFont="1" applyFill="1" applyBorder="1" applyAlignment="1" applyProtection="1">
      <alignment horizontal="left" wrapText="1"/>
    </xf>
    <xf numFmtId="37" fontId="32" fillId="3" borderId="0" xfId="20" applyFont="1" applyFill="1" applyAlignment="1" applyProtection="1">
      <alignment horizontal="left"/>
    </xf>
    <xf numFmtId="0" fontId="56" fillId="3" borderId="55" xfId="7" applyFont="1" applyFill="1" applyBorder="1" applyAlignment="1" applyProtection="1">
      <alignment horizontal="left"/>
    </xf>
    <xf numFmtId="5" fontId="55" fillId="3" borderId="55" xfId="7" applyNumberFormat="1" applyFont="1" applyFill="1" applyBorder="1" applyAlignment="1" applyProtection="1">
      <alignment horizontal="left"/>
    </xf>
    <xf numFmtId="5" fontId="55" fillId="3" borderId="0" xfId="7" applyNumberFormat="1" applyFont="1" applyFill="1" applyBorder="1" applyAlignment="1" applyProtection="1">
      <alignment horizontal="left"/>
    </xf>
    <xf numFmtId="37" fontId="32" fillId="4" borderId="0" xfId="20" applyFont="1" applyFill="1" applyAlignment="1" applyProtection="1">
      <alignment horizontal="left" wrapText="1"/>
    </xf>
    <xf numFmtId="0" fontId="56" fillId="3" borderId="0" xfId="7" applyFont="1" applyFill="1" applyBorder="1" applyAlignment="1" applyProtection="1">
      <alignment horizontal="left"/>
    </xf>
    <xf numFmtId="5" fontId="55" fillId="3" borderId="55" xfId="7" quotePrefix="1" applyNumberFormat="1" applyFont="1" applyFill="1" applyBorder="1" applyAlignment="1" applyProtection="1">
      <alignment horizontal="left"/>
    </xf>
    <xf numFmtId="0" fontId="38" fillId="2" borderId="0" xfId="7" applyFont="1" applyFill="1" applyBorder="1" applyAlignment="1" applyProtection="1">
      <alignment horizontal="left" vertical="top"/>
      <protection locked="0"/>
    </xf>
    <xf numFmtId="0" fontId="38" fillId="0" borderId="0" xfId="7" applyFont="1" applyFill="1" applyBorder="1" applyAlignment="1" applyProtection="1">
      <alignment horizontal="left" vertical="top" wrapText="1"/>
      <protection locked="0"/>
    </xf>
    <xf numFmtId="0" fontId="43" fillId="2" borderId="55" xfId="7" applyFont="1" applyFill="1" applyBorder="1" applyAlignment="1" applyProtection="1">
      <alignment horizontal="left"/>
    </xf>
    <xf numFmtId="0" fontId="43" fillId="2" borderId="0" xfId="7" applyFont="1" applyFill="1" applyBorder="1" applyAlignment="1" applyProtection="1">
      <alignment horizontal="left"/>
    </xf>
    <xf numFmtId="0" fontId="41" fillId="2" borderId="0" xfId="7" applyFont="1" applyFill="1" applyBorder="1" applyAlignment="1" applyProtection="1">
      <alignment horizontal="left"/>
    </xf>
    <xf numFmtId="0" fontId="38" fillId="4" borderId="0" xfId="7" applyFont="1" applyFill="1" applyBorder="1" applyAlignment="1" applyProtection="1">
      <alignment horizontal="left"/>
    </xf>
    <xf numFmtId="0" fontId="38" fillId="4" borderId="0" xfId="7" applyFont="1" applyFill="1" applyBorder="1" applyAlignment="1" applyProtection="1">
      <alignment horizontal="left" wrapText="1"/>
    </xf>
    <xf numFmtId="0" fontId="41" fillId="4" borderId="55" xfId="7" applyFont="1" applyFill="1" applyBorder="1" applyAlignment="1" applyProtection="1">
      <alignment horizontal="left"/>
    </xf>
    <xf numFmtId="0" fontId="43" fillId="4" borderId="55" xfId="7" applyFont="1" applyFill="1" applyBorder="1" applyAlignment="1" applyProtection="1">
      <alignment horizontal="left" wrapText="1"/>
    </xf>
    <xf numFmtId="0" fontId="43" fillId="4" borderId="0" xfId="7" applyFont="1" applyFill="1" applyBorder="1" applyAlignment="1" applyProtection="1">
      <alignment horizontal="left"/>
    </xf>
    <xf numFmtId="0" fontId="119" fillId="6" borderId="0" xfId="7" applyFont="1" applyFill="1" applyBorder="1" applyAlignment="1" applyProtection="1">
      <alignment horizontal="center" vertical="center" wrapText="1"/>
    </xf>
    <xf numFmtId="174" fontId="43" fillId="4" borderId="42" xfId="7" applyNumberFormat="1" applyFont="1" applyFill="1" applyBorder="1" applyAlignment="1" applyProtection="1">
      <alignment horizontal="center"/>
    </xf>
    <xf numFmtId="174" fontId="43" fillId="4" borderId="43" xfId="7" applyNumberFormat="1" applyFont="1" applyFill="1" applyBorder="1" applyAlignment="1" applyProtection="1">
      <alignment horizontal="center"/>
    </xf>
    <xf numFmtId="174" fontId="41" fillId="4" borderId="42" xfId="7" applyNumberFormat="1" applyFont="1" applyFill="1" applyBorder="1" applyAlignment="1" applyProtection="1">
      <alignment horizontal="center"/>
    </xf>
    <xf numFmtId="174" fontId="41" fillId="4" borderId="43" xfId="7" applyNumberFormat="1" applyFont="1" applyFill="1" applyBorder="1" applyAlignment="1" applyProtection="1">
      <alignment horizontal="center"/>
    </xf>
    <xf numFmtId="174" fontId="41" fillId="4" borderId="44" xfId="7" applyNumberFormat="1" applyFont="1" applyFill="1" applyBorder="1" applyAlignment="1" applyProtection="1">
      <alignment horizontal="center"/>
    </xf>
    <xf numFmtId="0" fontId="38" fillId="4" borderId="0" xfId="7" quotePrefix="1" applyFont="1" applyFill="1" applyBorder="1" applyAlignment="1" applyProtection="1">
      <alignment horizontal="left"/>
    </xf>
    <xf numFmtId="0" fontId="41" fillId="0" borderId="55" xfId="7" applyFont="1" applyFill="1" applyBorder="1" applyAlignment="1" applyProtection="1">
      <alignment horizontal="left"/>
    </xf>
    <xf numFmtId="0" fontId="43" fillId="5" borderId="55" xfId="7" applyFont="1" applyFill="1" applyBorder="1" applyAlignment="1" applyProtection="1">
      <alignment horizontal="left" wrapText="1"/>
    </xf>
    <xf numFmtId="0" fontId="43" fillId="5" borderId="55" xfId="7" applyFont="1" applyFill="1" applyBorder="1" applyAlignment="1" applyProtection="1">
      <alignment horizontal="left"/>
    </xf>
    <xf numFmtId="0" fontId="32" fillId="5" borderId="0" xfId="7" applyFont="1" applyFill="1" applyBorder="1" applyAlignment="1" applyProtection="1">
      <alignment horizontal="left"/>
    </xf>
    <xf numFmtId="0" fontId="41" fillId="2" borderId="55" xfId="7" applyFont="1" applyFill="1" applyBorder="1" applyAlignment="1" applyProtection="1">
      <alignment horizontal="left"/>
    </xf>
    <xf numFmtId="0" fontId="41" fillId="5" borderId="0" xfId="7" applyFont="1" applyFill="1" applyBorder="1" applyAlignment="1" applyProtection="1">
      <alignment horizontal="left"/>
    </xf>
    <xf numFmtId="174" fontId="41" fillId="5" borderId="42" xfId="7" applyNumberFormat="1" applyFont="1" applyFill="1" applyBorder="1" applyAlignment="1" applyProtection="1">
      <alignment horizontal="center"/>
    </xf>
    <xf numFmtId="174" fontId="41" fillId="5" borderId="43" xfId="7" applyNumberFormat="1" applyFont="1" applyFill="1" applyBorder="1" applyAlignment="1" applyProtection="1">
      <alignment horizontal="center"/>
    </xf>
    <xf numFmtId="174" fontId="41" fillId="5" borderId="44" xfId="7" applyNumberFormat="1" applyFont="1" applyFill="1" applyBorder="1" applyAlignment="1" applyProtection="1">
      <alignment horizontal="center"/>
    </xf>
    <xf numFmtId="0" fontId="43" fillId="5" borderId="0" xfId="7" applyFont="1" applyFill="1" applyBorder="1" applyAlignment="1" applyProtection="1">
      <alignment horizontal="left"/>
    </xf>
    <xf numFmtId="0" fontId="43" fillId="3" borderId="0" xfId="7" applyFont="1" applyFill="1" applyBorder="1" applyAlignment="1" applyProtection="1">
      <alignment horizontal="left"/>
    </xf>
    <xf numFmtId="0" fontId="41" fillId="3" borderId="0" xfId="7" applyFont="1" applyFill="1" applyBorder="1" applyAlignment="1" applyProtection="1">
      <alignment horizontal="left"/>
    </xf>
    <xf numFmtId="0" fontId="43" fillId="0" borderId="0" xfId="7" applyFont="1" applyFill="1" applyBorder="1" applyAlignment="1" applyProtection="1">
      <alignment horizontal="left"/>
    </xf>
    <xf numFmtId="0" fontId="43" fillId="2" borderId="20" xfId="7" applyFont="1" applyFill="1" applyBorder="1" applyAlignment="1" applyProtection="1">
      <alignment horizontal="left"/>
    </xf>
    <xf numFmtId="0" fontId="43" fillId="0" borderId="55" xfId="7" applyFont="1" applyFill="1" applyBorder="1" applyAlignment="1" applyProtection="1">
      <alignment horizontal="left"/>
    </xf>
    <xf numFmtId="0" fontId="28" fillId="3" borderId="0" xfId="7" applyFont="1" applyFill="1" applyBorder="1" applyAlignment="1" applyProtection="1">
      <alignment horizontal="left"/>
    </xf>
    <xf numFmtId="0" fontId="32" fillId="3" borderId="0" xfId="7" applyFont="1" applyFill="1" applyBorder="1" applyAlignment="1" applyProtection="1">
      <alignment horizontal="left"/>
      <protection locked="0"/>
    </xf>
    <xf numFmtId="0" fontId="32" fillId="4" borderId="0" xfId="7" applyFont="1" applyFill="1" applyBorder="1" applyAlignment="1" applyProtection="1">
      <alignment horizontal="left" vertical="top" wrapText="1"/>
      <protection locked="0"/>
    </xf>
    <xf numFmtId="0" fontId="26" fillId="4" borderId="55" xfId="7" applyFont="1" applyFill="1" applyBorder="1" applyAlignment="1" applyProtection="1">
      <alignment horizontal="left" wrapText="1"/>
    </xf>
    <xf numFmtId="0" fontId="26" fillId="4" borderId="56" xfId="7" applyFont="1" applyFill="1" applyBorder="1" applyAlignment="1" applyProtection="1">
      <alignment horizontal="left" wrapText="1"/>
    </xf>
    <xf numFmtId="0" fontId="28" fillId="4" borderId="0" xfId="7" applyFont="1" applyFill="1" applyBorder="1" applyAlignment="1" applyProtection="1">
      <alignment horizontal="left" wrapText="1"/>
    </xf>
    <xf numFmtId="0" fontId="28" fillId="4" borderId="7" xfId="7" applyFont="1" applyFill="1" applyBorder="1" applyAlignment="1" applyProtection="1">
      <alignment horizontal="left"/>
    </xf>
    <xf numFmtId="0" fontId="26" fillId="4" borderId="0" xfId="7" applyFont="1" applyFill="1" applyBorder="1" applyAlignment="1" applyProtection="1">
      <alignment horizontal="left"/>
      <protection locked="0"/>
    </xf>
    <xf numFmtId="0" fontId="83" fillId="4" borderId="0" xfId="7" applyFont="1" applyFill="1" applyBorder="1" applyAlignment="1" applyProtection="1">
      <alignment horizontal="left"/>
      <protection locked="0"/>
    </xf>
    <xf numFmtId="0" fontId="43" fillId="2" borderId="0" xfId="7" applyFont="1" applyFill="1" applyBorder="1" applyAlignment="1" applyProtection="1">
      <alignment horizontal="left" wrapText="1"/>
    </xf>
    <xf numFmtId="165" fontId="43" fillId="2" borderId="3" xfId="7" applyNumberFormat="1" applyFont="1" applyFill="1" applyBorder="1" applyAlignment="1" applyProtection="1">
      <alignment horizontal="center"/>
    </xf>
    <xf numFmtId="165" fontId="43" fillId="2" borderId="43" xfId="7" applyNumberFormat="1" applyFont="1" applyFill="1" applyBorder="1" applyAlignment="1" applyProtection="1">
      <alignment horizontal="center"/>
    </xf>
    <xf numFmtId="165" fontId="43" fillId="2" borderId="4" xfId="7" applyNumberFormat="1" applyFont="1" applyFill="1" applyBorder="1" applyAlignment="1" applyProtection="1">
      <alignment horizontal="center"/>
    </xf>
    <xf numFmtId="0" fontId="26" fillId="3" borderId="0" xfId="7" applyFont="1" applyFill="1" applyBorder="1" applyAlignment="1" applyProtection="1">
      <alignment horizontal="left"/>
      <protection locked="0"/>
    </xf>
    <xf numFmtId="0" fontId="83" fillId="3" borderId="0" xfId="7" applyFont="1" applyFill="1" applyBorder="1" applyAlignment="1" applyProtection="1">
      <alignment horizontal="left"/>
      <protection locked="0"/>
    </xf>
    <xf numFmtId="0" fontId="32" fillId="4" borderId="0" xfId="7" applyFont="1" applyFill="1" applyBorder="1" applyAlignment="1" applyProtection="1">
      <alignment horizontal="left"/>
      <protection locked="0"/>
    </xf>
    <xf numFmtId="0" fontId="55" fillId="0" borderId="55" xfId="7" applyFont="1" applyFill="1" applyBorder="1" applyAlignment="1" applyProtection="1">
      <alignment horizontal="left"/>
    </xf>
    <xf numFmtId="0" fontId="56" fillId="0" borderId="55" xfId="7" applyFont="1" applyFill="1" applyBorder="1" applyAlignment="1" applyProtection="1">
      <alignment horizontal="left"/>
    </xf>
    <xf numFmtId="0" fontId="28" fillId="4" borderId="0" xfId="7" applyFont="1" applyFill="1" applyAlignment="1" applyProtection="1">
      <alignment horizontal="left"/>
    </xf>
    <xf numFmtId="0" fontId="32" fillId="2" borderId="0" xfId="7" applyFont="1" applyFill="1" applyBorder="1" applyAlignment="1" applyProtection="1">
      <alignment horizontal="left" vertical="top"/>
      <protection locked="0"/>
    </xf>
    <xf numFmtId="0" fontId="32" fillId="4" borderId="0" xfId="7" applyFont="1" applyFill="1" applyBorder="1" applyAlignment="1" applyProtection="1">
      <alignment horizontal="left" vertical="top"/>
      <protection locked="0"/>
    </xf>
    <xf numFmtId="0" fontId="32" fillId="0" borderId="0" xfId="7" applyFont="1" applyFill="1" applyBorder="1" applyAlignment="1" applyProtection="1">
      <alignment horizontal="left" vertical="top" wrapText="1"/>
      <protection locked="0"/>
    </xf>
    <xf numFmtId="165" fontId="26" fillId="4" borderId="14" xfId="7" applyNumberFormat="1" applyFont="1" applyFill="1" applyBorder="1" applyAlignment="1" applyProtection="1">
      <alignment horizontal="center"/>
    </xf>
    <xf numFmtId="0" fontId="0" fillId="4" borderId="0" xfId="0" applyFill="1" applyAlignment="1">
      <alignment horizontal="left" vertical="top" wrapText="1"/>
    </xf>
    <xf numFmtId="0" fontId="32" fillId="4" borderId="0" xfId="7" applyFont="1" applyFill="1" applyAlignment="1" applyProtection="1">
      <alignment horizontal="left"/>
    </xf>
    <xf numFmtId="0" fontId="32" fillId="4" borderId="0" xfId="7" applyFont="1" applyFill="1" applyBorder="1" applyAlignment="1" applyProtection="1">
      <alignment horizontal="left" wrapText="1"/>
      <protection locked="0"/>
    </xf>
    <xf numFmtId="0" fontId="77" fillId="4" borderId="0" xfId="7" quotePrefix="1" applyFont="1" applyFill="1" applyBorder="1" applyAlignment="1" applyProtection="1">
      <alignment horizontal="center"/>
    </xf>
    <xf numFmtId="0" fontId="77" fillId="4" borderId="0" xfId="7" applyFont="1" applyFill="1" applyBorder="1" applyAlignment="1" applyProtection="1">
      <alignment horizontal="left"/>
    </xf>
    <xf numFmtId="0" fontId="28" fillId="4" borderId="55" xfId="7" applyFont="1" applyFill="1" applyBorder="1" applyAlignment="1" applyProtection="1">
      <alignment horizontal="left" wrapText="1"/>
    </xf>
    <xf numFmtId="0" fontId="26" fillId="4" borderId="0" xfId="7" applyFont="1" applyFill="1" applyAlignment="1" applyProtection="1">
      <alignment horizontal="left"/>
    </xf>
    <xf numFmtId="0" fontId="43" fillId="2" borderId="21" xfId="7" applyFont="1" applyFill="1" applyBorder="1" applyAlignment="1" applyProtection="1">
      <alignment horizontal="left"/>
    </xf>
    <xf numFmtId="0" fontId="43" fillId="3" borderId="7" xfId="7" applyFont="1" applyFill="1" applyBorder="1" applyAlignment="1" applyProtection="1">
      <alignment horizontal="left"/>
    </xf>
    <xf numFmtId="0" fontId="43" fillId="3" borderId="0" xfId="7" applyFont="1" applyFill="1" applyAlignment="1" applyProtection="1">
      <alignment horizontal="left"/>
    </xf>
    <xf numFmtId="0" fontId="41" fillId="3" borderId="0" xfId="7" applyFont="1" applyFill="1" applyAlignment="1" applyProtection="1">
      <alignment horizontal="left"/>
    </xf>
    <xf numFmtId="0" fontId="41" fillId="3" borderId="7" xfId="7" applyFont="1" applyFill="1" applyBorder="1" applyAlignment="1" applyProtection="1">
      <alignment horizontal="left"/>
    </xf>
    <xf numFmtId="0" fontId="35" fillId="3" borderId="0" xfId="7" applyFont="1" applyFill="1" applyAlignment="1" applyProtection="1">
      <alignment horizontal="left"/>
    </xf>
    <xf numFmtId="0" fontId="35" fillId="3" borderId="7" xfId="7" applyFont="1" applyFill="1" applyBorder="1" applyAlignment="1" applyProtection="1">
      <alignment horizontal="left"/>
    </xf>
    <xf numFmtId="0" fontId="35" fillId="4" borderId="0" xfId="10" applyFont="1" applyFill="1" applyBorder="1" applyAlignment="1" applyProtection="1">
      <alignment horizontal="left"/>
    </xf>
    <xf numFmtId="10" fontId="41" fillId="4" borderId="55" xfId="1" applyNumberFormat="1" applyFont="1" applyFill="1" applyBorder="1" applyAlignment="1" applyProtection="1">
      <alignment horizontal="left"/>
    </xf>
    <xf numFmtId="10" fontId="41" fillId="4" borderId="56" xfId="1" applyNumberFormat="1" applyFont="1" applyFill="1" applyBorder="1" applyAlignment="1" applyProtection="1">
      <alignment horizontal="left"/>
    </xf>
    <xf numFmtId="0" fontId="41" fillId="4" borderId="55" xfId="6" applyFont="1" applyFill="1" applyBorder="1" applyAlignment="1" applyProtection="1">
      <alignment horizontal="left"/>
    </xf>
    <xf numFmtId="0" fontId="41" fillId="4" borderId="56" xfId="6" applyFont="1" applyFill="1" applyBorder="1" applyAlignment="1" applyProtection="1">
      <alignment horizontal="left"/>
    </xf>
    <xf numFmtId="0" fontId="34" fillId="6" borderId="0" xfId="6" applyFont="1" applyFill="1" applyBorder="1" applyAlignment="1" applyProtection="1">
      <alignment horizontal="center" vertical="center" wrapText="1"/>
    </xf>
    <xf numFmtId="0" fontId="55" fillId="2" borderId="0" xfId="6" applyFont="1" applyFill="1" applyBorder="1" applyAlignment="1" applyProtection="1">
      <alignment horizontal="left"/>
    </xf>
    <xf numFmtId="0" fontId="43" fillId="2" borderId="0" xfId="6" applyFont="1" applyFill="1" applyBorder="1" applyAlignment="1" applyProtection="1">
      <alignment horizontal="left"/>
    </xf>
    <xf numFmtId="0" fontId="43" fillId="2" borderId="7" xfId="6" applyFont="1" applyFill="1" applyBorder="1" applyAlignment="1" applyProtection="1">
      <alignment horizontal="left"/>
    </xf>
    <xf numFmtId="0" fontId="41" fillId="4" borderId="0" xfId="6" applyFont="1" applyFill="1" applyBorder="1" applyAlignment="1" applyProtection="1">
      <alignment horizontal="left"/>
    </xf>
    <xf numFmtId="0" fontId="41" fillId="4" borderId="7" xfId="6" applyFont="1" applyFill="1" applyBorder="1" applyAlignment="1" applyProtection="1">
      <alignment horizontal="left"/>
    </xf>
    <xf numFmtId="37" fontId="32" fillId="4" borderId="0" xfId="8" applyFont="1" applyFill="1" applyBorder="1" applyAlignment="1" applyProtection="1">
      <alignment horizontal="left" vertical="top" wrapText="1"/>
      <protection locked="0"/>
    </xf>
    <xf numFmtId="0" fontId="43" fillId="4" borderId="0" xfId="6" applyFont="1" applyFill="1" applyBorder="1" applyAlignment="1" applyProtection="1">
      <alignment horizontal="left"/>
    </xf>
    <xf numFmtId="0" fontId="43" fillId="4" borderId="7" xfId="6" applyFont="1" applyFill="1" applyBorder="1" applyAlignment="1" applyProtection="1">
      <alignment horizontal="left"/>
    </xf>
    <xf numFmtId="0" fontId="41" fillId="4" borderId="0" xfId="6" applyFont="1" applyFill="1" applyBorder="1" applyAlignment="1" applyProtection="1">
      <alignment horizontal="center"/>
    </xf>
    <xf numFmtId="0" fontId="43" fillId="4" borderId="0" xfId="6" applyFont="1" applyFill="1" applyBorder="1" applyAlignment="1" applyProtection="1">
      <alignment horizontal="left" wrapText="1"/>
    </xf>
    <xf numFmtId="10" fontId="41" fillId="4" borderId="0" xfId="1" applyNumberFormat="1" applyFont="1" applyFill="1" applyBorder="1" applyAlignment="1" applyProtection="1">
      <alignment horizontal="left"/>
    </xf>
    <xf numFmtId="10" fontId="41" fillId="4" borderId="7" xfId="1" applyNumberFormat="1" applyFont="1" applyFill="1" applyBorder="1" applyAlignment="1" applyProtection="1">
      <alignment horizontal="left"/>
    </xf>
    <xf numFmtId="0" fontId="32" fillId="4" borderId="4" xfId="7" applyFont="1" applyFill="1" applyBorder="1" applyAlignment="1" applyProtection="1">
      <alignment horizontal="center"/>
    </xf>
    <xf numFmtId="41" fontId="32" fillId="4" borderId="14" xfId="7" applyNumberFormat="1" applyFont="1" applyFill="1" applyBorder="1" applyAlignment="1" applyProtection="1">
      <alignment horizontal="right" wrapText="1"/>
    </xf>
    <xf numFmtId="41" fontId="32" fillId="4" borderId="12" xfId="7" applyNumberFormat="1" applyFont="1" applyFill="1" applyBorder="1" applyAlignment="1" applyProtection="1">
      <alignment horizontal="right" wrapText="1"/>
    </xf>
    <xf numFmtId="165" fontId="32" fillId="4" borderId="4" xfId="7" applyNumberFormat="1" applyFont="1" applyFill="1" applyBorder="1" applyAlignment="1" applyProtection="1">
      <alignment horizontal="center"/>
    </xf>
    <xf numFmtId="0" fontId="32" fillId="4" borderId="12" xfId="7" applyFont="1" applyFill="1" applyBorder="1" applyAlignment="1" applyProtection="1">
      <alignment horizontal="center"/>
    </xf>
    <xf numFmtId="165" fontId="33" fillId="4" borderId="3" xfId="7" applyNumberFormat="1" applyFont="1" applyFill="1" applyBorder="1" applyAlignment="1" applyProtection="1">
      <alignment horizontal="center"/>
    </xf>
    <xf numFmtId="165" fontId="33" fillId="4" borderId="4" xfId="7" applyNumberFormat="1" applyFont="1" applyFill="1" applyBorder="1" applyAlignment="1" applyProtection="1">
      <alignment horizontal="center"/>
    </xf>
    <xf numFmtId="0" fontId="67" fillId="4" borderId="0" xfId="7" quotePrefix="1" applyFont="1" applyFill="1" applyAlignment="1" applyProtection="1">
      <alignment horizontal="left"/>
    </xf>
    <xf numFmtId="0" fontId="70" fillId="4" borderId="0" xfId="7" applyFont="1" applyFill="1" applyBorder="1" applyAlignment="1" applyProtection="1">
      <alignment horizontal="left" wrapText="1"/>
      <protection locked="0"/>
    </xf>
    <xf numFmtId="0" fontId="69" fillId="4" borderId="0" xfId="7" applyFont="1" applyFill="1" applyBorder="1" applyAlignment="1" applyProtection="1">
      <alignment horizontal="left" wrapText="1"/>
      <protection locked="0"/>
    </xf>
    <xf numFmtId="0" fontId="32" fillId="4" borderId="0" xfId="7" quotePrefix="1" applyFont="1" applyFill="1" applyBorder="1" applyAlignment="1" applyProtection="1">
      <alignment horizontal="left"/>
    </xf>
    <xf numFmtId="0" fontId="33" fillId="4" borderId="55" xfId="7" applyFont="1" applyFill="1" applyBorder="1" applyAlignment="1" applyProtection="1">
      <alignment horizontal="left"/>
    </xf>
    <xf numFmtId="0" fontId="70" fillId="4" borderId="0" xfId="7" applyFont="1" applyFill="1" applyAlignment="1" applyProtection="1">
      <alignment horizontal="left"/>
      <protection locked="0"/>
    </xf>
    <xf numFmtId="0" fontId="69" fillId="4" borderId="0" xfId="7" quotePrefix="1" applyFont="1" applyFill="1" applyAlignment="1" applyProtection="1">
      <alignment horizontal="left"/>
      <protection locked="0"/>
    </xf>
    <xf numFmtId="0" fontId="32" fillId="4" borderId="0" xfId="7" applyFont="1" applyFill="1" applyBorder="1" applyAlignment="1" applyProtection="1">
      <alignment horizontal="center"/>
    </xf>
    <xf numFmtId="0" fontId="33" fillId="4" borderId="0" xfId="7" applyFont="1" applyFill="1" applyBorder="1" applyAlignment="1" applyProtection="1">
      <alignment horizontal="left"/>
    </xf>
    <xf numFmtId="37" fontId="65" fillId="4" borderId="0" xfId="32" applyFont="1" applyFill="1" applyProtection="1"/>
    <xf numFmtId="37" fontId="35" fillId="4" borderId="0" xfId="32" applyFont="1" applyFill="1" applyProtection="1"/>
    <xf numFmtId="0" fontId="33" fillId="4" borderId="20" xfId="7" applyFont="1" applyFill="1" applyBorder="1" applyAlignment="1" applyProtection="1">
      <alignment horizontal="left"/>
    </xf>
    <xf numFmtId="0" fontId="33" fillId="4" borderId="21" xfId="7" applyFont="1" applyFill="1" applyBorder="1" applyAlignment="1" applyProtection="1">
      <alignment horizontal="left"/>
    </xf>
    <xf numFmtId="0" fontId="38" fillId="2" borderId="0" xfId="14" applyFont="1" applyFill="1" applyAlignment="1" applyProtection="1">
      <alignment horizontal="left"/>
      <protection locked="0"/>
    </xf>
    <xf numFmtId="0" fontId="55" fillId="2" borderId="0" xfId="14" applyFont="1" applyFill="1" applyBorder="1" applyAlignment="1" applyProtection="1">
      <alignment horizontal="left"/>
    </xf>
    <xf numFmtId="0" fontId="56" fillId="2" borderId="0" xfId="14" applyFont="1" applyFill="1" applyBorder="1" applyAlignment="1" applyProtection="1">
      <alignment horizontal="left"/>
    </xf>
    <xf numFmtId="0" fontId="56" fillId="2" borderId="55" xfId="14" applyFont="1" applyFill="1" applyBorder="1" applyAlignment="1" applyProtection="1">
      <alignment horizontal="left"/>
    </xf>
    <xf numFmtId="0" fontId="55" fillId="2" borderId="55" xfId="14" applyFont="1" applyFill="1" applyBorder="1" applyAlignment="1" applyProtection="1">
      <alignment horizontal="left"/>
    </xf>
    <xf numFmtId="0" fontId="35" fillId="2" borderId="0" xfId="14" applyFont="1" applyFill="1" applyBorder="1" applyAlignment="1" applyProtection="1">
      <alignment horizontal="left"/>
    </xf>
    <xf numFmtId="0" fontId="38" fillId="4" borderId="0" xfId="14" applyFont="1" applyFill="1" applyAlignment="1" applyProtection="1">
      <alignment horizontal="left" wrapText="1"/>
      <protection locked="0"/>
    </xf>
    <xf numFmtId="0" fontId="38" fillId="4" borderId="0" xfId="14" applyFont="1" applyFill="1" applyAlignment="1" applyProtection="1">
      <alignment horizontal="left"/>
      <protection locked="0"/>
    </xf>
  </cellXfs>
  <cellStyles count="1028">
    <cellStyle name="%" xfId="359" xr:uid="{00000000-0005-0000-0000-000000000000}"/>
    <cellStyle name="%_Display" xfId="360" xr:uid="{00000000-0005-0000-0000-000001000000}"/>
    <cellStyle name="%_Display_1" xfId="361" xr:uid="{00000000-0005-0000-0000-000002000000}"/>
    <cellStyle name="%_Display_2" xfId="362" xr:uid="{00000000-0005-0000-0000-000003000000}"/>
    <cellStyle name="%_Display_Display" xfId="363" xr:uid="{00000000-0005-0000-0000-000004000000}"/>
    <cellStyle name="%_Display_Display_1" xfId="364" xr:uid="{00000000-0005-0000-0000-000005000000}"/>
    <cellStyle name="=C:\WINNT35\SYSTEM32\COMMAND.COM" xfId="365" xr:uid="{00000000-0005-0000-0000-000006000000}"/>
    <cellStyle name="20% - Accent1 2" xfId="366" xr:uid="{00000000-0005-0000-0000-000007000000}"/>
    <cellStyle name="20% - Accent2 2" xfId="367" xr:uid="{00000000-0005-0000-0000-000008000000}"/>
    <cellStyle name="20% - Accent3 2" xfId="368" xr:uid="{00000000-0005-0000-0000-000009000000}"/>
    <cellStyle name="20% - Accent4 2" xfId="369" xr:uid="{00000000-0005-0000-0000-00000A000000}"/>
    <cellStyle name="20% - Accent5 2" xfId="370" xr:uid="{00000000-0005-0000-0000-00000B000000}"/>
    <cellStyle name="20% - Accent6 2" xfId="371" xr:uid="{00000000-0005-0000-0000-00000C000000}"/>
    <cellStyle name="40% - Accent1 2" xfId="372" xr:uid="{00000000-0005-0000-0000-00000D000000}"/>
    <cellStyle name="40% - Accent2 2" xfId="373" xr:uid="{00000000-0005-0000-0000-00000E000000}"/>
    <cellStyle name="40% - Accent3 2" xfId="374" xr:uid="{00000000-0005-0000-0000-00000F000000}"/>
    <cellStyle name="40% - Accent4 2" xfId="375" xr:uid="{00000000-0005-0000-0000-000010000000}"/>
    <cellStyle name="40% - Accent5 2" xfId="376" xr:uid="{00000000-0005-0000-0000-000011000000}"/>
    <cellStyle name="40% - Accent6 2" xfId="377" xr:uid="{00000000-0005-0000-0000-000012000000}"/>
    <cellStyle name="60% - Accent1 2" xfId="378" xr:uid="{00000000-0005-0000-0000-000013000000}"/>
    <cellStyle name="60% - Accent2 2" xfId="379" xr:uid="{00000000-0005-0000-0000-000014000000}"/>
    <cellStyle name="60% - Accent3 2" xfId="380" xr:uid="{00000000-0005-0000-0000-000015000000}"/>
    <cellStyle name="60% - Accent4 2" xfId="381" xr:uid="{00000000-0005-0000-0000-000016000000}"/>
    <cellStyle name="60% - Accent5 2" xfId="382" xr:uid="{00000000-0005-0000-0000-000017000000}"/>
    <cellStyle name="60% - Accent6 2" xfId="383" xr:uid="{00000000-0005-0000-0000-000018000000}"/>
    <cellStyle name="Accent1 2" xfId="384" xr:uid="{00000000-0005-0000-0000-000019000000}"/>
    <cellStyle name="Accent2 2" xfId="385" xr:uid="{00000000-0005-0000-0000-00001A000000}"/>
    <cellStyle name="Accent3 2" xfId="386" xr:uid="{00000000-0005-0000-0000-00001B000000}"/>
    <cellStyle name="Accent4 2" xfId="387" xr:uid="{00000000-0005-0000-0000-00001C000000}"/>
    <cellStyle name="Accent5 2" xfId="388" xr:uid="{00000000-0005-0000-0000-00001D000000}"/>
    <cellStyle name="Accent6 2" xfId="389" xr:uid="{00000000-0005-0000-0000-00001E000000}"/>
    <cellStyle name="Bad 2" xfId="390" xr:uid="{00000000-0005-0000-0000-00001F000000}"/>
    <cellStyle name="Calc Currency (0)" xfId="48" xr:uid="{00000000-0005-0000-0000-000020000000}"/>
    <cellStyle name="Calculation 2" xfId="49" xr:uid="{00000000-0005-0000-0000-000021000000}"/>
    <cellStyle name="Calculation 2 2" xfId="50" xr:uid="{00000000-0005-0000-0000-000022000000}"/>
    <cellStyle name="Calculation 2 2 2" xfId="393" xr:uid="{00000000-0005-0000-0000-000023000000}"/>
    <cellStyle name="Calculation 2 3" xfId="51" xr:uid="{00000000-0005-0000-0000-000024000000}"/>
    <cellStyle name="Calculation 2 3 2" xfId="394" xr:uid="{00000000-0005-0000-0000-000025000000}"/>
    <cellStyle name="Calculation 2 4" xfId="395" xr:uid="{00000000-0005-0000-0000-000026000000}"/>
    <cellStyle name="Calculation 2 5" xfId="396" xr:uid="{00000000-0005-0000-0000-000027000000}"/>
    <cellStyle name="Calculation 2 6" xfId="392" xr:uid="{00000000-0005-0000-0000-000028000000}"/>
    <cellStyle name="Calculation 3" xfId="52" xr:uid="{00000000-0005-0000-0000-000029000000}"/>
    <cellStyle name="Calculation 3 2" xfId="53" xr:uid="{00000000-0005-0000-0000-00002A000000}"/>
    <cellStyle name="Calculation 3 2 2" xfId="398" xr:uid="{00000000-0005-0000-0000-00002B000000}"/>
    <cellStyle name="Calculation 3 3" xfId="54" xr:uid="{00000000-0005-0000-0000-00002C000000}"/>
    <cellStyle name="Calculation 3 3 2" xfId="399" xr:uid="{00000000-0005-0000-0000-00002D000000}"/>
    <cellStyle name="Calculation 3 4" xfId="400" xr:uid="{00000000-0005-0000-0000-00002E000000}"/>
    <cellStyle name="Calculation 3 5" xfId="401" xr:uid="{00000000-0005-0000-0000-00002F000000}"/>
    <cellStyle name="Calculation 3 6" xfId="397" xr:uid="{00000000-0005-0000-0000-000030000000}"/>
    <cellStyle name="Calculation 4" xfId="402" xr:uid="{00000000-0005-0000-0000-000031000000}"/>
    <cellStyle name="Calculation 5" xfId="403" xr:uid="{00000000-0005-0000-0000-000032000000}"/>
    <cellStyle name="Calculation 6" xfId="404" xr:uid="{00000000-0005-0000-0000-000033000000}"/>
    <cellStyle name="Calculation 7" xfId="391" xr:uid="{00000000-0005-0000-0000-000034000000}"/>
    <cellStyle name="Check Cell 2" xfId="55" xr:uid="{00000000-0005-0000-0000-000035000000}"/>
    <cellStyle name="Check Cell 3" xfId="56" xr:uid="{00000000-0005-0000-0000-000036000000}"/>
    <cellStyle name="Check Cell 4" xfId="405" xr:uid="{00000000-0005-0000-0000-000037000000}"/>
    <cellStyle name="Check Cell 5" xfId="406" xr:uid="{00000000-0005-0000-0000-000038000000}"/>
    <cellStyle name="Check Cell 6" xfId="407" xr:uid="{00000000-0005-0000-0000-000039000000}"/>
    <cellStyle name="checkExposure" xfId="57" xr:uid="{00000000-0005-0000-0000-00003A000000}"/>
    <cellStyle name="checkExposure 2" xfId="58" xr:uid="{00000000-0005-0000-0000-00003B000000}"/>
    <cellStyle name="checkExposure 2 2" xfId="409" xr:uid="{00000000-0005-0000-0000-00003C000000}"/>
    <cellStyle name="checkExposure 3" xfId="59" xr:uid="{00000000-0005-0000-0000-00003D000000}"/>
    <cellStyle name="checkExposure 3 2" xfId="410" xr:uid="{00000000-0005-0000-0000-00003E000000}"/>
    <cellStyle name="checkExposure 4" xfId="411" xr:uid="{00000000-0005-0000-0000-00003F000000}"/>
    <cellStyle name="checkExposure 5" xfId="412" xr:uid="{00000000-0005-0000-0000-000040000000}"/>
    <cellStyle name="checkExposure 6" xfId="413" xr:uid="{00000000-0005-0000-0000-000041000000}"/>
    <cellStyle name="checkExposure 7" xfId="408" xr:uid="{00000000-0005-0000-0000-000042000000}"/>
    <cellStyle name="ColLevel_0" xfId="414" xr:uid="{00000000-0005-0000-0000-000043000000}"/>
    <cellStyle name="Comma" xfId="4" xr:uid="{00000000-0005-0000-0000-000044000000}"/>
    <cellStyle name="Comma [0]" xfId="5" xr:uid="{00000000-0005-0000-0000-000045000000}"/>
    <cellStyle name="Comma [0] 2" xfId="60" xr:uid="{00000000-0005-0000-0000-000046000000}"/>
    <cellStyle name="Comma [0] 3" xfId="61" xr:uid="{00000000-0005-0000-0000-000047000000}"/>
    <cellStyle name="Comma [0] 4" xfId="62" xr:uid="{00000000-0005-0000-0000-000048000000}"/>
    <cellStyle name="Comma [0] 5" xfId="63" xr:uid="{00000000-0005-0000-0000-000049000000}"/>
    <cellStyle name="Comma [0] 6" xfId="415" xr:uid="{00000000-0005-0000-0000-00004A000000}"/>
    <cellStyle name="Comma [0] 7" xfId="416" xr:uid="{00000000-0005-0000-0000-00004B000000}"/>
    <cellStyle name="Comma [0] 8" xfId="417" xr:uid="{00000000-0005-0000-0000-00004C000000}"/>
    <cellStyle name="Comma 10" xfId="25" xr:uid="{00000000-0005-0000-0000-00004D000000}"/>
    <cellStyle name="Comma 14" xfId="36" xr:uid="{00000000-0005-0000-0000-00004E000000}"/>
    <cellStyle name="Comma 15" xfId="37" xr:uid="{00000000-0005-0000-0000-00004F000000}"/>
    <cellStyle name="Comma 16" xfId="38" xr:uid="{00000000-0005-0000-0000-000050000000}"/>
    <cellStyle name="Comma 2" xfId="39" xr:uid="{00000000-0005-0000-0000-000051000000}"/>
    <cellStyle name="Comma 3" xfId="64" xr:uid="{00000000-0005-0000-0000-000052000000}"/>
    <cellStyle name="Comma 3 2" xfId="1027" xr:uid="{00000000-0005-0000-0000-000053000000}"/>
    <cellStyle name="Comma 4" xfId="65" xr:uid="{00000000-0005-0000-0000-000054000000}"/>
    <cellStyle name="Comma 5" xfId="66" xr:uid="{00000000-0005-0000-0000-000055000000}"/>
    <cellStyle name="Comma 6" xfId="418" xr:uid="{00000000-0005-0000-0000-000056000000}"/>
    <cellStyle name="Comma 7" xfId="23" xr:uid="{00000000-0005-0000-0000-000057000000}"/>
    <cellStyle name="Comma 8" xfId="24" xr:uid="{00000000-0005-0000-0000-000058000000}"/>
    <cellStyle name="Comma 9" xfId="40" xr:uid="{00000000-0005-0000-0000-000059000000}"/>
    <cellStyle name="Comma_Q4-11-SFI-P1-49-v10" xfId="41" xr:uid="{00000000-0005-0000-0000-00005A000000}"/>
    <cellStyle name="Copied" xfId="67" xr:uid="{00000000-0005-0000-0000-00005B000000}"/>
    <cellStyle name="Currency" xfId="2" xr:uid="{00000000-0005-0000-0000-00005C000000}"/>
    <cellStyle name="Currency [0]" xfId="3" xr:uid="{00000000-0005-0000-0000-00005D000000}"/>
    <cellStyle name="Currency [0] 2" xfId="68" xr:uid="{00000000-0005-0000-0000-00005E000000}"/>
    <cellStyle name="Currency [0] 3" xfId="69" xr:uid="{00000000-0005-0000-0000-00005F000000}"/>
    <cellStyle name="Currency [0] 4" xfId="70" xr:uid="{00000000-0005-0000-0000-000060000000}"/>
    <cellStyle name="Currency [0] 5" xfId="71" xr:uid="{00000000-0005-0000-0000-000061000000}"/>
    <cellStyle name="Currency [0] 6" xfId="419" xr:uid="{00000000-0005-0000-0000-000062000000}"/>
    <cellStyle name="Currency [0] 7" xfId="420" xr:uid="{00000000-0005-0000-0000-000063000000}"/>
    <cellStyle name="Currency [0] 8" xfId="421" xr:uid="{00000000-0005-0000-0000-000064000000}"/>
    <cellStyle name="Currency 2" xfId="42" xr:uid="{00000000-0005-0000-0000-000065000000}"/>
    <cellStyle name="Currency 3" xfId="72" xr:uid="{00000000-0005-0000-0000-000066000000}"/>
    <cellStyle name="Currency 4" xfId="73" xr:uid="{00000000-0005-0000-0000-000067000000}"/>
    <cellStyle name="Currency 5" xfId="74" xr:uid="{00000000-0005-0000-0000-000068000000}"/>
    <cellStyle name="Currency 6" xfId="422" xr:uid="{00000000-0005-0000-0000-000069000000}"/>
    <cellStyle name="Currency 7" xfId="423" xr:uid="{00000000-0005-0000-0000-00006A000000}"/>
    <cellStyle name="Currency 8" xfId="424" xr:uid="{00000000-0005-0000-0000-00006B000000}"/>
    <cellStyle name="Entered" xfId="75" xr:uid="{00000000-0005-0000-0000-00006C000000}"/>
    <cellStyle name="Explanatory Text 2" xfId="76" xr:uid="{00000000-0005-0000-0000-00006D000000}"/>
    <cellStyle name="Explanatory Text 3" xfId="77" xr:uid="{00000000-0005-0000-0000-00006E000000}"/>
    <cellStyle name="Explanatory Text 4" xfId="425" xr:uid="{00000000-0005-0000-0000-00006F000000}"/>
    <cellStyle name="Explanatory Text 5" xfId="426" xr:uid="{00000000-0005-0000-0000-000070000000}"/>
    <cellStyle name="Explanatory Text 6" xfId="427" xr:uid="{00000000-0005-0000-0000-000071000000}"/>
    <cellStyle name="Formula0decimals" xfId="428" xr:uid="{00000000-0005-0000-0000-000072000000}"/>
    <cellStyle name="Good 2" xfId="429" xr:uid="{00000000-0005-0000-0000-000073000000}"/>
    <cellStyle name="Grey" xfId="78" xr:uid="{00000000-0005-0000-0000-000074000000}"/>
    <cellStyle name="greyed" xfId="79" xr:uid="{00000000-0005-0000-0000-000075000000}"/>
    <cellStyle name="greyed 2" xfId="80" xr:uid="{00000000-0005-0000-0000-000076000000}"/>
    <cellStyle name="greyed 2 2" xfId="431" xr:uid="{00000000-0005-0000-0000-000077000000}"/>
    <cellStyle name="greyed 3" xfId="81" xr:uid="{00000000-0005-0000-0000-000078000000}"/>
    <cellStyle name="greyed 3 2" xfId="432" xr:uid="{00000000-0005-0000-0000-000079000000}"/>
    <cellStyle name="greyed 4" xfId="433" xr:uid="{00000000-0005-0000-0000-00007A000000}"/>
    <cellStyle name="greyed 5" xfId="434" xr:uid="{00000000-0005-0000-0000-00007B000000}"/>
    <cellStyle name="greyed 6" xfId="435" xr:uid="{00000000-0005-0000-0000-00007C000000}"/>
    <cellStyle name="greyed 7" xfId="430" xr:uid="{00000000-0005-0000-0000-00007D000000}"/>
    <cellStyle name="greyed_ABS_p17" xfId="436" xr:uid="{00000000-0005-0000-0000-00007E000000}"/>
    <cellStyle name="Header1" xfId="82" xr:uid="{00000000-0005-0000-0000-00007F000000}"/>
    <cellStyle name="Header2" xfId="83" xr:uid="{00000000-0005-0000-0000-000080000000}"/>
    <cellStyle name="Header2 2" xfId="84" xr:uid="{00000000-0005-0000-0000-000081000000}"/>
    <cellStyle name="Header2 2 2" xfId="438" xr:uid="{00000000-0005-0000-0000-000082000000}"/>
    <cellStyle name="Header2 3" xfId="85" xr:uid="{00000000-0005-0000-0000-000083000000}"/>
    <cellStyle name="Header2 3 2" xfId="439" xr:uid="{00000000-0005-0000-0000-000084000000}"/>
    <cellStyle name="Header2 4" xfId="440" xr:uid="{00000000-0005-0000-0000-000085000000}"/>
    <cellStyle name="Header2 5" xfId="441" xr:uid="{00000000-0005-0000-0000-000086000000}"/>
    <cellStyle name="Header2 6" xfId="442" xr:uid="{00000000-0005-0000-0000-000087000000}"/>
    <cellStyle name="Header2 7" xfId="437" xr:uid="{00000000-0005-0000-0000-000088000000}"/>
    <cellStyle name="Heading 1 2" xfId="443" xr:uid="{00000000-0005-0000-0000-000089000000}"/>
    <cellStyle name="Heading 2 2" xfId="444" xr:uid="{00000000-0005-0000-0000-00008A000000}"/>
    <cellStyle name="Heading 3 2" xfId="445" xr:uid="{00000000-0005-0000-0000-00008B000000}"/>
    <cellStyle name="Heading 4 2" xfId="446" xr:uid="{00000000-0005-0000-0000-00008C000000}"/>
    <cellStyle name="highlightExposure" xfId="86" xr:uid="{00000000-0005-0000-0000-00008D000000}"/>
    <cellStyle name="highlightExposure 2" xfId="87" xr:uid="{00000000-0005-0000-0000-00008E000000}"/>
    <cellStyle name="highlightExposure 2 2" xfId="448" xr:uid="{00000000-0005-0000-0000-00008F000000}"/>
    <cellStyle name="highlightExposure 3" xfId="88" xr:uid="{00000000-0005-0000-0000-000090000000}"/>
    <cellStyle name="highlightExposure 3 2" xfId="449" xr:uid="{00000000-0005-0000-0000-000091000000}"/>
    <cellStyle name="highlightExposure 4" xfId="450" xr:uid="{00000000-0005-0000-0000-000092000000}"/>
    <cellStyle name="highlightExposure 5" xfId="451" xr:uid="{00000000-0005-0000-0000-000093000000}"/>
    <cellStyle name="highlightExposure 6" xfId="452" xr:uid="{00000000-0005-0000-0000-000094000000}"/>
    <cellStyle name="highlightExposure 7" xfId="447" xr:uid="{00000000-0005-0000-0000-000095000000}"/>
    <cellStyle name="highlightPD" xfId="89" xr:uid="{00000000-0005-0000-0000-000096000000}"/>
    <cellStyle name="highlightPD 2" xfId="90" xr:uid="{00000000-0005-0000-0000-000097000000}"/>
    <cellStyle name="highlightPD 2 2" xfId="454" xr:uid="{00000000-0005-0000-0000-000098000000}"/>
    <cellStyle name="highlightPD 3" xfId="91" xr:uid="{00000000-0005-0000-0000-000099000000}"/>
    <cellStyle name="highlightPD 3 2" xfId="455" xr:uid="{00000000-0005-0000-0000-00009A000000}"/>
    <cellStyle name="highlightPD 4" xfId="456" xr:uid="{00000000-0005-0000-0000-00009B000000}"/>
    <cellStyle name="highlightPD 5" xfId="457" xr:uid="{00000000-0005-0000-0000-00009C000000}"/>
    <cellStyle name="highlightPD 6" xfId="458" xr:uid="{00000000-0005-0000-0000-00009D000000}"/>
    <cellStyle name="highlightPD 7" xfId="453" xr:uid="{00000000-0005-0000-0000-00009E000000}"/>
    <cellStyle name="highlightPercentage" xfId="92" xr:uid="{00000000-0005-0000-0000-00009F000000}"/>
    <cellStyle name="highlightPercentage 2" xfId="93" xr:uid="{00000000-0005-0000-0000-0000A0000000}"/>
    <cellStyle name="highlightPercentage 2 2" xfId="460" xr:uid="{00000000-0005-0000-0000-0000A1000000}"/>
    <cellStyle name="highlightPercentage 3" xfId="94" xr:uid="{00000000-0005-0000-0000-0000A2000000}"/>
    <cellStyle name="highlightPercentage 3 2" xfId="461" xr:uid="{00000000-0005-0000-0000-0000A3000000}"/>
    <cellStyle name="highlightPercentage 4" xfId="462" xr:uid="{00000000-0005-0000-0000-0000A4000000}"/>
    <cellStyle name="highlightPercentage 5" xfId="463" xr:uid="{00000000-0005-0000-0000-0000A5000000}"/>
    <cellStyle name="highlightPercentage 6" xfId="464" xr:uid="{00000000-0005-0000-0000-0000A6000000}"/>
    <cellStyle name="highlightPercentage 7" xfId="459" xr:uid="{00000000-0005-0000-0000-0000A7000000}"/>
    <cellStyle name="highlightText" xfId="95" xr:uid="{00000000-0005-0000-0000-0000A8000000}"/>
    <cellStyle name="highlightText 2" xfId="96" xr:uid="{00000000-0005-0000-0000-0000A9000000}"/>
    <cellStyle name="highlightText 2 2" xfId="466" xr:uid="{00000000-0005-0000-0000-0000AA000000}"/>
    <cellStyle name="highlightText 3" xfId="97" xr:uid="{00000000-0005-0000-0000-0000AB000000}"/>
    <cellStyle name="highlightText 3 2" xfId="467" xr:uid="{00000000-0005-0000-0000-0000AC000000}"/>
    <cellStyle name="highlightText 4" xfId="468" xr:uid="{00000000-0005-0000-0000-0000AD000000}"/>
    <cellStyle name="highlightText 5" xfId="469" xr:uid="{00000000-0005-0000-0000-0000AE000000}"/>
    <cellStyle name="highlightText 6" xfId="470" xr:uid="{00000000-0005-0000-0000-0000AF000000}"/>
    <cellStyle name="highlightText 7" xfId="465" xr:uid="{00000000-0005-0000-0000-0000B0000000}"/>
    <cellStyle name="highlightText_ABS_p17" xfId="471" xr:uid="{00000000-0005-0000-0000-0000B1000000}"/>
    <cellStyle name="Input 2" xfId="472" xr:uid="{00000000-0005-0000-0000-0000B2000000}"/>
    <cellStyle name="Input0decimals" xfId="473" xr:uid="{00000000-0005-0000-0000-0000B3000000}"/>
    <cellStyle name="inputDate" xfId="98" xr:uid="{00000000-0005-0000-0000-0000B4000000}"/>
    <cellStyle name="inputDate 2" xfId="99" xr:uid="{00000000-0005-0000-0000-0000B5000000}"/>
    <cellStyle name="inputDate 2 2" xfId="475" xr:uid="{00000000-0005-0000-0000-0000B6000000}"/>
    <cellStyle name="inputDate 3" xfId="100" xr:uid="{00000000-0005-0000-0000-0000B7000000}"/>
    <cellStyle name="inputDate 3 2" xfId="476" xr:uid="{00000000-0005-0000-0000-0000B8000000}"/>
    <cellStyle name="inputDate 4" xfId="477" xr:uid="{00000000-0005-0000-0000-0000B9000000}"/>
    <cellStyle name="inputDate 5" xfId="478" xr:uid="{00000000-0005-0000-0000-0000BA000000}"/>
    <cellStyle name="inputDate 6" xfId="479" xr:uid="{00000000-0005-0000-0000-0000BB000000}"/>
    <cellStyle name="inputDate 7" xfId="474" xr:uid="{00000000-0005-0000-0000-0000BC000000}"/>
    <cellStyle name="inputExposure" xfId="101" xr:uid="{00000000-0005-0000-0000-0000BD000000}"/>
    <cellStyle name="inputExposure 2" xfId="102" xr:uid="{00000000-0005-0000-0000-0000BE000000}"/>
    <cellStyle name="inputExposure 2 2" xfId="481" xr:uid="{00000000-0005-0000-0000-0000BF000000}"/>
    <cellStyle name="inputExposure 3" xfId="103" xr:uid="{00000000-0005-0000-0000-0000C0000000}"/>
    <cellStyle name="inputExposure 3 2" xfId="482" xr:uid="{00000000-0005-0000-0000-0000C1000000}"/>
    <cellStyle name="inputExposure 4" xfId="483" xr:uid="{00000000-0005-0000-0000-0000C2000000}"/>
    <cellStyle name="inputExposure 5" xfId="484" xr:uid="{00000000-0005-0000-0000-0000C3000000}"/>
    <cellStyle name="inputExposure 6" xfId="485" xr:uid="{00000000-0005-0000-0000-0000C4000000}"/>
    <cellStyle name="inputExposure 7" xfId="480" xr:uid="{00000000-0005-0000-0000-0000C5000000}"/>
    <cellStyle name="inputMaturity" xfId="104" xr:uid="{00000000-0005-0000-0000-0000C6000000}"/>
    <cellStyle name="inputMaturity 2" xfId="105" xr:uid="{00000000-0005-0000-0000-0000C7000000}"/>
    <cellStyle name="inputMaturity 2 2" xfId="487" xr:uid="{00000000-0005-0000-0000-0000C8000000}"/>
    <cellStyle name="inputMaturity 3" xfId="106" xr:uid="{00000000-0005-0000-0000-0000C9000000}"/>
    <cellStyle name="inputMaturity 3 2" xfId="488" xr:uid="{00000000-0005-0000-0000-0000CA000000}"/>
    <cellStyle name="inputMaturity 4" xfId="489" xr:uid="{00000000-0005-0000-0000-0000CB000000}"/>
    <cellStyle name="inputMaturity 5" xfId="490" xr:uid="{00000000-0005-0000-0000-0000CC000000}"/>
    <cellStyle name="inputMaturity 6" xfId="491" xr:uid="{00000000-0005-0000-0000-0000CD000000}"/>
    <cellStyle name="inputMaturity 7" xfId="486" xr:uid="{00000000-0005-0000-0000-0000CE000000}"/>
    <cellStyle name="inputPD" xfId="107" xr:uid="{00000000-0005-0000-0000-0000CF000000}"/>
    <cellStyle name="inputPD 2" xfId="108" xr:uid="{00000000-0005-0000-0000-0000D0000000}"/>
    <cellStyle name="inputPD 2 2" xfId="493" xr:uid="{00000000-0005-0000-0000-0000D1000000}"/>
    <cellStyle name="inputPD 3" xfId="109" xr:uid="{00000000-0005-0000-0000-0000D2000000}"/>
    <cellStyle name="inputPD 3 2" xfId="494" xr:uid="{00000000-0005-0000-0000-0000D3000000}"/>
    <cellStyle name="inputPD 4" xfId="495" xr:uid="{00000000-0005-0000-0000-0000D4000000}"/>
    <cellStyle name="inputPD 5" xfId="496" xr:uid="{00000000-0005-0000-0000-0000D5000000}"/>
    <cellStyle name="inputPD 6" xfId="497" xr:uid="{00000000-0005-0000-0000-0000D6000000}"/>
    <cellStyle name="inputPD 7" xfId="492" xr:uid="{00000000-0005-0000-0000-0000D7000000}"/>
    <cellStyle name="inputPercentage" xfId="110" xr:uid="{00000000-0005-0000-0000-0000D8000000}"/>
    <cellStyle name="inputPercentage 2" xfId="111" xr:uid="{00000000-0005-0000-0000-0000D9000000}"/>
    <cellStyle name="inputPercentage 2 2" xfId="499" xr:uid="{00000000-0005-0000-0000-0000DA000000}"/>
    <cellStyle name="inputPercentage 3" xfId="112" xr:uid="{00000000-0005-0000-0000-0000DB000000}"/>
    <cellStyle name="inputPercentage 3 2" xfId="500" xr:uid="{00000000-0005-0000-0000-0000DC000000}"/>
    <cellStyle name="inputPercentage 4" xfId="501" xr:uid="{00000000-0005-0000-0000-0000DD000000}"/>
    <cellStyle name="inputPercentage 5" xfId="502" xr:uid="{00000000-0005-0000-0000-0000DE000000}"/>
    <cellStyle name="inputPercentage 6" xfId="503" xr:uid="{00000000-0005-0000-0000-0000DF000000}"/>
    <cellStyle name="inputPercentage 7" xfId="498" xr:uid="{00000000-0005-0000-0000-0000E0000000}"/>
    <cellStyle name="inputSelection" xfId="113" xr:uid="{00000000-0005-0000-0000-0000E1000000}"/>
    <cellStyle name="inputSelection 2" xfId="114" xr:uid="{00000000-0005-0000-0000-0000E2000000}"/>
    <cellStyle name="inputSelection 2 2" xfId="505" xr:uid="{00000000-0005-0000-0000-0000E3000000}"/>
    <cellStyle name="inputSelection 3" xfId="115" xr:uid="{00000000-0005-0000-0000-0000E4000000}"/>
    <cellStyle name="inputSelection 3 2" xfId="506" xr:uid="{00000000-0005-0000-0000-0000E5000000}"/>
    <cellStyle name="inputSelection 4" xfId="507" xr:uid="{00000000-0005-0000-0000-0000E6000000}"/>
    <cellStyle name="inputSelection 5" xfId="508" xr:uid="{00000000-0005-0000-0000-0000E7000000}"/>
    <cellStyle name="inputSelection 6" xfId="509" xr:uid="{00000000-0005-0000-0000-0000E8000000}"/>
    <cellStyle name="inputSelection 7" xfId="504" xr:uid="{00000000-0005-0000-0000-0000E9000000}"/>
    <cellStyle name="inputText" xfId="116" xr:uid="{00000000-0005-0000-0000-0000EA000000}"/>
    <cellStyle name="inputText 2" xfId="117" xr:uid="{00000000-0005-0000-0000-0000EB000000}"/>
    <cellStyle name="inputText 2 2" xfId="511" xr:uid="{00000000-0005-0000-0000-0000EC000000}"/>
    <cellStyle name="inputText 3" xfId="118" xr:uid="{00000000-0005-0000-0000-0000ED000000}"/>
    <cellStyle name="inputText 3 2" xfId="512" xr:uid="{00000000-0005-0000-0000-0000EE000000}"/>
    <cellStyle name="inputText 4" xfId="513" xr:uid="{00000000-0005-0000-0000-0000EF000000}"/>
    <cellStyle name="inputText 5" xfId="514" xr:uid="{00000000-0005-0000-0000-0000F0000000}"/>
    <cellStyle name="inputText 6" xfId="515" xr:uid="{00000000-0005-0000-0000-0000F1000000}"/>
    <cellStyle name="inputText 7" xfId="510" xr:uid="{00000000-0005-0000-0000-0000F2000000}"/>
    <cellStyle name="Lien hypertexte" xfId="35" xr:uid="{00000000-0005-0000-0000-0000F3000000}"/>
    <cellStyle name="Linked Cell 2" xfId="119" xr:uid="{00000000-0005-0000-0000-0000F4000000}"/>
    <cellStyle name="Linked Cell 3" xfId="120" xr:uid="{00000000-0005-0000-0000-0000F5000000}"/>
    <cellStyle name="Linked Cell 4" xfId="516" xr:uid="{00000000-0005-0000-0000-0000F6000000}"/>
    <cellStyle name="Linked Cell 5" xfId="517" xr:uid="{00000000-0005-0000-0000-0000F7000000}"/>
    <cellStyle name="Linked Cell 6" xfId="518" xr:uid="{00000000-0005-0000-0000-0000F8000000}"/>
    <cellStyle name="Neutral 2" xfId="519" xr:uid="{00000000-0005-0000-0000-0000F9000000}"/>
    <cellStyle name="Normal" xfId="0" builtinId="0"/>
    <cellStyle name="Normal 2" xfId="43" xr:uid="{00000000-0005-0000-0000-0000FB000000}"/>
    <cellStyle name="Normal 3" xfId="33" xr:uid="{00000000-0005-0000-0000-0000FC000000}"/>
    <cellStyle name="Normal 3 2" xfId="34" xr:uid="{00000000-0005-0000-0000-0000FD000000}"/>
    <cellStyle name="Normal_Display" xfId="7" xr:uid="{00000000-0005-0000-0000-0000FE000000}"/>
    <cellStyle name="Normal_Display_1" xfId="14" xr:uid="{00000000-0005-0000-0000-0000FF000000}"/>
    <cellStyle name="Normal_Display_Display" xfId="9" xr:uid="{00000000-0005-0000-0000-000000010000}"/>
    <cellStyle name="Normal_Q1_12_SFI-P1-50 ABS_p16" xfId="21" xr:uid="{00000000-0005-0000-0000-000002010000}"/>
    <cellStyle name="Normal_Q1_12_SFI-P1-50 AUM_p17" xfId="26" xr:uid="{00000000-0005-0000-0000-000003010000}"/>
    <cellStyle name="Normal_Q1_12_SFI-P1-50 BSQ_p11" xfId="19" xr:uid="{00000000-0005-0000-0000-000004010000}"/>
    <cellStyle name="Normal_Q1_12_SFI-P1-50 C3_p23" xfId="30" xr:uid="{00000000-0005-0000-0000-000005010000}"/>
    <cellStyle name="Normal_Q1_12_SFI-P1-50 CHG_p13" xfId="20" xr:uid="{00000000-0005-0000-0000-000006010000}"/>
    <cellStyle name="Normal_Q1_12_SFI-P1-50 CI_p18" xfId="27" xr:uid="{00000000-0005-0000-0000-000007010000}"/>
    <cellStyle name="Normal_Q1_12_SFI-P1-50 DR_p28" xfId="32" xr:uid="{00000000-0005-0000-0000-000008010000}"/>
    <cellStyle name="Normal_Q1_12_SFI-P1-50 GIL_p19" xfId="28" xr:uid="{00000000-0005-0000-0000-00000A010000}"/>
    <cellStyle name="Normal_Q1_12_SFI-P1-50 HLQ_p1" xfId="11" xr:uid="{00000000-0005-0000-0000-00000B010000}"/>
    <cellStyle name="Normal_Q1_12_SFI-P1-50 NII_p3" xfId="12" xr:uid="{00000000-0005-0000-0000-00000C010000}"/>
    <cellStyle name="Normal_Q1_12_SFI-P1-50 NIL_p22" xfId="29" xr:uid="{00000000-0005-0000-0000-00000D010000}"/>
    <cellStyle name="Normal_Q1_12_SFI-P1-50 NIX_p4" xfId="13" xr:uid="{00000000-0005-0000-0000-00000E010000}"/>
    <cellStyle name="Normal_Q1_12_SFI-P1-50 OTHER_p9" xfId="18" xr:uid="{00000000-0005-0000-0000-00000F010000}"/>
    <cellStyle name="Normal_Q1_12_SFI-P1-50 RTL MKTS_p6" xfId="15" xr:uid="{00000000-0005-0000-0000-000010010000}"/>
    <cellStyle name="Normal_Q1_12_SFI-P1-50 TR REV&amp;BRK-COMM_p10" xfId="31" xr:uid="{00000000-0005-0000-0000-000011010000}"/>
    <cellStyle name="Normal_Q1_12_SFI-P1-50 WMGMT_p7" xfId="16" xr:uid="{00000000-0005-0000-0000-000012010000}"/>
    <cellStyle name="Normal_Q1_12_SFI-P1-50 WMKRT IS_p8" xfId="17" xr:uid="{00000000-0005-0000-0000-000013010000}"/>
    <cellStyle name="Normal_SFI-Pro-forma-final_Display" xfId="22" xr:uid="{00000000-0005-0000-0000-000014010000}"/>
    <cellStyle name="Normal_SFI-Pro-forma-final-CREDIT" xfId="10" xr:uid="{00000000-0005-0000-0000-000015010000}"/>
    <cellStyle name="Normal_SFI-Pro-forma-final-CREDIT_Display" xfId="6" xr:uid="{00000000-0005-0000-0000-000016010000}"/>
    <cellStyle name="Normal_Sheet1_Display" xfId="8" xr:uid="{00000000-0005-0000-0000-000017010000}"/>
    <cellStyle name="Note 2" xfId="520" xr:uid="{00000000-0005-0000-0000-000018010000}"/>
    <cellStyle name="optionalExposure" xfId="121" xr:uid="{00000000-0005-0000-0000-000019010000}"/>
    <cellStyle name="optionalExposure 2" xfId="122" xr:uid="{00000000-0005-0000-0000-00001A010000}"/>
    <cellStyle name="optionalExposure 2 2" xfId="522" xr:uid="{00000000-0005-0000-0000-00001B010000}"/>
    <cellStyle name="optionalExposure 3" xfId="123" xr:uid="{00000000-0005-0000-0000-00001C010000}"/>
    <cellStyle name="optionalExposure 3 2" xfId="523" xr:uid="{00000000-0005-0000-0000-00001D010000}"/>
    <cellStyle name="optionalExposure 4" xfId="524" xr:uid="{00000000-0005-0000-0000-00001E010000}"/>
    <cellStyle name="optionalExposure 5" xfId="525" xr:uid="{00000000-0005-0000-0000-00001F010000}"/>
    <cellStyle name="optionalExposure 6" xfId="526" xr:uid="{00000000-0005-0000-0000-000020010000}"/>
    <cellStyle name="optionalExposure 7" xfId="521" xr:uid="{00000000-0005-0000-0000-000021010000}"/>
    <cellStyle name="optionalExposure_Basel rules2" xfId="527" xr:uid="{00000000-0005-0000-0000-000022010000}"/>
    <cellStyle name="optionalMaturity" xfId="124" xr:uid="{00000000-0005-0000-0000-000023010000}"/>
    <cellStyle name="optionalMaturity 2" xfId="125" xr:uid="{00000000-0005-0000-0000-000024010000}"/>
    <cellStyle name="optionalMaturity 2 2" xfId="529" xr:uid="{00000000-0005-0000-0000-000025010000}"/>
    <cellStyle name="optionalMaturity 3" xfId="126" xr:uid="{00000000-0005-0000-0000-000026010000}"/>
    <cellStyle name="optionalMaturity 3 2" xfId="530" xr:uid="{00000000-0005-0000-0000-000027010000}"/>
    <cellStyle name="optionalMaturity 4" xfId="531" xr:uid="{00000000-0005-0000-0000-000028010000}"/>
    <cellStyle name="optionalMaturity 5" xfId="532" xr:uid="{00000000-0005-0000-0000-000029010000}"/>
    <cellStyle name="optionalMaturity 6" xfId="533" xr:uid="{00000000-0005-0000-0000-00002A010000}"/>
    <cellStyle name="optionalMaturity 7" xfId="528" xr:uid="{00000000-0005-0000-0000-00002B010000}"/>
    <cellStyle name="optionalMaturity_Basel rules2" xfId="534" xr:uid="{00000000-0005-0000-0000-00002C010000}"/>
    <cellStyle name="optionalPD" xfId="127" xr:uid="{00000000-0005-0000-0000-00002D010000}"/>
    <cellStyle name="optionalPD 2" xfId="128" xr:uid="{00000000-0005-0000-0000-00002E010000}"/>
    <cellStyle name="optionalPD 2 2" xfId="536" xr:uid="{00000000-0005-0000-0000-00002F010000}"/>
    <cellStyle name="optionalPD 3" xfId="129" xr:uid="{00000000-0005-0000-0000-000030010000}"/>
    <cellStyle name="optionalPD 3 2" xfId="537" xr:uid="{00000000-0005-0000-0000-000031010000}"/>
    <cellStyle name="optionalPD 4" xfId="538" xr:uid="{00000000-0005-0000-0000-000032010000}"/>
    <cellStyle name="optionalPD 5" xfId="539" xr:uid="{00000000-0005-0000-0000-000033010000}"/>
    <cellStyle name="optionalPD 6" xfId="540" xr:uid="{00000000-0005-0000-0000-000034010000}"/>
    <cellStyle name="optionalPD 7" xfId="535" xr:uid="{00000000-0005-0000-0000-000035010000}"/>
    <cellStyle name="optionalPercentage" xfId="130" xr:uid="{00000000-0005-0000-0000-000036010000}"/>
    <cellStyle name="optionalPercentage 2" xfId="131" xr:uid="{00000000-0005-0000-0000-000037010000}"/>
    <cellStyle name="optionalPercentage 2 2" xfId="542" xr:uid="{00000000-0005-0000-0000-000038010000}"/>
    <cellStyle name="optionalPercentage 3" xfId="132" xr:uid="{00000000-0005-0000-0000-000039010000}"/>
    <cellStyle name="optionalPercentage 3 2" xfId="543" xr:uid="{00000000-0005-0000-0000-00003A010000}"/>
    <cellStyle name="optionalPercentage 4" xfId="544" xr:uid="{00000000-0005-0000-0000-00003B010000}"/>
    <cellStyle name="optionalPercentage 5" xfId="545" xr:uid="{00000000-0005-0000-0000-00003C010000}"/>
    <cellStyle name="optionalPercentage 6" xfId="546" xr:uid="{00000000-0005-0000-0000-00003D010000}"/>
    <cellStyle name="optionalPercentage 7" xfId="541" xr:uid="{00000000-0005-0000-0000-00003E010000}"/>
    <cellStyle name="optionalPercentage_Basel rules2" xfId="547" xr:uid="{00000000-0005-0000-0000-00003F010000}"/>
    <cellStyle name="optionalSelection" xfId="133" xr:uid="{00000000-0005-0000-0000-000040010000}"/>
    <cellStyle name="optionalSelection 2" xfId="134" xr:uid="{00000000-0005-0000-0000-000041010000}"/>
    <cellStyle name="optionalSelection 2 2" xfId="549" xr:uid="{00000000-0005-0000-0000-000042010000}"/>
    <cellStyle name="optionalSelection 3" xfId="135" xr:uid="{00000000-0005-0000-0000-000043010000}"/>
    <cellStyle name="optionalSelection 3 2" xfId="550" xr:uid="{00000000-0005-0000-0000-000044010000}"/>
    <cellStyle name="optionalSelection 4" xfId="551" xr:uid="{00000000-0005-0000-0000-000045010000}"/>
    <cellStyle name="optionalSelection 5" xfId="552" xr:uid="{00000000-0005-0000-0000-000046010000}"/>
    <cellStyle name="optionalSelection 6" xfId="553" xr:uid="{00000000-0005-0000-0000-000047010000}"/>
    <cellStyle name="optionalSelection 7" xfId="548" xr:uid="{00000000-0005-0000-0000-000048010000}"/>
    <cellStyle name="optionalSelection_Basel rules2" xfId="554" xr:uid="{00000000-0005-0000-0000-000049010000}"/>
    <cellStyle name="optionalText" xfId="136" xr:uid="{00000000-0005-0000-0000-00004A010000}"/>
    <cellStyle name="optionalText 2" xfId="137" xr:uid="{00000000-0005-0000-0000-00004B010000}"/>
    <cellStyle name="optionalText 2 2" xfId="556" xr:uid="{00000000-0005-0000-0000-00004C010000}"/>
    <cellStyle name="optionalText 3" xfId="138" xr:uid="{00000000-0005-0000-0000-00004D010000}"/>
    <cellStyle name="optionalText 3 2" xfId="557" xr:uid="{00000000-0005-0000-0000-00004E010000}"/>
    <cellStyle name="optionalText 4" xfId="558" xr:uid="{00000000-0005-0000-0000-00004F010000}"/>
    <cellStyle name="optionalText 5" xfId="559" xr:uid="{00000000-0005-0000-0000-000050010000}"/>
    <cellStyle name="optionalText 6" xfId="560" xr:uid="{00000000-0005-0000-0000-000051010000}"/>
    <cellStyle name="optionalText 7" xfId="555" xr:uid="{00000000-0005-0000-0000-000052010000}"/>
    <cellStyle name="OPXArea" xfId="139" xr:uid="{00000000-0005-0000-0000-000053010000}"/>
    <cellStyle name="OPXButtonBar" xfId="140" xr:uid="{00000000-0005-0000-0000-000054010000}"/>
    <cellStyle name="OPXHeadingArea" xfId="141" xr:uid="{00000000-0005-0000-0000-000055010000}"/>
    <cellStyle name="OPXHeadingRange" xfId="142" xr:uid="{00000000-0005-0000-0000-000056010000}"/>
    <cellStyle name="OPXHeadingRange 2" xfId="143" xr:uid="{00000000-0005-0000-0000-000057010000}"/>
    <cellStyle name="OPXHeadingRange 2 2" xfId="562" xr:uid="{00000000-0005-0000-0000-000058010000}"/>
    <cellStyle name="OPXHeadingRange 3" xfId="144" xr:uid="{00000000-0005-0000-0000-000059010000}"/>
    <cellStyle name="OPXHeadingRange 3 2" xfId="563" xr:uid="{00000000-0005-0000-0000-00005A010000}"/>
    <cellStyle name="OPXHeadingRange 4" xfId="564" xr:uid="{00000000-0005-0000-0000-00005B010000}"/>
    <cellStyle name="OPXHeadingRange 5" xfId="565" xr:uid="{00000000-0005-0000-0000-00005C010000}"/>
    <cellStyle name="OPXHeadingRange 6" xfId="566" xr:uid="{00000000-0005-0000-0000-00005D010000}"/>
    <cellStyle name="OPXHeadingRange 7" xfId="561" xr:uid="{00000000-0005-0000-0000-00005E010000}"/>
    <cellStyle name="OPXHeadingWorkbook" xfId="145" xr:uid="{00000000-0005-0000-0000-00005F010000}"/>
    <cellStyle name="OPXInDate" xfId="146" xr:uid="{00000000-0005-0000-0000-000060010000}"/>
    <cellStyle name="OPXInDate 2" xfId="147" xr:uid="{00000000-0005-0000-0000-000061010000}"/>
    <cellStyle name="OPXInDate 2 2" xfId="568" xr:uid="{00000000-0005-0000-0000-000062010000}"/>
    <cellStyle name="OPXInDate 3" xfId="148" xr:uid="{00000000-0005-0000-0000-000063010000}"/>
    <cellStyle name="OPXInDate 3 2" xfId="569" xr:uid="{00000000-0005-0000-0000-000064010000}"/>
    <cellStyle name="OPXInDate 4" xfId="570" xr:uid="{00000000-0005-0000-0000-000065010000}"/>
    <cellStyle name="OPXInDate 5" xfId="571" xr:uid="{00000000-0005-0000-0000-000066010000}"/>
    <cellStyle name="OPXInDate 6" xfId="572" xr:uid="{00000000-0005-0000-0000-000067010000}"/>
    <cellStyle name="OPXInDate 7" xfId="567" xr:uid="{00000000-0005-0000-0000-000068010000}"/>
    <cellStyle name="OPXInDate_ABS_p17" xfId="573" xr:uid="{00000000-0005-0000-0000-000069010000}"/>
    <cellStyle name="OPXInFmat1" xfId="149" xr:uid="{00000000-0005-0000-0000-00006A010000}"/>
    <cellStyle name="OPXInFmat1 2" xfId="150" xr:uid="{00000000-0005-0000-0000-00006B010000}"/>
    <cellStyle name="OPXInFmat1 2 2" xfId="575" xr:uid="{00000000-0005-0000-0000-00006C010000}"/>
    <cellStyle name="OPXInFmat1 3" xfId="151" xr:uid="{00000000-0005-0000-0000-00006D010000}"/>
    <cellStyle name="OPXInFmat1 3 2" xfId="576" xr:uid="{00000000-0005-0000-0000-00006E010000}"/>
    <cellStyle name="OPXInFmat1 4" xfId="577" xr:uid="{00000000-0005-0000-0000-00006F010000}"/>
    <cellStyle name="OPXInFmat1 5" xfId="578" xr:uid="{00000000-0005-0000-0000-000070010000}"/>
    <cellStyle name="OPXInFmat1 6" xfId="579" xr:uid="{00000000-0005-0000-0000-000071010000}"/>
    <cellStyle name="OPXInFmat1 7" xfId="574" xr:uid="{00000000-0005-0000-0000-000072010000}"/>
    <cellStyle name="OPXInFmat1_ABS_p17" xfId="580" xr:uid="{00000000-0005-0000-0000-000073010000}"/>
    <cellStyle name="OPXInFmat10" xfId="152" xr:uid="{00000000-0005-0000-0000-000074010000}"/>
    <cellStyle name="OPXInFmat10 2" xfId="153" xr:uid="{00000000-0005-0000-0000-000075010000}"/>
    <cellStyle name="OPXInFmat10 2 2" xfId="582" xr:uid="{00000000-0005-0000-0000-000076010000}"/>
    <cellStyle name="OPXInFmat10 3" xfId="154" xr:uid="{00000000-0005-0000-0000-000077010000}"/>
    <cellStyle name="OPXInFmat10 3 2" xfId="583" xr:uid="{00000000-0005-0000-0000-000078010000}"/>
    <cellStyle name="OPXInFmat10 4" xfId="584" xr:uid="{00000000-0005-0000-0000-000079010000}"/>
    <cellStyle name="OPXInFmat10 5" xfId="585" xr:uid="{00000000-0005-0000-0000-00007A010000}"/>
    <cellStyle name="OPXInFmat10 6" xfId="586" xr:uid="{00000000-0005-0000-0000-00007B010000}"/>
    <cellStyle name="OPXInFmat10 7" xfId="581" xr:uid="{00000000-0005-0000-0000-00007C010000}"/>
    <cellStyle name="OPXInFmat10_ABS_p17" xfId="587" xr:uid="{00000000-0005-0000-0000-00007D010000}"/>
    <cellStyle name="OPXInFmat11" xfId="155" xr:uid="{00000000-0005-0000-0000-00007E010000}"/>
    <cellStyle name="OPXInFmat11 2" xfId="156" xr:uid="{00000000-0005-0000-0000-00007F010000}"/>
    <cellStyle name="OPXInFmat11 2 2" xfId="589" xr:uid="{00000000-0005-0000-0000-000080010000}"/>
    <cellStyle name="OPXInFmat11 3" xfId="157" xr:uid="{00000000-0005-0000-0000-000081010000}"/>
    <cellStyle name="OPXInFmat11 3 2" xfId="590" xr:uid="{00000000-0005-0000-0000-000082010000}"/>
    <cellStyle name="OPXInFmat11 4" xfId="591" xr:uid="{00000000-0005-0000-0000-000083010000}"/>
    <cellStyle name="OPXInFmat11 5" xfId="592" xr:uid="{00000000-0005-0000-0000-000084010000}"/>
    <cellStyle name="OPXInFmat11 6" xfId="593" xr:uid="{00000000-0005-0000-0000-000085010000}"/>
    <cellStyle name="OPXInFmat11 7" xfId="588" xr:uid="{00000000-0005-0000-0000-000086010000}"/>
    <cellStyle name="OPXInFmat11_ABS_p17" xfId="594" xr:uid="{00000000-0005-0000-0000-000087010000}"/>
    <cellStyle name="OPXInFmat2" xfId="158" xr:uid="{00000000-0005-0000-0000-000088010000}"/>
    <cellStyle name="OPXInFmat2 2" xfId="159" xr:uid="{00000000-0005-0000-0000-000089010000}"/>
    <cellStyle name="OPXInFmat2 2 2" xfId="596" xr:uid="{00000000-0005-0000-0000-00008A010000}"/>
    <cellStyle name="OPXInFmat2 3" xfId="160" xr:uid="{00000000-0005-0000-0000-00008B010000}"/>
    <cellStyle name="OPXInFmat2 3 2" xfId="597" xr:uid="{00000000-0005-0000-0000-00008C010000}"/>
    <cellStyle name="OPXInFmat2 4" xfId="598" xr:uid="{00000000-0005-0000-0000-00008D010000}"/>
    <cellStyle name="OPXInFmat2 5" xfId="599" xr:uid="{00000000-0005-0000-0000-00008E010000}"/>
    <cellStyle name="OPXInFmat2 6" xfId="600" xr:uid="{00000000-0005-0000-0000-00008F010000}"/>
    <cellStyle name="OPXInFmat2 7" xfId="595" xr:uid="{00000000-0005-0000-0000-000090010000}"/>
    <cellStyle name="OPXInFmat2_ABS_p17" xfId="601" xr:uid="{00000000-0005-0000-0000-000091010000}"/>
    <cellStyle name="OPXInFmat5" xfId="161" xr:uid="{00000000-0005-0000-0000-000092010000}"/>
    <cellStyle name="OPXInFmat5 2" xfId="162" xr:uid="{00000000-0005-0000-0000-000093010000}"/>
    <cellStyle name="OPXInFmat5 2 2" xfId="603" xr:uid="{00000000-0005-0000-0000-000094010000}"/>
    <cellStyle name="OPXInFmat5 3" xfId="163" xr:uid="{00000000-0005-0000-0000-000095010000}"/>
    <cellStyle name="OPXInFmat5 3 2" xfId="604" xr:uid="{00000000-0005-0000-0000-000096010000}"/>
    <cellStyle name="OPXInFmat5 4" xfId="605" xr:uid="{00000000-0005-0000-0000-000097010000}"/>
    <cellStyle name="OPXInFmat5 5" xfId="606" xr:uid="{00000000-0005-0000-0000-000098010000}"/>
    <cellStyle name="OPXInFmat5 6" xfId="607" xr:uid="{00000000-0005-0000-0000-000099010000}"/>
    <cellStyle name="OPXInFmat5 7" xfId="602" xr:uid="{00000000-0005-0000-0000-00009A010000}"/>
    <cellStyle name="OPXInFmat5_ABS_p17" xfId="608" xr:uid="{00000000-0005-0000-0000-00009B010000}"/>
    <cellStyle name="OPXInFmat6" xfId="164" xr:uid="{00000000-0005-0000-0000-00009C010000}"/>
    <cellStyle name="OPXInFmat6 2" xfId="165" xr:uid="{00000000-0005-0000-0000-00009D010000}"/>
    <cellStyle name="OPXInFmat6 2 2" xfId="610" xr:uid="{00000000-0005-0000-0000-00009E010000}"/>
    <cellStyle name="OPXInFmat6 3" xfId="166" xr:uid="{00000000-0005-0000-0000-00009F010000}"/>
    <cellStyle name="OPXInFmat6 3 2" xfId="611" xr:uid="{00000000-0005-0000-0000-0000A0010000}"/>
    <cellStyle name="OPXInFmat6 4" xfId="612" xr:uid="{00000000-0005-0000-0000-0000A1010000}"/>
    <cellStyle name="OPXInFmat6 5" xfId="613" xr:uid="{00000000-0005-0000-0000-0000A2010000}"/>
    <cellStyle name="OPXInFmat6 6" xfId="614" xr:uid="{00000000-0005-0000-0000-0000A3010000}"/>
    <cellStyle name="OPXInFmat6 7" xfId="609" xr:uid="{00000000-0005-0000-0000-0000A4010000}"/>
    <cellStyle name="OPXInFmat6_ABS_p17" xfId="615" xr:uid="{00000000-0005-0000-0000-0000A5010000}"/>
    <cellStyle name="OPXInFmat7" xfId="167" xr:uid="{00000000-0005-0000-0000-0000A6010000}"/>
    <cellStyle name="OPXInFmat7 2" xfId="168" xr:uid="{00000000-0005-0000-0000-0000A7010000}"/>
    <cellStyle name="OPXInFmat7 2 2" xfId="617" xr:uid="{00000000-0005-0000-0000-0000A8010000}"/>
    <cellStyle name="OPXInFmat7 3" xfId="169" xr:uid="{00000000-0005-0000-0000-0000A9010000}"/>
    <cellStyle name="OPXInFmat7 3 2" xfId="618" xr:uid="{00000000-0005-0000-0000-0000AA010000}"/>
    <cellStyle name="OPXInFmat7 4" xfId="619" xr:uid="{00000000-0005-0000-0000-0000AB010000}"/>
    <cellStyle name="OPXInFmat7 5" xfId="620" xr:uid="{00000000-0005-0000-0000-0000AC010000}"/>
    <cellStyle name="OPXInFmat7 6" xfId="621" xr:uid="{00000000-0005-0000-0000-0000AD010000}"/>
    <cellStyle name="OPXInFmat7 7" xfId="616" xr:uid="{00000000-0005-0000-0000-0000AE010000}"/>
    <cellStyle name="OPXInFmat7_ABS_p17" xfId="622" xr:uid="{00000000-0005-0000-0000-0000AF010000}"/>
    <cellStyle name="OPXInFmat8" xfId="170" xr:uid="{00000000-0005-0000-0000-0000B0010000}"/>
    <cellStyle name="OPXInFmat8 2" xfId="171" xr:uid="{00000000-0005-0000-0000-0000B1010000}"/>
    <cellStyle name="OPXInFmat8 2 2" xfId="624" xr:uid="{00000000-0005-0000-0000-0000B2010000}"/>
    <cellStyle name="OPXInFmat8 3" xfId="172" xr:uid="{00000000-0005-0000-0000-0000B3010000}"/>
    <cellStyle name="OPXInFmat8 3 2" xfId="625" xr:uid="{00000000-0005-0000-0000-0000B4010000}"/>
    <cellStyle name="OPXInFmat8 4" xfId="626" xr:uid="{00000000-0005-0000-0000-0000B5010000}"/>
    <cellStyle name="OPXInFmat8 5" xfId="627" xr:uid="{00000000-0005-0000-0000-0000B6010000}"/>
    <cellStyle name="OPXInFmat8 6" xfId="628" xr:uid="{00000000-0005-0000-0000-0000B7010000}"/>
    <cellStyle name="OPXInFmat8 7" xfId="623" xr:uid="{00000000-0005-0000-0000-0000B8010000}"/>
    <cellStyle name="OPXInFmat8_ABS_p17" xfId="629" xr:uid="{00000000-0005-0000-0000-0000B9010000}"/>
    <cellStyle name="OPXInFmat9" xfId="173" xr:uid="{00000000-0005-0000-0000-0000BA010000}"/>
    <cellStyle name="OPXInFmat9 2" xfId="174" xr:uid="{00000000-0005-0000-0000-0000BB010000}"/>
    <cellStyle name="OPXInFmat9 2 2" xfId="631" xr:uid="{00000000-0005-0000-0000-0000BC010000}"/>
    <cellStyle name="OPXInFmat9 3" xfId="175" xr:uid="{00000000-0005-0000-0000-0000BD010000}"/>
    <cellStyle name="OPXInFmat9 3 2" xfId="632" xr:uid="{00000000-0005-0000-0000-0000BE010000}"/>
    <cellStyle name="OPXInFmat9 4" xfId="633" xr:uid="{00000000-0005-0000-0000-0000BF010000}"/>
    <cellStyle name="OPXInFmat9 5" xfId="634" xr:uid="{00000000-0005-0000-0000-0000C0010000}"/>
    <cellStyle name="OPXInFmat9 6" xfId="635" xr:uid="{00000000-0005-0000-0000-0000C1010000}"/>
    <cellStyle name="OPXInFmat9 7" xfId="630" xr:uid="{00000000-0005-0000-0000-0000C2010000}"/>
    <cellStyle name="OPXInFmat9_ABS_p17" xfId="636" xr:uid="{00000000-0005-0000-0000-0000C3010000}"/>
    <cellStyle name="OPXInFmatRate61" xfId="176" xr:uid="{00000000-0005-0000-0000-0000C4010000}"/>
    <cellStyle name="OPXInFmatRate61 2" xfId="177" xr:uid="{00000000-0005-0000-0000-0000C5010000}"/>
    <cellStyle name="OPXInFmatRate61 2 2" xfId="638" xr:uid="{00000000-0005-0000-0000-0000C6010000}"/>
    <cellStyle name="OPXInFmatRate61 3" xfId="178" xr:uid="{00000000-0005-0000-0000-0000C7010000}"/>
    <cellStyle name="OPXInFmatRate61 3 2" xfId="639" xr:uid="{00000000-0005-0000-0000-0000C8010000}"/>
    <cellStyle name="OPXInFmatRate61 4" xfId="640" xr:uid="{00000000-0005-0000-0000-0000C9010000}"/>
    <cellStyle name="OPXInFmatRate61 5" xfId="641" xr:uid="{00000000-0005-0000-0000-0000CA010000}"/>
    <cellStyle name="OPXInFmatRate61 6" xfId="642" xr:uid="{00000000-0005-0000-0000-0000CB010000}"/>
    <cellStyle name="OPXInFmatRate61 7" xfId="637" xr:uid="{00000000-0005-0000-0000-0000CC010000}"/>
    <cellStyle name="OPXInFmatRate61_ABS_p17" xfId="643" xr:uid="{00000000-0005-0000-0000-0000CD010000}"/>
    <cellStyle name="OPXInFmatRate62" xfId="179" xr:uid="{00000000-0005-0000-0000-0000CE010000}"/>
    <cellStyle name="OPXInFmatRate62 2" xfId="180" xr:uid="{00000000-0005-0000-0000-0000CF010000}"/>
    <cellStyle name="OPXInFmatRate62 2 2" xfId="645" xr:uid="{00000000-0005-0000-0000-0000D0010000}"/>
    <cellStyle name="OPXInFmatRate62 3" xfId="181" xr:uid="{00000000-0005-0000-0000-0000D1010000}"/>
    <cellStyle name="OPXInFmatRate62 3 2" xfId="646" xr:uid="{00000000-0005-0000-0000-0000D2010000}"/>
    <cellStyle name="OPXInFmatRate62 4" xfId="647" xr:uid="{00000000-0005-0000-0000-0000D3010000}"/>
    <cellStyle name="OPXInFmatRate62 5" xfId="648" xr:uid="{00000000-0005-0000-0000-0000D4010000}"/>
    <cellStyle name="OPXInFmatRate62 6" xfId="649" xr:uid="{00000000-0005-0000-0000-0000D5010000}"/>
    <cellStyle name="OPXInFmatRate62 7" xfId="644" xr:uid="{00000000-0005-0000-0000-0000D6010000}"/>
    <cellStyle name="OPXInFmatRate62_ABS_p17" xfId="650" xr:uid="{00000000-0005-0000-0000-0000D7010000}"/>
    <cellStyle name="OPXInFmatRate63" xfId="182" xr:uid="{00000000-0005-0000-0000-0000D8010000}"/>
    <cellStyle name="OPXInFmatRate63 2" xfId="183" xr:uid="{00000000-0005-0000-0000-0000D9010000}"/>
    <cellStyle name="OPXInFmatRate63 2 2" xfId="652" xr:uid="{00000000-0005-0000-0000-0000DA010000}"/>
    <cellStyle name="OPXInFmatRate63 3" xfId="184" xr:uid="{00000000-0005-0000-0000-0000DB010000}"/>
    <cellStyle name="OPXInFmatRate63 3 2" xfId="653" xr:uid="{00000000-0005-0000-0000-0000DC010000}"/>
    <cellStyle name="OPXInFmatRate63 4" xfId="654" xr:uid="{00000000-0005-0000-0000-0000DD010000}"/>
    <cellStyle name="OPXInFmatRate63 5" xfId="655" xr:uid="{00000000-0005-0000-0000-0000DE010000}"/>
    <cellStyle name="OPXInFmatRate63 6" xfId="656" xr:uid="{00000000-0005-0000-0000-0000DF010000}"/>
    <cellStyle name="OPXInFmatRate63 7" xfId="651" xr:uid="{00000000-0005-0000-0000-0000E0010000}"/>
    <cellStyle name="OPXInFmatRate63_ABS_p17" xfId="657" xr:uid="{00000000-0005-0000-0000-0000E1010000}"/>
    <cellStyle name="OPXInFmatRate64" xfId="185" xr:uid="{00000000-0005-0000-0000-0000E2010000}"/>
    <cellStyle name="OPXInFmatRate64 2" xfId="186" xr:uid="{00000000-0005-0000-0000-0000E3010000}"/>
    <cellStyle name="OPXInFmatRate64 2 2" xfId="659" xr:uid="{00000000-0005-0000-0000-0000E4010000}"/>
    <cellStyle name="OPXInFmatRate64 3" xfId="187" xr:uid="{00000000-0005-0000-0000-0000E5010000}"/>
    <cellStyle name="OPXInFmatRate64 3 2" xfId="660" xr:uid="{00000000-0005-0000-0000-0000E6010000}"/>
    <cellStyle name="OPXInFmatRate64 4" xfId="661" xr:uid="{00000000-0005-0000-0000-0000E7010000}"/>
    <cellStyle name="OPXInFmatRate64 5" xfId="662" xr:uid="{00000000-0005-0000-0000-0000E8010000}"/>
    <cellStyle name="OPXInFmatRate64 6" xfId="663" xr:uid="{00000000-0005-0000-0000-0000E9010000}"/>
    <cellStyle name="OPXInFmatRate64 7" xfId="658" xr:uid="{00000000-0005-0000-0000-0000EA010000}"/>
    <cellStyle name="OPXInFmatRate64_ABS_p17" xfId="664" xr:uid="{00000000-0005-0000-0000-0000EB010000}"/>
    <cellStyle name="OPXInFmatRate65" xfId="188" xr:uid="{00000000-0005-0000-0000-0000EC010000}"/>
    <cellStyle name="OPXInFmatRate65 2" xfId="189" xr:uid="{00000000-0005-0000-0000-0000ED010000}"/>
    <cellStyle name="OPXInFmatRate65 2 2" xfId="666" xr:uid="{00000000-0005-0000-0000-0000EE010000}"/>
    <cellStyle name="OPXInFmatRate65 3" xfId="190" xr:uid="{00000000-0005-0000-0000-0000EF010000}"/>
    <cellStyle name="OPXInFmatRate65 3 2" xfId="667" xr:uid="{00000000-0005-0000-0000-0000F0010000}"/>
    <cellStyle name="OPXInFmatRate65 4" xfId="668" xr:uid="{00000000-0005-0000-0000-0000F1010000}"/>
    <cellStyle name="OPXInFmatRate65 5" xfId="669" xr:uid="{00000000-0005-0000-0000-0000F2010000}"/>
    <cellStyle name="OPXInFmatRate65 6" xfId="670" xr:uid="{00000000-0005-0000-0000-0000F3010000}"/>
    <cellStyle name="OPXInFmatRate65 7" xfId="665" xr:uid="{00000000-0005-0000-0000-0000F4010000}"/>
    <cellStyle name="OPXInFmatRate65_ABS_p17" xfId="671" xr:uid="{00000000-0005-0000-0000-0000F5010000}"/>
    <cellStyle name="OPXInFmatRate66" xfId="191" xr:uid="{00000000-0005-0000-0000-0000F6010000}"/>
    <cellStyle name="OPXInFmatRate66 2" xfId="192" xr:uid="{00000000-0005-0000-0000-0000F7010000}"/>
    <cellStyle name="OPXInFmatRate66 2 2" xfId="673" xr:uid="{00000000-0005-0000-0000-0000F8010000}"/>
    <cellStyle name="OPXInFmatRate66 3" xfId="193" xr:uid="{00000000-0005-0000-0000-0000F9010000}"/>
    <cellStyle name="OPXInFmatRate66 3 2" xfId="674" xr:uid="{00000000-0005-0000-0000-0000FA010000}"/>
    <cellStyle name="OPXInFmatRate66 4" xfId="675" xr:uid="{00000000-0005-0000-0000-0000FB010000}"/>
    <cellStyle name="OPXInFmatRate66 5" xfId="676" xr:uid="{00000000-0005-0000-0000-0000FC010000}"/>
    <cellStyle name="OPXInFmatRate66 6" xfId="677" xr:uid="{00000000-0005-0000-0000-0000FD010000}"/>
    <cellStyle name="OPXInFmatRate66 7" xfId="672" xr:uid="{00000000-0005-0000-0000-0000FE010000}"/>
    <cellStyle name="OPXInFmatRate66_ABS_p17" xfId="678" xr:uid="{00000000-0005-0000-0000-0000FF010000}"/>
    <cellStyle name="OPXInFmatRate67" xfId="194" xr:uid="{00000000-0005-0000-0000-000000020000}"/>
    <cellStyle name="OPXInFmatRate67 2" xfId="195" xr:uid="{00000000-0005-0000-0000-000001020000}"/>
    <cellStyle name="OPXInFmatRate67 2 2" xfId="680" xr:uid="{00000000-0005-0000-0000-000002020000}"/>
    <cellStyle name="OPXInFmatRate67 3" xfId="196" xr:uid="{00000000-0005-0000-0000-000003020000}"/>
    <cellStyle name="OPXInFmatRate67 3 2" xfId="681" xr:uid="{00000000-0005-0000-0000-000004020000}"/>
    <cellStyle name="OPXInFmatRate67 4" xfId="682" xr:uid="{00000000-0005-0000-0000-000005020000}"/>
    <cellStyle name="OPXInFmatRate67 5" xfId="683" xr:uid="{00000000-0005-0000-0000-000006020000}"/>
    <cellStyle name="OPXInFmatRate67 6" xfId="684" xr:uid="{00000000-0005-0000-0000-000007020000}"/>
    <cellStyle name="OPXInFmatRate67 7" xfId="679" xr:uid="{00000000-0005-0000-0000-000008020000}"/>
    <cellStyle name="OPXInFmatRate67_ABS_p17" xfId="685" xr:uid="{00000000-0005-0000-0000-000009020000}"/>
    <cellStyle name="OPXInFmatRate68" xfId="197" xr:uid="{00000000-0005-0000-0000-00000A020000}"/>
    <cellStyle name="OPXInFmatRate68 2" xfId="198" xr:uid="{00000000-0005-0000-0000-00000B020000}"/>
    <cellStyle name="OPXInFmatRate68 2 2" xfId="687" xr:uid="{00000000-0005-0000-0000-00000C020000}"/>
    <cellStyle name="OPXInFmatRate68 3" xfId="199" xr:uid="{00000000-0005-0000-0000-00000D020000}"/>
    <cellStyle name="OPXInFmatRate68 3 2" xfId="688" xr:uid="{00000000-0005-0000-0000-00000E020000}"/>
    <cellStyle name="OPXInFmatRate68 4" xfId="689" xr:uid="{00000000-0005-0000-0000-00000F020000}"/>
    <cellStyle name="OPXInFmatRate68 5" xfId="690" xr:uid="{00000000-0005-0000-0000-000010020000}"/>
    <cellStyle name="OPXInFmatRate68 6" xfId="691" xr:uid="{00000000-0005-0000-0000-000011020000}"/>
    <cellStyle name="OPXInFmatRate68 7" xfId="686" xr:uid="{00000000-0005-0000-0000-000012020000}"/>
    <cellStyle name="OPXInFmatRate68_ABS_p17" xfId="692" xr:uid="{00000000-0005-0000-0000-000013020000}"/>
    <cellStyle name="OPXInText" xfId="200" xr:uid="{00000000-0005-0000-0000-000014020000}"/>
    <cellStyle name="OPXInText 2" xfId="201" xr:uid="{00000000-0005-0000-0000-000015020000}"/>
    <cellStyle name="OPXInText 2 2" xfId="694" xr:uid="{00000000-0005-0000-0000-000016020000}"/>
    <cellStyle name="OPXInText 3" xfId="202" xr:uid="{00000000-0005-0000-0000-000017020000}"/>
    <cellStyle name="OPXInText 3 2" xfId="695" xr:uid="{00000000-0005-0000-0000-000018020000}"/>
    <cellStyle name="OPXInText 4" xfId="696" xr:uid="{00000000-0005-0000-0000-000019020000}"/>
    <cellStyle name="OPXInText 5" xfId="697" xr:uid="{00000000-0005-0000-0000-00001A020000}"/>
    <cellStyle name="OPXInText 6" xfId="698" xr:uid="{00000000-0005-0000-0000-00001B020000}"/>
    <cellStyle name="OPXInText 7" xfId="693" xr:uid="{00000000-0005-0000-0000-00001C020000}"/>
    <cellStyle name="OPXInText_ABS_p17" xfId="699" xr:uid="{00000000-0005-0000-0000-00001D020000}"/>
    <cellStyle name="OPXInTextWrap" xfId="203" xr:uid="{00000000-0005-0000-0000-00001E020000}"/>
    <cellStyle name="OPXInTextWrap 2" xfId="204" xr:uid="{00000000-0005-0000-0000-00001F020000}"/>
    <cellStyle name="OPXInTextWrap 2 2" xfId="701" xr:uid="{00000000-0005-0000-0000-000020020000}"/>
    <cellStyle name="OPXInTextWrap 3" xfId="205" xr:uid="{00000000-0005-0000-0000-000021020000}"/>
    <cellStyle name="OPXInTextWrap 3 2" xfId="702" xr:uid="{00000000-0005-0000-0000-000022020000}"/>
    <cellStyle name="OPXInTextWrap 4" xfId="703" xr:uid="{00000000-0005-0000-0000-000023020000}"/>
    <cellStyle name="OPXInTextWrap 5" xfId="704" xr:uid="{00000000-0005-0000-0000-000024020000}"/>
    <cellStyle name="OPXInTextWrap 6" xfId="705" xr:uid="{00000000-0005-0000-0000-000025020000}"/>
    <cellStyle name="OPXInTextWrap 7" xfId="700" xr:uid="{00000000-0005-0000-0000-000026020000}"/>
    <cellStyle name="OPXInTextWrap_Basel rules2" xfId="706" xr:uid="{00000000-0005-0000-0000-000027020000}"/>
    <cellStyle name="OPXInTime" xfId="206" xr:uid="{00000000-0005-0000-0000-000028020000}"/>
    <cellStyle name="OPXInTime 2" xfId="207" xr:uid="{00000000-0005-0000-0000-000029020000}"/>
    <cellStyle name="OPXInTime 2 2" xfId="708" xr:uid="{00000000-0005-0000-0000-00002A020000}"/>
    <cellStyle name="OPXInTime 3" xfId="208" xr:uid="{00000000-0005-0000-0000-00002B020000}"/>
    <cellStyle name="OPXInTime 3 2" xfId="709" xr:uid="{00000000-0005-0000-0000-00002C020000}"/>
    <cellStyle name="OPXInTime 4" xfId="710" xr:uid="{00000000-0005-0000-0000-00002D020000}"/>
    <cellStyle name="OPXInTime 5" xfId="711" xr:uid="{00000000-0005-0000-0000-00002E020000}"/>
    <cellStyle name="OPXInTime 6" xfId="712" xr:uid="{00000000-0005-0000-0000-00002F020000}"/>
    <cellStyle name="OPXInTime 7" xfId="707" xr:uid="{00000000-0005-0000-0000-000030020000}"/>
    <cellStyle name="OPXInTime_ABS_p17" xfId="713" xr:uid="{00000000-0005-0000-0000-000031020000}"/>
    <cellStyle name="OPXLiteralCenter" xfId="209" xr:uid="{00000000-0005-0000-0000-000032020000}"/>
    <cellStyle name="OPXLiteralCenter 2" xfId="210" xr:uid="{00000000-0005-0000-0000-000033020000}"/>
    <cellStyle name="OPXLiteralCenter 2 2" xfId="715" xr:uid="{00000000-0005-0000-0000-000034020000}"/>
    <cellStyle name="OPXLiteralCenter 3" xfId="211" xr:uid="{00000000-0005-0000-0000-000035020000}"/>
    <cellStyle name="OPXLiteralCenter 3 2" xfId="716" xr:uid="{00000000-0005-0000-0000-000036020000}"/>
    <cellStyle name="OPXLiteralCenter 4" xfId="717" xr:uid="{00000000-0005-0000-0000-000037020000}"/>
    <cellStyle name="OPXLiteralCenter 5" xfId="718" xr:uid="{00000000-0005-0000-0000-000038020000}"/>
    <cellStyle name="OPXLiteralCenter 6" xfId="719" xr:uid="{00000000-0005-0000-0000-000039020000}"/>
    <cellStyle name="OPXLiteralCenter 7" xfId="714" xr:uid="{00000000-0005-0000-0000-00003A020000}"/>
    <cellStyle name="OPXLiteralCenterWrap" xfId="212" xr:uid="{00000000-0005-0000-0000-00003B020000}"/>
    <cellStyle name="OPXLiteralCenterWrap 2" xfId="213" xr:uid="{00000000-0005-0000-0000-00003C020000}"/>
    <cellStyle name="OPXLiteralCenterWrap 2 2" xfId="721" xr:uid="{00000000-0005-0000-0000-00003D020000}"/>
    <cellStyle name="OPXLiteralCenterWrap 3" xfId="214" xr:uid="{00000000-0005-0000-0000-00003E020000}"/>
    <cellStyle name="OPXLiteralCenterWrap 3 2" xfId="722" xr:uid="{00000000-0005-0000-0000-00003F020000}"/>
    <cellStyle name="OPXLiteralCenterWrap 4" xfId="723" xr:uid="{00000000-0005-0000-0000-000040020000}"/>
    <cellStyle name="OPXLiteralCenterWrap 5" xfId="724" xr:uid="{00000000-0005-0000-0000-000041020000}"/>
    <cellStyle name="OPXLiteralCenterWrap 6" xfId="725" xr:uid="{00000000-0005-0000-0000-000042020000}"/>
    <cellStyle name="OPXLiteralCenterWrap 7" xfId="720" xr:uid="{00000000-0005-0000-0000-000043020000}"/>
    <cellStyle name="OPXLiteralDateLeft" xfId="215" xr:uid="{00000000-0005-0000-0000-000044020000}"/>
    <cellStyle name="OPXLiteralDateLeft 2" xfId="216" xr:uid="{00000000-0005-0000-0000-000045020000}"/>
    <cellStyle name="OPXLiteralDateLeft 2 2" xfId="727" xr:uid="{00000000-0005-0000-0000-000046020000}"/>
    <cellStyle name="OPXLiteralDateLeft 3" xfId="217" xr:uid="{00000000-0005-0000-0000-000047020000}"/>
    <cellStyle name="OPXLiteralDateLeft 3 2" xfId="728" xr:uid="{00000000-0005-0000-0000-000048020000}"/>
    <cellStyle name="OPXLiteralDateLeft 4" xfId="729" xr:uid="{00000000-0005-0000-0000-000049020000}"/>
    <cellStyle name="OPXLiteralDateLeft 5" xfId="730" xr:uid="{00000000-0005-0000-0000-00004A020000}"/>
    <cellStyle name="OPXLiteralDateLeft 6" xfId="731" xr:uid="{00000000-0005-0000-0000-00004B020000}"/>
    <cellStyle name="OPXLiteralDateLeft 7" xfId="726" xr:uid="{00000000-0005-0000-0000-00004C020000}"/>
    <cellStyle name="OPXLiteralDateLeft_ABS_p17" xfId="732" xr:uid="{00000000-0005-0000-0000-00004D020000}"/>
    <cellStyle name="OPXLiteralLeft" xfId="218" xr:uid="{00000000-0005-0000-0000-00004E020000}"/>
    <cellStyle name="OPXLiteralLeft 2" xfId="219" xr:uid="{00000000-0005-0000-0000-00004F020000}"/>
    <cellStyle name="OPXLiteralLeft 2 2" xfId="734" xr:uid="{00000000-0005-0000-0000-000050020000}"/>
    <cellStyle name="OPXLiteralLeft 3" xfId="220" xr:uid="{00000000-0005-0000-0000-000051020000}"/>
    <cellStyle name="OPXLiteralLeft 3 2" xfId="735" xr:uid="{00000000-0005-0000-0000-000052020000}"/>
    <cellStyle name="OPXLiteralLeft 4" xfId="736" xr:uid="{00000000-0005-0000-0000-000053020000}"/>
    <cellStyle name="OPXLiteralLeft 5" xfId="737" xr:uid="{00000000-0005-0000-0000-000054020000}"/>
    <cellStyle name="OPXLiteralLeft 6" xfId="738" xr:uid="{00000000-0005-0000-0000-000055020000}"/>
    <cellStyle name="OPXLiteralLeft 7" xfId="733" xr:uid="{00000000-0005-0000-0000-000056020000}"/>
    <cellStyle name="OPXLiteralLeftWrap" xfId="221" xr:uid="{00000000-0005-0000-0000-000057020000}"/>
    <cellStyle name="OPXLiteralLeftWrap 2" xfId="222" xr:uid="{00000000-0005-0000-0000-000058020000}"/>
    <cellStyle name="OPXLiteralLeftWrap 2 2" xfId="740" xr:uid="{00000000-0005-0000-0000-000059020000}"/>
    <cellStyle name="OPXLiteralLeftWrap 3" xfId="223" xr:uid="{00000000-0005-0000-0000-00005A020000}"/>
    <cellStyle name="OPXLiteralLeftWrap 3 2" xfId="741" xr:uid="{00000000-0005-0000-0000-00005B020000}"/>
    <cellStyle name="OPXLiteralLeftWrap 4" xfId="742" xr:uid="{00000000-0005-0000-0000-00005C020000}"/>
    <cellStyle name="OPXLiteralLeftWrap 5" xfId="743" xr:uid="{00000000-0005-0000-0000-00005D020000}"/>
    <cellStyle name="OPXLiteralLeftWrap 6" xfId="744" xr:uid="{00000000-0005-0000-0000-00005E020000}"/>
    <cellStyle name="OPXLiteralLeftWrap 7" xfId="739" xr:uid="{00000000-0005-0000-0000-00005F020000}"/>
    <cellStyle name="OPXLiteralRight" xfId="224" xr:uid="{00000000-0005-0000-0000-000060020000}"/>
    <cellStyle name="OPXLiteralRight 2" xfId="225" xr:uid="{00000000-0005-0000-0000-000061020000}"/>
    <cellStyle name="OPXLiteralRight 2 2" xfId="746" xr:uid="{00000000-0005-0000-0000-000062020000}"/>
    <cellStyle name="OPXLiteralRight 3" xfId="226" xr:uid="{00000000-0005-0000-0000-000063020000}"/>
    <cellStyle name="OPXLiteralRight 3 2" xfId="747" xr:uid="{00000000-0005-0000-0000-000064020000}"/>
    <cellStyle name="OPXLiteralRight 4" xfId="748" xr:uid="{00000000-0005-0000-0000-000065020000}"/>
    <cellStyle name="OPXLiteralRight 5" xfId="749" xr:uid="{00000000-0005-0000-0000-000066020000}"/>
    <cellStyle name="OPXLiteralRight 6" xfId="750" xr:uid="{00000000-0005-0000-0000-000067020000}"/>
    <cellStyle name="OPXLiteralRight 7" xfId="745" xr:uid="{00000000-0005-0000-0000-000068020000}"/>
    <cellStyle name="OPXLiteralRightWrap" xfId="227" xr:uid="{00000000-0005-0000-0000-000069020000}"/>
    <cellStyle name="OPXLiteralRightWrap 2" xfId="228" xr:uid="{00000000-0005-0000-0000-00006A020000}"/>
    <cellStyle name="OPXLiteralRightWrap 2 2" xfId="752" xr:uid="{00000000-0005-0000-0000-00006B020000}"/>
    <cellStyle name="OPXLiteralRightWrap 3" xfId="229" xr:uid="{00000000-0005-0000-0000-00006C020000}"/>
    <cellStyle name="OPXLiteralRightWrap 3 2" xfId="753" xr:uid="{00000000-0005-0000-0000-00006D020000}"/>
    <cellStyle name="OPXLiteralRightWrap 4" xfId="754" xr:uid="{00000000-0005-0000-0000-00006E020000}"/>
    <cellStyle name="OPXLiteralRightWrap 5" xfId="755" xr:uid="{00000000-0005-0000-0000-00006F020000}"/>
    <cellStyle name="OPXLiteralRightWrap 6" xfId="756" xr:uid="{00000000-0005-0000-0000-000070020000}"/>
    <cellStyle name="OPXLiteralRightWrap 7" xfId="751" xr:uid="{00000000-0005-0000-0000-000071020000}"/>
    <cellStyle name="OPXOutDate" xfId="230" xr:uid="{00000000-0005-0000-0000-000072020000}"/>
    <cellStyle name="OPXOutDate 2" xfId="231" xr:uid="{00000000-0005-0000-0000-000073020000}"/>
    <cellStyle name="OPXOutDate 2 2" xfId="758" xr:uid="{00000000-0005-0000-0000-000074020000}"/>
    <cellStyle name="OPXOutDate 3" xfId="232" xr:uid="{00000000-0005-0000-0000-000075020000}"/>
    <cellStyle name="OPXOutDate 3 2" xfId="759" xr:uid="{00000000-0005-0000-0000-000076020000}"/>
    <cellStyle name="OPXOutDate 4" xfId="760" xr:uid="{00000000-0005-0000-0000-000077020000}"/>
    <cellStyle name="OPXOutDate 5" xfId="761" xr:uid="{00000000-0005-0000-0000-000078020000}"/>
    <cellStyle name="OPXOutDate 6" xfId="762" xr:uid="{00000000-0005-0000-0000-000079020000}"/>
    <cellStyle name="OPXOutDate 7" xfId="757" xr:uid="{00000000-0005-0000-0000-00007A020000}"/>
    <cellStyle name="OPXOutDate_ABS_p17" xfId="763" xr:uid="{00000000-0005-0000-0000-00007B020000}"/>
    <cellStyle name="OPXOutFmat1" xfId="233" xr:uid="{00000000-0005-0000-0000-00007C020000}"/>
    <cellStyle name="OPXOutFmat1 2" xfId="234" xr:uid="{00000000-0005-0000-0000-00007D020000}"/>
    <cellStyle name="OPXOutFmat1 2 2" xfId="765" xr:uid="{00000000-0005-0000-0000-00007E020000}"/>
    <cellStyle name="OPXOutFmat1 3" xfId="235" xr:uid="{00000000-0005-0000-0000-00007F020000}"/>
    <cellStyle name="OPXOutFmat1 3 2" xfId="766" xr:uid="{00000000-0005-0000-0000-000080020000}"/>
    <cellStyle name="OPXOutFmat1 4" xfId="767" xr:uid="{00000000-0005-0000-0000-000081020000}"/>
    <cellStyle name="OPXOutFmat1 5" xfId="768" xr:uid="{00000000-0005-0000-0000-000082020000}"/>
    <cellStyle name="OPXOutFmat1 6" xfId="769" xr:uid="{00000000-0005-0000-0000-000083020000}"/>
    <cellStyle name="OPXOutFmat1 7" xfId="764" xr:uid="{00000000-0005-0000-0000-000084020000}"/>
    <cellStyle name="OPXOutFmat1_ABS_p17" xfId="770" xr:uid="{00000000-0005-0000-0000-000085020000}"/>
    <cellStyle name="OPXOutFmat10" xfId="236" xr:uid="{00000000-0005-0000-0000-000086020000}"/>
    <cellStyle name="OPXOutFmat10 2" xfId="237" xr:uid="{00000000-0005-0000-0000-000087020000}"/>
    <cellStyle name="OPXOutFmat10 2 2" xfId="772" xr:uid="{00000000-0005-0000-0000-000088020000}"/>
    <cellStyle name="OPXOutFmat10 3" xfId="238" xr:uid="{00000000-0005-0000-0000-000089020000}"/>
    <cellStyle name="OPXOutFmat10 3 2" xfId="773" xr:uid="{00000000-0005-0000-0000-00008A020000}"/>
    <cellStyle name="OPXOutFmat10 4" xfId="774" xr:uid="{00000000-0005-0000-0000-00008B020000}"/>
    <cellStyle name="OPXOutFmat10 5" xfId="775" xr:uid="{00000000-0005-0000-0000-00008C020000}"/>
    <cellStyle name="OPXOutFmat10 6" xfId="776" xr:uid="{00000000-0005-0000-0000-00008D020000}"/>
    <cellStyle name="OPXOutFmat10 7" xfId="771" xr:uid="{00000000-0005-0000-0000-00008E020000}"/>
    <cellStyle name="OPXOutFmat10_ABS_p17" xfId="777" xr:uid="{00000000-0005-0000-0000-00008F020000}"/>
    <cellStyle name="OPXOutFmat11" xfId="239" xr:uid="{00000000-0005-0000-0000-000090020000}"/>
    <cellStyle name="OPXOutFmat11 2" xfId="240" xr:uid="{00000000-0005-0000-0000-000091020000}"/>
    <cellStyle name="OPXOutFmat11 2 2" xfId="779" xr:uid="{00000000-0005-0000-0000-000092020000}"/>
    <cellStyle name="OPXOutFmat11 3" xfId="241" xr:uid="{00000000-0005-0000-0000-000093020000}"/>
    <cellStyle name="OPXOutFmat11 3 2" xfId="780" xr:uid="{00000000-0005-0000-0000-000094020000}"/>
    <cellStyle name="OPXOutFmat11 4" xfId="781" xr:uid="{00000000-0005-0000-0000-000095020000}"/>
    <cellStyle name="OPXOutFmat11 5" xfId="782" xr:uid="{00000000-0005-0000-0000-000096020000}"/>
    <cellStyle name="OPXOutFmat11 6" xfId="783" xr:uid="{00000000-0005-0000-0000-000097020000}"/>
    <cellStyle name="OPXOutFmat11 7" xfId="778" xr:uid="{00000000-0005-0000-0000-000098020000}"/>
    <cellStyle name="OPXOutFmat11_ABS_p17" xfId="784" xr:uid="{00000000-0005-0000-0000-000099020000}"/>
    <cellStyle name="OPXOutFmat2" xfId="242" xr:uid="{00000000-0005-0000-0000-00009A020000}"/>
    <cellStyle name="OPXOutFmat2 2" xfId="243" xr:uid="{00000000-0005-0000-0000-00009B020000}"/>
    <cellStyle name="OPXOutFmat2 2 2" xfId="786" xr:uid="{00000000-0005-0000-0000-00009C020000}"/>
    <cellStyle name="OPXOutFmat2 3" xfId="244" xr:uid="{00000000-0005-0000-0000-00009D020000}"/>
    <cellStyle name="OPXOutFmat2 3 2" xfId="787" xr:uid="{00000000-0005-0000-0000-00009E020000}"/>
    <cellStyle name="OPXOutFmat2 4" xfId="788" xr:uid="{00000000-0005-0000-0000-00009F020000}"/>
    <cellStyle name="OPXOutFmat2 5" xfId="789" xr:uid="{00000000-0005-0000-0000-0000A0020000}"/>
    <cellStyle name="OPXOutFmat2 6" xfId="790" xr:uid="{00000000-0005-0000-0000-0000A1020000}"/>
    <cellStyle name="OPXOutFmat2 7" xfId="785" xr:uid="{00000000-0005-0000-0000-0000A2020000}"/>
    <cellStyle name="OPXOutFmat2_ABS_p17" xfId="791" xr:uid="{00000000-0005-0000-0000-0000A3020000}"/>
    <cellStyle name="OPXOutFmat5" xfId="245" xr:uid="{00000000-0005-0000-0000-0000A4020000}"/>
    <cellStyle name="OPXOutFmat5 2" xfId="246" xr:uid="{00000000-0005-0000-0000-0000A5020000}"/>
    <cellStyle name="OPXOutFmat5 2 2" xfId="793" xr:uid="{00000000-0005-0000-0000-0000A6020000}"/>
    <cellStyle name="OPXOutFmat5 3" xfId="247" xr:uid="{00000000-0005-0000-0000-0000A7020000}"/>
    <cellStyle name="OPXOutFmat5 3 2" xfId="794" xr:uid="{00000000-0005-0000-0000-0000A8020000}"/>
    <cellStyle name="OPXOutFmat5 4" xfId="795" xr:uid="{00000000-0005-0000-0000-0000A9020000}"/>
    <cellStyle name="OPXOutFmat5 5" xfId="796" xr:uid="{00000000-0005-0000-0000-0000AA020000}"/>
    <cellStyle name="OPXOutFmat5 6" xfId="797" xr:uid="{00000000-0005-0000-0000-0000AB020000}"/>
    <cellStyle name="OPXOutFmat5 7" xfId="792" xr:uid="{00000000-0005-0000-0000-0000AC020000}"/>
    <cellStyle name="OPXOutFmat5_ABS_p17" xfId="798" xr:uid="{00000000-0005-0000-0000-0000AD020000}"/>
    <cellStyle name="OPXOutFmat6" xfId="248" xr:uid="{00000000-0005-0000-0000-0000AE020000}"/>
    <cellStyle name="OPXOutFmat6 2" xfId="249" xr:uid="{00000000-0005-0000-0000-0000AF020000}"/>
    <cellStyle name="OPXOutFmat6 2 2" xfId="800" xr:uid="{00000000-0005-0000-0000-0000B0020000}"/>
    <cellStyle name="OPXOutFmat6 3" xfId="250" xr:uid="{00000000-0005-0000-0000-0000B1020000}"/>
    <cellStyle name="OPXOutFmat6 3 2" xfId="801" xr:uid="{00000000-0005-0000-0000-0000B2020000}"/>
    <cellStyle name="OPXOutFmat6 4" xfId="802" xr:uid="{00000000-0005-0000-0000-0000B3020000}"/>
    <cellStyle name="OPXOutFmat6 5" xfId="803" xr:uid="{00000000-0005-0000-0000-0000B4020000}"/>
    <cellStyle name="OPXOutFmat6 6" xfId="804" xr:uid="{00000000-0005-0000-0000-0000B5020000}"/>
    <cellStyle name="OPXOutFmat6 7" xfId="799" xr:uid="{00000000-0005-0000-0000-0000B6020000}"/>
    <cellStyle name="OPXOutFmat6_ABS_p17" xfId="805" xr:uid="{00000000-0005-0000-0000-0000B7020000}"/>
    <cellStyle name="OPXOutFmat7" xfId="251" xr:uid="{00000000-0005-0000-0000-0000B8020000}"/>
    <cellStyle name="OPXOutFmat7 2" xfId="252" xr:uid="{00000000-0005-0000-0000-0000B9020000}"/>
    <cellStyle name="OPXOutFmat7 2 2" xfId="807" xr:uid="{00000000-0005-0000-0000-0000BA020000}"/>
    <cellStyle name="OPXOutFmat7 3" xfId="253" xr:uid="{00000000-0005-0000-0000-0000BB020000}"/>
    <cellStyle name="OPXOutFmat7 3 2" xfId="808" xr:uid="{00000000-0005-0000-0000-0000BC020000}"/>
    <cellStyle name="OPXOutFmat7 4" xfId="809" xr:uid="{00000000-0005-0000-0000-0000BD020000}"/>
    <cellStyle name="OPXOutFmat7 5" xfId="810" xr:uid="{00000000-0005-0000-0000-0000BE020000}"/>
    <cellStyle name="OPXOutFmat7 6" xfId="811" xr:uid="{00000000-0005-0000-0000-0000BF020000}"/>
    <cellStyle name="OPXOutFmat7 7" xfId="806" xr:uid="{00000000-0005-0000-0000-0000C0020000}"/>
    <cellStyle name="OPXOutFmat7_ABS_p17" xfId="812" xr:uid="{00000000-0005-0000-0000-0000C1020000}"/>
    <cellStyle name="OPXOutFmat8" xfId="254" xr:uid="{00000000-0005-0000-0000-0000C2020000}"/>
    <cellStyle name="OPXOutFmat8 2" xfId="255" xr:uid="{00000000-0005-0000-0000-0000C3020000}"/>
    <cellStyle name="OPXOutFmat8 2 2" xfId="814" xr:uid="{00000000-0005-0000-0000-0000C4020000}"/>
    <cellStyle name="OPXOutFmat8 3" xfId="256" xr:uid="{00000000-0005-0000-0000-0000C5020000}"/>
    <cellStyle name="OPXOutFmat8 3 2" xfId="815" xr:uid="{00000000-0005-0000-0000-0000C6020000}"/>
    <cellStyle name="OPXOutFmat8 4" xfId="816" xr:uid="{00000000-0005-0000-0000-0000C7020000}"/>
    <cellStyle name="OPXOutFmat8 5" xfId="817" xr:uid="{00000000-0005-0000-0000-0000C8020000}"/>
    <cellStyle name="OPXOutFmat8 6" xfId="818" xr:uid="{00000000-0005-0000-0000-0000C9020000}"/>
    <cellStyle name="OPXOutFmat8 7" xfId="813" xr:uid="{00000000-0005-0000-0000-0000CA020000}"/>
    <cellStyle name="OPXOutFmat8_ABS_p17" xfId="819" xr:uid="{00000000-0005-0000-0000-0000CB020000}"/>
    <cellStyle name="OPXOutFmat9" xfId="257" xr:uid="{00000000-0005-0000-0000-0000CC020000}"/>
    <cellStyle name="OPXOutFmat9 2" xfId="258" xr:uid="{00000000-0005-0000-0000-0000CD020000}"/>
    <cellStyle name="OPXOutFmat9 2 2" xfId="821" xr:uid="{00000000-0005-0000-0000-0000CE020000}"/>
    <cellStyle name="OPXOutFmat9 3" xfId="259" xr:uid="{00000000-0005-0000-0000-0000CF020000}"/>
    <cellStyle name="OPXOutFmat9 3 2" xfId="822" xr:uid="{00000000-0005-0000-0000-0000D0020000}"/>
    <cellStyle name="OPXOutFmat9 4" xfId="823" xr:uid="{00000000-0005-0000-0000-0000D1020000}"/>
    <cellStyle name="OPXOutFmat9 5" xfId="824" xr:uid="{00000000-0005-0000-0000-0000D2020000}"/>
    <cellStyle name="OPXOutFmat9 6" xfId="825" xr:uid="{00000000-0005-0000-0000-0000D3020000}"/>
    <cellStyle name="OPXOutFmat9 7" xfId="820" xr:uid="{00000000-0005-0000-0000-0000D4020000}"/>
    <cellStyle name="OPXOutFmat9_ABS_p17" xfId="826" xr:uid="{00000000-0005-0000-0000-0000D5020000}"/>
    <cellStyle name="OPXOutFmatRate61" xfId="260" xr:uid="{00000000-0005-0000-0000-0000D6020000}"/>
    <cellStyle name="OPXOutFmatRate61 2" xfId="261" xr:uid="{00000000-0005-0000-0000-0000D7020000}"/>
    <cellStyle name="OPXOutFmatRate61 2 2" xfId="828" xr:uid="{00000000-0005-0000-0000-0000D8020000}"/>
    <cellStyle name="OPXOutFmatRate61 3" xfId="262" xr:uid="{00000000-0005-0000-0000-0000D9020000}"/>
    <cellStyle name="OPXOutFmatRate61 3 2" xfId="829" xr:uid="{00000000-0005-0000-0000-0000DA020000}"/>
    <cellStyle name="OPXOutFmatRate61 4" xfId="830" xr:uid="{00000000-0005-0000-0000-0000DB020000}"/>
    <cellStyle name="OPXOutFmatRate61 5" xfId="831" xr:uid="{00000000-0005-0000-0000-0000DC020000}"/>
    <cellStyle name="OPXOutFmatRate61 6" xfId="832" xr:uid="{00000000-0005-0000-0000-0000DD020000}"/>
    <cellStyle name="OPXOutFmatRate61 7" xfId="827" xr:uid="{00000000-0005-0000-0000-0000DE020000}"/>
    <cellStyle name="OPXOutFmatRate61_ABS_p17" xfId="833" xr:uid="{00000000-0005-0000-0000-0000DF020000}"/>
    <cellStyle name="OPXOutFmatRate62" xfId="263" xr:uid="{00000000-0005-0000-0000-0000E0020000}"/>
    <cellStyle name="OPXOutFmatRate62 2" xfId="264" xr:uid="{00000000-0005-0000-0000-0000E1020000}"/>
    <cellStyle name="OPXOutFmatRate62 2 2" xfId="835" xr:uid="{00000000-0005-0000-0000-0000E2020000}"/>
    <cellStyle name="OPXOutFmatRate62 3" xfId="265" xr:uid="{00000000-0005-0000-0000-0000E3020000}"/>
    <cellStyle name="OPXOutFmatRate62 3 2" xfId="836" xr:uid="{00000000-0005-0000-0000-0000E4020000}"/>
    <cellStyle name="OPXOutFmatRate62 4" xfId="837" xr:uid="{00000000-0005-0000-0000-0000E5020000}"/>
    <cellStyle name="OPXOutFmatRate62 5" xfId="838" xr:uid="{00000000-0005-0000-0000-0000E6020000}"/>
    <cellStyle name="OPXOutFmatRate62 6" xfId="839" xr:uid="{00000000-0005-0000-0000-0000E7020000}"/>
    <cellStyle name="OPXOutFmatRate62 7" xfId="834" xr:uid="{00000000-0005-0000-0000-0000E8020000}"/>
    <cellStyle name="OPXOutFmatRate62_ABS_p17" xfId="840" xr:uid="{00000000-0005-0000-0000-0000E9020000}"/>
    <cellStyle name="OPXOutFmatRate63" xfId="266" xr:uid="{00000000-0005-0000-0000-0000EA020000}"/>
    <cellStyle name="OPXOutFmatRate63 2" xfId="267" xr:uid="{00000000-0005-0000-0000-0000EB020000}"/>
    <cellStyle name="OPXOutFmatRate63 2 2" xfId="842" xr:uid="{00000000-0005-0000-0000-0000EC020000}"/>
    <cellStyle name="OPXOutFmatRate63 3" xfId="268" xr:uid="{00000000-0005-0000-0000-0000ED020000}"/>
    <cellStyle name="OPXOutFmatRate63 3 2" xfId="843" xr:uid="{00000000-0005-0000-0000-0000EE020000}"/>
    <cellStyle name="OPXOutFmatRate63 4" xfId="844" xr:uid="{00000000-0005-0000-0000-0000EF020000}"/>
    <cellStyle name="OPXOutFmatRate63 5" xfId="845" xr:uid="{00000000-0005-0000-0000-0000F0020000}"/>
    <cellStyle name="OPXOutFmatRate63 6" xfId="846" xr:uid="{00000000-0005-0000-0000-0000F1020000}"/>
    <cellStyle name="OPXOutFmatRate63 7" xfId="841" xr:uid="{00000000-0005-0000-0000-0000F2020000}"/>
    <cellStyle name="OPXOutFmatRate63_ABS_p17" xfId="847" xr:uid="{00000000-0005-0000-0000-0000F3020000}"/>
    <cellStyle name="OPXOutFmatRate64" xfId="269" xr:uid="{00000000-0005-0000-0000-0000F4020000}"/>
    <cellStyle name="OPXOutFmatRate64 2" xfId="270" xr:uid="{00000000-0005-0000-0000-0000F5020000}"/>
    <cellStyle name="OPXOutFmatRate64 2 2" xfId="849" xr:uid="{00000000-0005-0000-0000-0000F6020000}"/>
    <cellStyle name="OPXOutFmatRate64 3" xfId="271" xr:uid="{00000000-0005-0000-0000-0000F7020000}"/>
    <cellStyle name="OPXOutFmatRate64 3 2" xfId="850" xr:uid="{00000000-0005-0000-0000-0000F8020000}"/>
    <cellStyle name="OPXOutFmatRate64 4" xfId="851" xr:uid="{00000000-0005-0000-0000-0000F9020000}"/>
    <cellStyle name="OPXOutFmatRate64 5" xfId="852" xr:uid="{00000000-0005-0000-0000-0000FA020000}"/>
    <cellStyle name="OPXOutFmatRate64 6" xfId="853" xr:uid="{00000000-0005-0000-0000-0000FB020000}"/>
    <cellStyle name="OPXOutFmatRate64 7" xfId="848" xr:uid="{00000000-0005-0000-0000-0000FC020000}"/>
    <cellStyle name="OPXOutFmatRate64_ABS_p17" xfId="854" xr:uid="{00000000-0005-0000-0000-0000FD020000}"/>
    <cellStyle name="OPXOutFmatRate65" xfId="272" xr:uid="{00000000-0005-0000-0000-0000FE020000}"/>
    <cellStyle name="OPXOutFmatRate65 2" xfId="273" xr:uid="{00000000-0005-0000-0000-0000FF020000}"/>
    <cellStyle name="OPXOutFmatRate65 2 2" xfId="856" xr:uid="{00000000-0005-0000-0000-000000030000}"/>
    <cellStyle name="OPXOutFmatRate65 3" xfId="274" xr:uid="{00000000-0005-0000-0000-000001030000}"/>
    <cellStyle name="OPXOutFmatRate65 3 2" xfId="857" xr:uid="{00000000-0005-0000-0000-000002030000}"/>
    <cellStyle name="OPXOutFmatRate65 4" xfId="858" xr:uid="{00000000-0005-0000-0000-000003030000}"/>
    <cellStyle name="OPXOutFmatRate65 5" xfId="859" xr:uid="{00000000-0005-0000-0000-000004030000}"/>
    <cellStyle name="OPXOutFmatRate65 6" xfId="860" xr:uid="{00000000-0005-0000-0000-000005030000}"/>
    <cellStyle name="OPXOutFmatRate65 7" xfId="855" xr:uid="{00000000-0005-0000-0000-000006030000}"/>
    <cellStyle name="OPXOutFmatRate65_ABS_p17" xfId="861" xr:uid="{00000000-0005-0000-0000-000007030000}"/>
    <cellStyle name="OPXOutFmatRate66" xfId="275" xr:uid="{00000000-0005-0000-0000-000008030000}"/>
    <cellStyle name="OPXOutFmatRate66 2" xfId="276" xr:uid="{00000000-0005-0000-0000-000009030000}"/>
    <cellStyle name="OPXOutFmatRate66 2 2" xfId="863" xr:uid="{00000000-0005-0000-0000-00000A030000}"/>
    <cellStyle name="OPXOutFmatRate66 3" xfId="277" xr:uid="{00000000-0005-0000-0000-00000B030000}"/>
    <cellStyle name="OPXOutFmatRate66 3 2" xfId="864" xr:uid="{00000000-0005-0000-0000-00000C030000}"/>
    <cellStyle name="OPXOutFmatRate66 4" xfId="865" xr:uid="{00000000-0005-0000-0000-00000D030000}"/>
    <cellStyle name="OPXOutFmatRate66 5" xfId="866" xr:uid="{00000000-0005-0000-0000-00000E030000}"/>
    <cellStyle name="OPXOutFmatRate66 6" xfId="867" xr:uid="{00000000-0005-0000-0000-00000F030000}"/>
    <cellStyle name="OPXOutFmatRate66 7" xfId="862" xr:uid="{00000000-0005-0000-0000-000010030000}"/>
    <cellStyle name="OPXOutFmatRate66_ABS_p17" xfId="868" xr:uid="{00000000-0005-0000-0000-000011030000}"/>
    <cellStyle name="OPXOutFmatRate67" xfId="278" xr:uid="{00000000-0005-0000-0000-000012030000}"/>
    <cellStyle name="OPXOutFmatRate67 2" xfId="279" xr:uid="{00000000-0005-0000-0000-000013030000}"/>
    <cellStyle name="OPXOutFmatRate67 2 2" xfId="870" xr:uid="{00000000-0005-0000-0000-000014030000}"/>
    <cellStyle name="OPXOutFmatRate67 3" xfId="280" xr:uid="{00000000-0005-0000-0000-000015030000}"/>
    <cellStyle name="OPXOutFmatRate67 3 2" xfId="871" xr:uid="{00000000-0005-0000-0000-000016030000}"/>
    <cellStyle name="OPXOutFmatRate67 4" xfId="872" xr:uid="{00000000-0005-0000-0000-000017030000}"/>
    <cellStyle name="OPXOutFmatRate67 5" xfId="873" xr:uid="{00000000-0005-0000-0000-000018030000}"/>
    <cellStyle name="OPXOutFmatRate67 6" xfId="874" xr:uid="{00000000-0005-0000-0000-000019030000}"/>
    <cellStyle name="OPXOutFmatRate67 7" xfId="869" xr:uid="{00000000-0005-0000-0000-00001A030000}"/>
    <cellStyle name="OPXOutFmatRate67_ABS_p17" xfId="875" xr:uid="{00000000-0005-0000-0000-00001B030000}"/>
    <cellStyle name="OPXOutFmatRate68" xfId="281" xr:uid="{00000000-0005-0000-0000-00001C030000}"/>
    <cellStyle name="OPXOutFmatRate68 2" xfId="282" xr:uid="{00000000-0005-0000-0000-00001D030000}"/>
    <cellStyle name="OPXOutFmatRate68 2 2" xfId="877" xr:uid="{00000000-0005-0000-0000-00001E030000}"/>
    <cellStyle name="OPXOutFmatRate68 3" xfId="283" xr:uid="{00000000-0005-0000-0000-00001F030000}"/>
    <cellStyle name="OPXOutFmatRate68 3 2" xfId="878" xr:uid="{00000000-0005-0000-0000-000020030000}"/>
    <cellStyle name="OPXOutFmatRate68 4" xfId="879" xr:uid="{00000000-0005-0000-0000-000021030000}"/>
    <cellStyle name="OPXOutFmatRate68 5" xfId="880" xr:uid="{00000000-0005-0000-0000-000022030000}"/>
    <cellStyle name="OPXOutFmatRate68 6" xfId="881" xr:uid="{00000000-0005-0000-0000-000023030000}"/>
    <cellStyle name="OPXOutFmatRate68 7" xfId="876" xr:uid="{00000000-0005-0000-0000-000024030000}"/>
    <cellStyle name="OPXOutFmatRate68_ABS_p17" xfId="882" xr:uid="{00000000-0005-0000-0000-000025030000}"/>
    <cellStyle name="OPXOutText" xfId="284" xr:uid="{00000000-0005-0000-0000-000026030000}"/>
    <cellStyle name="OPXOutText 2" xfId="285" xr:uid="{00000000-0005-0000-0000-000027030000}"/>
    <cellStyle name="OPXOutText 2 2" xfId="884" xr:uid="{00000000-0005-0000-0000-000028030000}"/>
    <cellStyle name="OPXOutText 3" xfId="286" xr:uid="{00000000-0005-0000-0000-000029030000}"/>
    <cellStyle name="OPXOutText 3 2" xfId="885" xr:uid="{00000000-0005-0000-0000-00002A030000}"/>
    <cellStyle name="OPXOutText 4" xfId="886" xr:uid="{00000000-0005-0000-0000-00002B030000}"/>
    <cellStyle name="OPXOutText 5" xfId="887" xr:uid="{00000000-0005-0000-0000-00002C030000}"/>
    <cellStyle name="OPXOutText 6" xfId="888" xr:uid="{00000000-0005-0000-0000-00002D030000}"/>
    <cellStyle name="OPXOutText 7" xfId="883" xr:uid="{00000000-0005-0000-0000-00002E030000}"/>
    <cellStyle name="OPXOutText_ABS_p17" xfId="889" xr:uid="{00000000-0005-0000-0000-00002F030000}"/>
    <cellStyle name="OPXOutTextWrap" xfId="287" xr:uid="{00000000-0005-0000-0000-000030030000}"/>
    <cellStyle name="OPXOutTextWrap 2" xfId="288" xr:uid="{00000000-0005-0000-0000-000031030000}"/>
    <cellStyle name="OPXOutTextWrap 2 2" xfId="891" xr:uid="{00000000-0005-0000-0000-000032030000}"/>
    <cellStyle name="OPXOutTextWrap 3" xfId="289" xr:uid="{00000000-0005-0000-0000-000033030000}"/>
    <cellStyle name="OPXOutTextWrap 3 2" xfId="892" xr:uid="{00000000-0005-0000-0000-000034030000}"/>
    <cellStyle name="OPXOutTextWrap 4" xfId="893" xr:uid="{00000000-0005-0000-0000-000035030000}"/>
    <cellStyle name="OPXOutTextWrap 5" xfId="894" xr:uid="{00000000-0005-0000-0000-000036030000}"/>
    <cellStyle name="OPXOutTextWrap 6" xfId="895" xr:uid="{00000000-0005-0000-0000-000037030000}"/>
    <cellStyle name="OPXOutTextWrap 7" xfId="890" xr:uid="{00000000-0005-0000-0000-000038030000}"/>
    <cellStyle name="OPXOutTextWrap_ABS_p17" xfId="896" xr:uid="{00000000-0005-0000-0000-000039030000}"/>
    <cellStyle name="OPXOutTime" xfId="290" xr:uid="{00000000-0005-0000-0000-00003A030000}"/>
    <cellStyle name="OPXOutTime 2" xfId="291" xr:uid="{00000000-0005-0000-0000-00003B030000}"/>
    <cellStyle name="OPXOutTime 2 2" xfId="898" xr:uid="{00000000-0005-0000-0000-00003C030000}"/>
    <cellStyle name="OPXOutTime 3" xfId="292" xr:uid="{00000000-0005-0000-0000-00003D030000}"/>
    <cellStyle name="OPXOutTime 3 2" xfId="899" xr:uid="{00000000-0005-0000-0000-00003E030000}"/>
    <cellStyle name="OPXOutTime 4" xfId="900" xr:uid="{00000000-0005-0000-0000-00003F030000}"/>
    <cellStyle name="OPXOutTime 5" xfId="901" xr:uid="{00000000-0005-0000-0000-000040030000}"/>
    <cellStyle name="OPXOutTime 6" xfId="902" xr:uid="{00000000-0005-0000-0000-000041030000}"/>
    <cellStyle name="OPXOutTime 7" xfId="897" xr:uid="{00000000-0005-0000-0000-000042030000}"/>
    <cellStyle name="OPXOutTime_ABS_p17" xfId="903" xr:uid="{00000000-0005-0000-0000-000043030000}"/>
    <cellStyle name="OPXProtected" xfId="293" xr:uid="{00000000-0005-0000-0000-000044030000}"/>
    <cellStyle name="OPXProtected 2" xfId="294" xr:uid="{00000000-0005-0000-0000-000045030000}"/>
    <cellStyle name="OPXProtected 2 2" xfId="905" xr:uid="{00000000-0005-0000-0000-000046030000}"/>
    <cellStyle name="OPXProtected 3" xfId="295" xr:uid="{00000000-0005-0000-0000-000047030000}"/>
    <cellStyle name="OPXProtected 3 2" xfId="906" xr:uid="{00000000-0005-0000-0000-000048030000}"/>
    <cellStyle name="OPXProtected 4" xfId="907" xr:uid="{00000000-0005-0000-0000-000049030000}"/>
    <cellStyle name="OPXProtected 5" xfId="908" xr:uid="{00000000-0005-0000-0000-00004A030000}"/>
    <cellStyle name="OPXProtected 6" xfId="909" xr:uid="{00000000-0005-0000-0000-00004B030000}"/>
    <cellStyle name="OPXProtected 7" xfId="904" xr:uid="{00000000-0005-0000-0000-00004C030000}"/>
    <cellStyle name="OPXProtected_ABS_p17" xfId="910" xr:uid="{00000000-0005-0000-0000-00004D030000}"/>
    <cellStyle name="Output 2" xfId="911" xr:uid="{00000000-0005-0000-0000-00004E030000}"/>
    <cellStyle name="Percent" xfId="1" xr:uid="{00000000-0005-0000-0000-00004F030000}"/>
    <cellStyle name="Percent [2]" xfId="296" xr:uid="{00000000-0005-0000-0000-000050030000}"/>
    <cellStyle name="Percent 14" xfId="44" xr:uid="{00000000-0005-0000-0000-000051030000}"/>
    <cellStyle name="Percent 15" xfId="45" xr:uid="{00000000-0005-0000-0000-000052030000}"/>
    <cellStyle name="Percent 16" xfId="46" xr:uid="{00000000-0005-0000-0000-000053030000}"/>
    <cellStyle name="Percent 2" xfId="47" xr:uid="{00000000-0005-0000-0000-000054030000}"/>
    <cellStyle name="Percent 3" xfId="297" xr:uid="{00000000-0005-0000-0000-000055030000}"/>
    <cellStyle name="Percent 4" xfId="298" xr:uid="{00000000-0005-0000-0000-000056030000}"/>
    <cellStyle name="Percent 5" xfId="299" xr:uid="{00000000-0005-0000-0000-000057030000}"/>
    <cellStyle name="Percent 6" xfId="912" xr:uid="{00000000-0005-0000-0000-000058030000}"/>
    <cellStyle name="Percent 7" xfId="913" xr:uid="{00000000-0005-0000-0000-000059030000}"/>
    <cellStyle name="Percent 8" xfId="914" xr:uid="{00000000-0005-0000-0000-00005A030000}"/>
    <cellStyle name="RevList" xfId="300" xr:uid="{00000000-0005-0000-0000-00005B030000}"/>
    <cellStyle name="RowLevel_0" xfId="915" xr:uid="{00000000-0005-0000-0000-00005C030000}"/>
    <cellStyle name="showExposure" xfId="301" xr:uid="{00000000-0005-0000-0000-00005D030000}"/>
    <cellStyle name="showExposure 2" xfId="302" xr:uid="{00000000-0005-0000-0000-00005E030000}"/>
    <cellStyle name="showExposure 2 2" xfId="917" xr:uid="{00000000-0005-0000-0000-00005F030000}"/>
    <cellStyle name="showExposure 3" xfId="303" xr:uid="{00000000-0005-0000-0000-000060030000}"/>
    <cellStyle name="showExposure 3 2" xfId="918" xr:uid="{00000000-0005-0000-0000-000061030000}"/>
    <cellStyle name="showExposure 4" xfId="919" xr:uid="{00000000-0005-0000-0000-000062030000}"/>
    <cellStyle name="showExposure 5" xfId="920" xr:uid="{00000000-0005-0000-0000-000063030000}"/>
    <cellStyle name="showExposure 6" xfId="921" xr:uid="{00000000-0005-0000-0000-000064030000}"/>
    <cellStyle name="showExposure 7" xfId="916" xr:uid="{00000000-0005-0000-0000-000065030000}"/>
    <cellStyle name="showParameterE" xfId="304" xr:uid="{00000000-0005-0000-0000-000066030000}"/>
    <cellStyle name="showParameterE 2" xfId="305" xr:uid="{00000000-0005-0000-0000-000067030000}"/>
    <cellStyle name="showParameterE 2 2" xfId="923" xr:uid="{00000000-0005-0000-0000-000068030000}"/>
    <cellStyle name="showParameterE 3" xfId="306" xr:uid="{00000000-0005-0000-0000-000069030000}"/>
    <cellStyle name="showParameterE 3 2" xfId="924" xr:uid="{00000000-0005-0000-0000-00006A030000}"/>
    <cellStyle name="showParameterE 4" xfId="925" xr:uid="{00000000-0005-0000-0000-00006B030000}"/>
    <cellStyle name="showParameterE 5" xfId="926" xr:uid="{00000000-0005-0000-0000-00006C030000}"/>
    <cellStyle name="showParameterE 6" xfId="927" xr:uid="{00000000-0005-0000-0000-00006D030000}"/>
    <cellStyle name="showParameterE 7" xfId="922" xr:uid="{00000000-0005-0000-0000-00006E030000}"/>
    <cellStyle name="showParameterS" xfId="307" xr:uid="{00000000-0005-0000-0000-00006F030000}"/>
    <cellStyle name="showParameterS 2" xfId="308" xr:uid="{00000000-0005-0000-0000-000070030000}"/>
    <cellStyle name="showParameterS 2 2" xfId="929" xr:uid="{00000000-0005-0000-0000-000071030000}"/>
    <cellStyle name="showParameterS 3" xfId="309" xr:uid="{00000000-0005-0000-0000-000072030000}"/>
    <cellStyle name="showParameterS 3 2" xfId="930" xr:uid="{00000000-0005-0000-0000-000073030000}"/>
    <cellStyle name="showParameterS 4" xfId="931" xr:uid="{00000000-0005-0000-0000-000074030000}"/>
    <cellStyle name="showParameterS 5" xfId="932" xr:uid="{00000000-0005-0000-0000-000075030000}"/>
    <cellStyle name="showParameterS 6" xfId="933" xr:uid="{00000000-0005-0000-0000-000076030000}"/>
    <cellStyle name="showParameterS 7" xfId="928" xr:uid="{00000000-0005-0000-0000-000077030000}"/>
    <cellStyle name="showPD" xfId="310" xr:uid="{00000000-0005-0000-0000-000078030000}"/>
    <cellStyle name="showPD 2" xfId="311" xr:uid="{00000000-0005-0000-0000-000079030000}"/>
    <cellStyle name="showPD 2 2" xfId="935" xr:uid="{00000000-0005-0000-0000-00007A030000}"/>
    <cellStyle name="showPD 3" xfId="312" xr:uid="{00000000-0005-0000-0000-00007B030000}"/>
    <cellStyle name="showPD 3 2" xfId="936" xr:uid="{00000000-0005-0000-0000-00007C030000}"/>
    <cellStyle name="showPD 4" xfId="937" xr:uid="{00000000-0005-0000-0000-00007D030000}"/>
    <cellStyle name="showPD 5" xfId="938" xr:uid="{00000000-0005-0000-0000-00007E030000}"/>
    <cellStyle name="showPD 6" xfId="939" xr:uid="{00000000-0005-0000-0000-00007F030000}"/>
    <cellStyle name="showPD 7" xfId="934" xr:uid="{00000000-0005-0000-0000-000080030000}"/>
    <cellStyle name="showPercentage" xfId="313" xr:uid="{00000000-0005-0000-0000-000081030000}"/>
    <cellStyle name="showPercentage 2" xfId="314" xr:uid="{00000000-0005-0000-0000-000082030000}"/>
    <cellStyle name="showPercentage 2 2" xfId="941" xr:uid="{00000000-0005-0000-0000-000083030000}"/>
    <cellStyle name="showPercentage 3" xfId="315" xr:uid="{00000000-0005-0000-0000-000084030000}"/>
    <cellStyle name="showPercentage 3 2" xfId="942" xr:uid="{00000000-0005-0000-0000-000085030000}"/>
    <cellStyle name="showPercentage 4" xfId="943" xr:uid="{00000000-0005-0000-0000-000086030000}"/>
    <cellStyle name="showPercentage 5" xfId="944" xr:uid="{00000000-0005-0000-0000-000087030000}"/>
    <cellStyle name="showPercentage 6" xfId="945" xr:uid="{00000000-0005-0000-0000-000088030000}"/>
    <cellStyle name="showPercentage 7" xfId="940" xr:uid="{00000000-0005-0000-0000-000089030000}"/>
    <cellStyle name="showSelection" xfId="316" xr:uid="{00000000-0005-0000-0000-00008A030000}"/>
    <cellStyle name="showSelection 2" xfId="317" xr:uid="{00000000-0005-0000-0000-00008B030000}"/>
    <cellStyle name="showSelection 2 2" xfId="947" xr:uid="{00000000-0005-0000-0000-00008C030000}"/>
    <cellStyle name="showSelection 3" xfId="318" xr:uid="{00000000-0005-0000-0000-00008D030000}"/>
    <cellStyle name="showSelection 3 2" xfId="948" xr:uid="{00000000-0005-0000-0000-00008E030000}"/>
    <cellStyle name="showSelection 4" xfId="949" xr:uid="{00000000-0005-0000-0000-00008F030000}"/>
    <cellStyle name="showSelection 5" xfId="950" xr:uid="{00000000-0005-0000-0000-000090030000}"/>
    <cellStyle name="showSelection 6" xfId="951" xr:uid="{00000000-0005-0000-0000-000091030000}"/>
    <cellStyle name="showSelection 7" xfId="946" xr:uid="{00000000-0005-0000-0000-000092030000}"/>
    <cellStyle name="Style 1" xfId="319" xr:uid="{00000000-0005-0000-0000-000093030000}"/>
    <cellStyle name="Subtotal" xfId="320" xr:uid="{00000000-0005-0000-0000-000094030000}"/>
    <cellStyle name="supFloat" xfId="321" xr:uid="{00000000-0005-0000-0000-000095030000}"/>
    <cellStyle name="supFloat 2" xfId="322" xr:uid="{00000000-0005-0000-0000-000096030000}"/>
    <cellStyle name="supFloat 2 2" xfId="953" xr:uid="{00000000-0005-0000-0000-000097030000}"/>
    <cellStyle name="supFloat 3" xfId="323" xr:uid="{00000000-0005-0000-0000-000098030000}"/>
    <cellStyle name="supFloat 3 2" xfId="954" xr:uid="{00000000-0005-0000-0000-000099030000}"/>
    <cellStyle name="supFloat 4" xfId="955" xr:uid="{00000000-0005-0000-0000-00009A030000}"/>
    <cellStyle name="supFloat 5" xfId="956" xr:uid="{00000000-0005-0000-0000-00009B030000}"/>
    <cellStyle name="supFloat 6" xfId="957" xr:uid="{00000000-0005-0000-0000-00009C030000}"/>
    <cellStyle name="supFloat 7" xfId="952" xr:uid="{00000000-0005-0000-0000-00009D030000}"/>
    <cellStyle name="supInt" xfId="324" xr:uid="{00000000-0005-0000-0000-00009E030000}"/>
    <cellStyle name="supInt 2" xfId="325" xr:uid="{00000000-0005-0000-0000-00009F030000}"/>
    <cellStyle name="supInt 2 2" xfId="959" xr:uid="{00000000-0005-0000-0000-0000A0030000}"/>
    <cellStyle name="supInt 3" xfId="326" xr:uid="{00000000-0005-0000-0000-0000A1030000}"/>
    <cellStyle name="supInt 3 2" xfId="960" xr:uid="{00000000-0005-0000-0000-0000A2030000}"/>
    <cellStyle name="supInt 4" xfId="961" xr:uid="{00000000-0005-0000-0000-0000A3030000}"/>
    <cellStyle name="supInt 5" xfId="962" xr:uid="{00000000-0005-0000-0000-0000A4030000}"/>
    <cellStyle name="supInt 6" xfId="963" xr:uid="{00000000-0005-0000-0000-0000A5030000}"/>
    <cellStyle name="supInt 7" xfId="958" xr:uid="{00000000-0005-0000-0000-0000A6030000}"/>
    <cellStyle name="supParameterE" xfId="327" xr:uid="{00000000-0005-0000-0000-0000A7030000}"/>
    <cellStyle name="supParameterE 2" xfId="328" xr:uid="{00000000-0005-0000-0000-0000A8030000}"/>
    <cellStyle name="supParameterE 2 2" xfId="965" xr:uid="{00000000-0005-0000-0000-0000A9030000}"/>
    <cellStyle name="supParameterE 3" xfId="329" xr:uid="{00000000-0005-0000-0000-0000AA030000}"/>
    <cellStyle name="supParameterE 3 2" xfId="966" xr:uid="{00000000-0005-0000-0000-0000AB030000}"/>
    <cellStyle name="supParameterE 4" xfId="967" xr:uid="{00000000-0005-0000-0000-0000AC030000}"/>
    <cellStyle name="supParameterE 5" xfId="968" xr:uid="{00000000-0005-0000-0000-0000AD030000}"/>
    <cellStyle name="supParameterE 6" xfId="969" xr:uid="{00000000-0005-0000-0000-0000AE030000}"/>
    <cellStyle name="supParameterE 7" xfId="964" xr:uid="{00000000-0005-0000-0000-0000AF030000}"/>
    <cellStyle name="supParameterS" xfId="330" xr:uid="{00000000-0005-0000-0000-0000B0030000}"/>
    <cellStyle name="supParameterS 2" xfId="331" xr:uid="{00000000-0005-0000-0000-0000B1030000}"/>
    <cellStyle name="supParameterS 2 2" xfId="971" xr:uid="{00000000-0005-0000-0000-0000B2030000}"/>
    <cellStyle name="supParameterS 3" xfId="332" xr:uid="{00000000-0005-0000-0000-0000B3030000}"/>
    <cellStyle name="supParameterS 3 2" xfId="972" xr:uid="{00000000-0005-0000-0000-0000B4030000}"/>
    <cellStyle name="supParameterS 4" xfId="973" xr:uid="{00000000-0005-0000-0000-0000B5030000}"/>
    <cellStyle name="supParameterS 5" xfId="974" xr:uid="{00000000-0005-0000-0000-0000B6030000}"/>
    <cellStyle name="supParameterS 6" xfId="975" xr:uid="{00000000-0005-0000-0000-0000B7030000}"/>
    <cellStyle name="supParameterS 7" xfId="970" xr:uid="{00000000-0005-0000-0000-0000B8030000}"/>
    <cellStyle name="supPD" xfId="333" xr:uid="{00000000-0005-0000-0000-0000B9030000}"/>
    <cellStyle name="supPD 2" xfId="334" xr:uid="{00000000-0005-0000-0000-0000BA030000}"/>
    <cellStyle name="supPD 2 2" xfId="977" xr:uid="{00000000-0005-0000-0000-0000BB030000}"/>
    <cellStyle name="supPD 3" xfId="335" xr:uid="{00000000-0005-0000-0000-0000BC030000}"/>
    <cellStyle name="supPD 3 2" xfId="978" xr:uid="{00000000-0005-0000-0000-0000BD030000}"/>
    <cellStyle name="supPD 4" xfId="979" xr:uid="{00000000-0005-0000-0000-0000BE030000}"/>
    <cellStyle name="supPD 5" xfId="980" xr:uid="{00000000-0005-0000-0000-0000BF030000}"/>
    <cellStyle name="supPD 6" xfId="981" xr:uid="{00000000-0005-0000-0000-0000C0030000}"/>
    <cellStyle name="supPD 7" xfId="976" xr:uid="{00000000-0005-0000-0000-0000C1030000}"/>
    <cellStyle name="supPercentage" xfId="336" xr:uid="{00000000-0005-0000-0000-0000C2030000}"/>
    <cellStyle name="supPercentage 2" xfId="337" xr:uid="{00000000-0005-0000-0000-0000C3030000}"/>
    <cellStyle name="supPercentage 2 2" xfId="983" xr:uid="{00000000-0005-0000-0000-0000C4030000}"/>
    <cellStyle name="supPercentage 3" xfId="338" xr:uid="{00000000-0005-0000-0000-0000C5030000}"/>
    <cellStyle name="supPercentage 3 2" xfId="984" xr:uid="{00000000-0005-0000-0000-0000C6030000}"/>
    <cellStyle name="supPercentage 4" xfId="985" xr:uid="{00000000-0005-0000-0000-0000C7030000}"/>
    <cellStyle name="supPercentage 5" xfId="986" xr:uid="{00000000-0005-0000-0000-0000C8030000}"/>
    <cellStyle name="supPercentage 6" xfId="987" xr:uid="{00000000-0005-0000-0000-0000C9030000}"/>
    <cellStyle name="supPercentage 7" xfId="982" xr:uid="{00000000-0005-0000-0000-0000CA030000}"/>
    <cellStyle name="supPercentageL" xfId="339" xr:uid="{00000000-0005-0000-0000-0000CB030000}"/>
    <cellStyle name="supPercentageL 2" xfId="340" xr:uid="{00000000-0005-0000-0000-0000CC030000}"/>
    <cellStyle name="supPercentageL 2 2" xfId="989" xr:uid="{00000000-0005-0000-0000-0000CD030000}"/>
    <cellStyle name="supPercentageL 3" xfId="341" xr:uid="{00000000-0005-0000-0000-0000CE030000}"/>
    <cellStyle name="supPercentageL 3 2" xfId="990" xr:uid="{00000000-0005-0000-0000-0000CF030000}"/>
    <cellStyle name="supPercentageL 4" xfId="991" xr:uid="{00000000-0005-0000-0000-0000D0030000}"/>
    <cellStyle name="supPercentageL 5" xfId="992" xr:uid="{00000000-0005-0000-0000-0000D1030000}"/>
    <cellStyle name="supPercentageL 6" xfId="993" xr:uid="{00000000-0005-0000-0000-0000D2030000}"/>
    <cellStyle name="supPercentageL 7" xfId="988" xr:uid="{00000000-0005-0000-0000-0000D3030000}"/>
    <cellStyle name="supSelection" xfId="342" xr:uid="{00000000-0005-0000-0000-0000D4030000}"/>
    <cellStyle name="supSelection 2" xfId="343" xr:uid="{00000000-0005-0000-0000-0000D5030000}"/>
    <cellStyle name="supSelection 2 2" xfId="995" xr:uid="{00000000-0005-0000-0000-0000D6030000}"/>
    <cellStyle name="supSelection 3" xfId="344" xr:uid="{00000000-0005-0000-0000-0000D7030000}"/>
    <cellStyle name="supSelection 3 2" xfId="996" xr:uid="{00000000-0005-0000-0000-0000D8030000}"/>
    <cellStyle name="supSelection 4" xfId="997" xr:uid="{00000000-0005-0000-0000-0000D9030000}"/>
    <cellStyle name="supSelection 5" xfId="998" xr:uid="{00000000-0005-0000-0000-0000DA030000}"/>
    <cellStyle name="supSelection 6" xfId="999" xr:uid="{00000000-0005-0000-0000-0000DB030000}"/>
    <cellStyle name="supSelection 7" xfId="994" xr:uid="{00000000-0005-0000-0000-0000DC030000}"/>
    <cellStyle name="supSelection_ABS_p17" xfId="1000" xr:uid="{00000000-0005-0000-0000-0000DD030000}"/>
    <cellStyle name="supText" xfId="345" xr:uid="{00000000-0005-0000-0000-0000DE030000}"/>
    <cellStyle name="supText 2" xfId="346" xr:uid="{00000000-0005-0000-0000-0000DF030000}"/>
    <cellStyle name="supText 2 2" xfId="1002" xr:uid="{00000000-0005-0000-0000-0000E0030000}"/>
    <cellStyle name="supText 3" xfId="347" xr:uid="{00000000-0005-0000-0000-0000E1030000}"/>
    <cellStyle name="supText 3 2" xfId="1003" xr:uid="{00000000-0005-0000-0000-0000E2030000}"/>
    <cellStyle name="supText 4" xfId="1004" xr:uid="{00000000-0005-0000-0000-0000E3030000}"/>
    <cellStyle name="supText 5" xfId="1005" xr:uid="{00000000-0005-0000-0000-0000E4030000}"/>
    <cellStyle name="supText 6" xfId="1006" xr:uid="{00000000-0005-0000-0000-0000E5030000}"/>
    <cellStyle name="supText 7" xfId="1001" xr:uid="{00000000-0005-0000-0000-0000E6030000}"/>
    <cellStyle name="Title 2" xfId="348" xr:uid="{00000000-0005-0000-0000-0000E7030000}"/>
    <cellStyle name="Title 3" xfId="349" xr:uid="{00000000-0005-0000-0000-0000E8030000}"/>
    <cellStyle name="Title 4" xfId="1007" xr:uid="{00000000-0005-0000-0000-0000E9030000}"/>
    <cellStyle name="Title 5" xfId="1008" xr:uid="{00000000-0005-0000-0000-0000EA030000}"/>
    <cellStyle name="Title 6" xfId="1009" xr:uid="{00000000-0005-0000-0000-0000EB030000}"/>
    <cellStyle name="Total 2" xfId="350" xr:uid="{00000000-0005-0000-0000-0000EC030000}"/>
    <cellStyle name="Total 2 2" xfId="351" xr:uid="{00000000-0005-0000-0000-0000ED030000}"/>
    <cellStyle name="Total 2 2 2" xfId="1012" xr:uid="{00000000-0005-0000-0000-0000EE030000}"/>
    <cellStyle name="Total 2 3" xfId="352" xr:uid="{00000000-0005-0000-0000-0000EF030000}"/>
    <cellStyle name="Total 2 3 2" xfId="1013" xr:uid="{00000000-0005-0000-0000-0000F0030000}"/>
    <cellStyle name="Total 2 4" xfId="1014" xr:uid="{00000000-0005-0000-0000-0000F1030000}"/>
    <cellStyle name="Total 2 5" xfId="1015" xr:uid="{00000000-0005-0000-0000-0000F2030000}"/>
    <cellStyle name="Total 2 6" xfId="1011" xr:uid="{00000000-0005-0000-0000-0000F3030000}"/>
    <cellStyle name="Total 3" xfId="353" xr:uid="{00000000-0005-0000-0000-0000F4030000}"/>
    <cellStyle name="Total 3 2" xfId="354" xr:uid="{00000000-0005-0000-0000-0000F5030000}"/>
    <cellStyle name="Total 3 2 2" xfId="1017" xr:uid="{00000000-0005-0000-0000-0000F6030000}"/>
    <cellStyle name="Total 3 3" xfId="355" xr:uid="{00000000-0005-0000-0000-0000F7030000}"/>
    <cellStyle name="Total 3 3 2" xfId="1018" xr:uid="{00000000-0005-0000-0000-0000F8030000}"/>
    <cellStyle name="Total 3 4" xfId="1019" xr:uid="{00000000-0005-0000-0000-0000F9030000}"/>
    <cellStyle name="Total 3 5" xfId="1020" xr:uid="{00000000-0005-0000-0000-0000FA030000}"/>
    <cellStyle name="Total 3 6" xfId="1016" xr:uid="{00000000-0005-0000-0000-0000FB030000}"/>
    <cellStyle name="Total 4" xfId="1021" xr:uid="{00000000-0005-0000-0000-0000FC030000}"/>
    <cellStyle name="Total 5" xfId="1022" xr:uid="{00000000-0005-0000-0000-0000FD030000}"/>
    <cellStyle name="Total 6" xfId="1023" xr:uid="{00000000-0005-0000-0000-0000FE030000}"/>
    <cellStyle name="Total 7" xfId="1010" xr:uid="{00000000-0005-0000-0000-0000FF030000}"/>
    <cellStyle name="Unlocked" xfId="356" xr:uid="{00000000-0005-0000-0000-000000040000}"/>
    <cellStyle name="Warning Text 2" xfId="357" xr:uid="{00000000-0005-0000-0000-000001040000}"/>
    <cellStyle name="Warning Text 3" xfId="358" xr:uid="{00000000-0005-0000-0000-000002040000}"/>
    <cellStyle name="Warning Text 4" xfId="1024" xr:uid="{00000000-0005-0000-0000-000003040000}"/>
    <cellStyle name="Warning Text 5" xfId="1025" xr:uid="{00000000-0005-0000-0000-000004040000}"/>
    <cellStyle name="Warning Text 6" xfId="1026" xr:uid="{00000000-0005-0000-0000-000005040000}"/>
  </cellStyles>
  <dxfs count="1">
    <dxf>
      <fill>
        <patternFill>
          <bgColor rgb="FFFFFF00"/>
        </patternFill>
      </fill>
    </dxf>
  </dxfs>
  <tableStyles count="0" defaultTableStyle="TableStyleMedium2" defaultPivotStyle="PivotStyleLight16"/>
  <colors>
    <mruColors>
      <color rgb="FFC0C0C0"/>
      <color rgb="FFAF0B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82551</xdr:rowOff>
    </xdr:from>
    <xdr:to>
      <xdr:col>0</xdr:col>
      <xdr:colOff>7112000</xdr:colOff>
      <xdr:row>9</xdr:row>
      <xdr:rowOff>29168</xdr:rowOff>
    </xdr:to>
    <xdr:pic>
      <xdr:nvPicPr>
        <xdr:cNvPr id="2" name="Picture 2" descr="http://10.66.19.108/en/logo/files/01_CIBC_Corporate_Retail/1_English/2_Keylined/1_JPEG/1_CIBC_CR_KEY_2C_RG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09650" y="590550"/>
          <a:ext cx="6105525"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tabSelected="1" zoomScaleNormal="100" workbookViewId="0">
      <selection activeCell="A17" sqref="A17"/>
    </sheetView>
  </sheetViews>
  <sheetFormatPr defaultColWidth="8.85546875" defaultRowHeight="12.75" x14ac:dyDescent="0.2"/>
  <cols>
    <col min="1" max="1" width="118.7109375" style="1955" customWidth="1"/>
    <col min="2" max="2" width="134.28515625" style="1955" customWidth="1"/>
    <col min="3" max="3" width="16.7109375" style="1955" customWidth="1"/>
    <col min="4" max="256" width="9.140625" style="1955" customWidth="1"/>
    <col min="257" max="258" width="118.7109375" style="1955" customWidth="1"/>
    <col min="259" max="259" width="16.7109375" style="1955" customWidth="1"/>
    <col min="260" max="512" width="9.140625" style="1955" customWidth="1"/>
    <col min="513" max="514" width="118.7109375" style="1955" customWidth="1"/>
    <col min="515" max="515" width="16.7109375" style="1955" customWidth="1"/>
    <col min="516" max="768" width="9.140625" style="1955" customWidth="1"/>
    <col min="769" max="770" width="118.7109375" style="1955" customWidth="1"/>
    <col min="771" max="771" width="16.7109375" style="1955" customWidth="1"/>
    <col min="772" max="1024" width="9.140625" style="1955" customWidth="1"/>
    <col min="1025" max="1026" width="118.7109375" style="1955" customWidth="1"/>
    <col min="1027" max="1027" width="16.7109375" style="1955" customWidth="1"/>
    <col min="1028" max="1280" width="9.140625" style="1955" customWidth="1"/>
    <col min="1281" max="1282" width="118.7109375" style="1955" customWidth="1"/>
    <col min="1283" max="1283" width="16.7109375" style="1955" customWidth="1"/>
    <col min="1284" max="1536" width="9.140625" style="1955" customWidth="1"/>
    <col min="1537" max="1538" width="118.7109375" style="1955" customWidth="1"/>
    <col min="1539" max="1539" width="16.7109375" style="1955" customWidth="1"/>
    <col min="1540" max="1792" width="9.140625" style="1955" customWidth="1"/>
    <col min="1793" max="1794" width="118.7109375" style="1955" customWidth="1"/>
    <col min="1795" max="1795" width="16.7109375" style="1955" customWidth="1"/>
    <col min="1796" max="2048" width="9.140625" style="1955" customWidth="1"/>
    <col min="2049" max="2050" width="118.7109375" style="1955" customWidth="1"/>
    <col min="2051" max="2051" width="16.7109375" style="1955" customWidth="1"/>
    <col min="2052" max="2304" width="9.140625" style="1955" customWidth="1"/>
    <col min="2305" max="2306" width="118.7109375" style="1955" customWidth="1"/>
    <col min="2307" max="2307" width="16.7109375" style="1955" customWidth="1"/>
    <col min="2308" max="2560" width="9.140625" style="1955" customWidth="1"/>
    <col min="2561" max="2562" width="118.7109375" style="1955" customWidth="1"/>
    <col min="2563" max="2563" width="16.7109375" style="1955" customWidth="1"/>
    <col min="2564" max="2816" width="9.140625" style="1955" customWidth="1"/>
    <col min="2817" max="2818" width="118.7109375" style="1955" customWidth="1"/>
    <col min="2819" max="2819" width="16.7109375" style="1955" customWidth="1"/>
    <col min="2820" max="3072" width="9.140625" style="1955" customWidth="1"/>
    <col min="3073" max="3074" width="118.7109375" style="1955" customWidth="1"/>
    <col min="3075" max="3075" width="16.7109375" style="1955" customWidth="1"/>
    <col min="3076" max="3328" width="9.140625" style="1955" customWidth="1"/>
    <col min="3329" max="3330" width="118.7109375" style="1955" customWidth="1"/>
    <col min="3331" max="3331" width="16.7109375" style="1955" customWidth="1"/>
    <col min="3332" max="3584" width="9.140625" style="1955" customWidth="1"/>
    <col min="3585" max="3586" width="118.7109375" style="1955" customWidth="1"/>
    <col min="3587" max="3587" width="16.7109375" style="1955" customWidth="1"/>
    <col min="3588" max="3840" width="9.140625" style="1955" customWidth="1"/>
    <col min="3841" max="3842" width="118.7109375" style="1955" customWidth="1"/>
    <col min="3843" max="3843" width="16.7109375" style="1955" customWidth="1"/>
    <col min="3844" max="4096" width="9.140625" style="1955" customWidth="1"/>
    <col min="4097" max="4098" width="118.7109375" style="1955" customWidth="1"/>
    <col min="4099" max="4099" width="16.7109375" style="1955" customWidth="1"/>
    <col min="4100" max="4352" width="9.140625" style="1955" customWidth="1"/>
    <col min="4353" max="4354" width="118.7109375" style="1955" customWidth="1"/>
    <col min="4355" max="4355" width="16.7109375" style="1955" customWidth="1"/>
    <col min="4356" max="4608" width="9.140625" style="1955" customWidth="1"/>
    <col min="4609" max="4610" width="118.7109375" style="1955" customWidth="1"/>
    <col min="4611" max="4611" width="16.7109375" style="1955" customWidth="1"/>
    <col min="4612" max="4864" width="9.140625" style="1955" customWidth="1"/>
    <col min="4865" max="4866" width="118.7109375" style="1955" customWidth="1"/>
    <col min="4867" max="4867" width="16.7109375" style="1955" customWidth="1"/>
    <col min="4868" max="5120" width="9.140625" style="1955" customWidth="1"/>
    <col min="5121" max="5122" width="118.7109375" style="1955" customWidth="1"/>
    <col min="5123" max="5123" width="16.7109375" style="1955" customWidth="1"/>
    <col min="5124" max="5376" width="9.140625" style="1955" customWidth="1"/>
    <col min="5377" max="5378" width="118.7109375" style="1955" customWidth="1"/>
    <col min="5379" max="5379" width="16.7109375" style="1955" customWidth="1"/>
    <col min="5380" max="5632" width="9.140625" style="1955" customWidth="1"/>
    <col min="5633" max="5634" width="118.7109375" style="1955" customWidth="1"/>
    <col min="5635" max="5635" width="16.7109375" style="1955" customWidth="1"/>
    <col min="5636" max="5888" width="9.140625" style="1955" customWidth="1"/>
    <col min="5889" max="5890" width="118.7109375" style="1955" customWidth="1"/>
    <col min="5891" max="5891" width="16.7109375" style="1955" customWidth="1"/>
    <col min="5892" max="6144" width="9.140625" style="1955" customWidth="1"/>
    <col min="6145" max="6146" width="118.7109375" style="1955" customWidth="1"/>
    <col min="6147" max="6147" width="16.7109375" style="1955" customWidth="1"/>
    <col min="6148" max="6400" width="9.140625" style="1955" customWidth="1"/>
    <col min="6401" max="6402" width="118.7109375" style="1955" customWidth="1"/>
    <col min="6403" max="6403" width="16.7109375" style="1955" customWidth="1"/>
    <col min="6404" max="6656" width="9.140625" style="1955" customWidth="1"/>
    <col min="6657" max="6658" width="118.7109375" style="1955" customWidth="1"/>
    <col min="6659" max="6659" width="16.7109375" style="1955" customWidth="1"/>
    <col min="6660" max="6912" width="9.140625" style="1955" customWidth="1"/>
    <col min="6913" max="6914" width="118.7109375" style="1955" customWidth="1"/>
    <col min="6915" max="6915" width="16.7109375" style="1955" customWidth="1"/>
    <col min="6916" max="7168" width="9.140625" style="1955" customWidth="1"/>
    <col min="7169" max="7170" width="118.7109375" style="1955" customWidth="1"/>
    <col min="7171" max="7171" width="16.7109375" style="1955" customWidth="1"/>
    <col min="7172" max="7424" width="9.140625" style="1955" customWidth="1"/>
    <col min="7425" max="7426" width="118.7109375" style="1955" customWidth="1"/>
    <col min="7427" max="7427" width="16.7109375" style="1955" customWidth="1"/>
    <col min="7428" max="7680" width="9.140625" style="1955" customWidth="1"/>
    <col min="7681" max="7682" width="118.7109375" style="1955" customWidth="1"/>
    <col min="7683" max="7683" width="16.7109375" style="1955" customWidth="1"/>
    <col min="7684" max="7936" width="9.140625" style="1955" customWidth="1"/>
    <col min="7937" max="7938" width="118.7109375" style="1955" customWidth="1"/>
    <col min="7939" max="7939" width="16.7109375" style="1955" customWidth="1"/>
    <col min="7940" max="8192" width="9.140625" style="1955" customWidth="1"/>
    <col min="8193" max="8194" width="118.7109375" style="1955" customWidth="1"/>
    <col min="8195" max="8195" width="16.7109375" style="1955" customWidth="1"/>
    <col min="8196" max="8448" width="9.140625" style="1955" customWidth="1"/>
    <col min="8449" max="8450" width="118.7109375" style="1955" customWidth="1"/>
    <col min="8451" max="8451" width="16.7109375" style="1955" customWidth="1"/>
    <col min="8452" max="8704" width="9.140625" style="1955" customWidth="1"/>
    <col min="8705" max="8706" width="118.7109375" style="1955" customWidth="1"/>
    <col min="8707" max="8707" width="16.7109375" style="1955" customWidth="1"/>
    <col min="8708" max="8960" width="9.140625" style="1955" customWidth="1"/>
    <col min="8961" max="8962" width="118.7109375" style="1955" customWidth="1"/>
    <col min="8963" max="8963" width="16.7109375" style="1955" customWidth="1"/>
    <col min="8964" max="9216" width="9.140625" style="1955" customWidth="1"/>
    <col min="9217" max="9218" width="118.7109375" style="1955" customWidth="1"/>
    <col min="9219" max="9219" width="16.7109375" style="1955" customWidth="1"/>
    <col min="9220" max="9472" width="9.140625" style="1955" customWidth="1"/>
    <col min="9473" max="9474" width="118.7109375" style="1955" customWidth="1"/>
    <col min="9475" max="9475" width="16.7109375" style="1955" customWidth="1"/>
    <col min="9476" max="9728" width="9.140625" style="1955" customWidth="1"/>
    <col min="9729" max="9730" width="118.7109375" style="1955" customWidth="1"/>
    <col min="9731" max="9731" width="16.7109375" style="1955" customWidth="1"/>
    <col min="9732" max="9984" width="9.140625" style="1955" customWidth="1"/>
    <col min="9985" max="9986" width="118.7109375" style="1955" customWidth="1"/>
    <col min="9987" max="9987" width="16.7109375" style="1955" customWidth="1"/>
    <col min="9988" max="10240" width="9.140625" style="1955" customWidth="1"/>
    <col min="10241" max="10242" width="118.7109375" style="1955" customWidth="1"/>
    <col min="10243" max="10243" width="16.7109375" style="1955" customWidth="1"/>
    <col min="10244" max="10496" width="9.140625" style="1955" customWidth="1"/>
    <col min="10497" max="10498" width="118.7109375" style="1955" customWidth="1"/>
    <col min="10499" max="10499" width="16.7109375" style="1955" customWidth="1"/>
    <col min="10500" max="10752" width="9.140625" style="1955" customWidth="1"/>
    <col min="10753" max="10754" width="118.7109375" style="1955" customWidth="1"/>
    <col min="10755" max="10755" width="16.7109375" style="1955" customWidth="1"/>
    <col min="10756" max="11008" width="9.140625" style="1955" customWidth="1"/>
    <col min="11009" max="11010" width="118.7109375" style="1955" customWidth="1"/>
    <col min="11011" max="11011" width="16.7109375" style="1955" customWidth="1"/>
    <col min="11012" max="11264" width="9.140625" style="1955" customWidth="1"/>
    <col min="11265" max="11266" width="118.7109375" style="1955" customWidth="1"/>
    <col min="11267" max="11267" width="16.7109375" style="1955" customWidth="1"/>
    <col min="11268" max="11520" width="9.140625" style="1955" customWidth="1"/>
    <col min="11521" max="11522" width="118.7109375" style="1955" customWidth="1"/>
    <col min="11523" max="11523" width="16.7109375" style="1955" customWidth="1"/>
    <col min="11524" max="11776" width="9.140625" style="1955" customWidth="1"/>
    <col min="11777" max="11778" width="118.7109375" style="1955" customWidth="1"/>
    <col min="11779" max="11779" width="16.7109375" style="1955" customWidth="1"/>
    <col min="11780" max="12032" width="9.140625" style="1955" customWidth="1"/>
    <col min="12033" max="12034" width="118.7109375" style="1955" customWidth="1"/>
    <col min="12035" max="12035" width="16.7109375" style="1955" customWidth="1"/>
    <col min="12036" max="12288" width="9.140625" style="1955" customWidth="1"/>
    <col min="12289" max="12290" width="118.7109375" style="1955" customWidth="1"/>
    <col min="12291" max="12291" width="16.7109375" style="1955" customWidth="1"/>
    <col min="12292" max="12544" width="9.140625" style="1955" customWidth="1"/>
    <col min="12545" max="12546" width="118.7109375" style="1955" customWidth="1"/>
    <col min="12547" max="12547" width="16.7109375" style="1955" customWidth="1"/>
    <col min="12548" max="12800" width="9.140625" style="1955" customWidth="1"/>
    <col min="12801" max="12802" width="118.7109375" style="1955" customWidth="1"/>
    <col min="12803" max="12803" width="16.7109375" style="1955" customWidth="1"/>
    <col min="12804" max="13056" width="9.140625" style="1955" customWidth="1"/>
    <col min="13057" max="13058" width="118.7109375" style="1955" customWidth="1"/>
    <col min="13059" max="13059" width="16.7109375" style="1955" customWidth="1"/>
    <col min="13060" max="13312" width="9.140625" style="1955" customWidth="1"/>
    <col min="13313" max="13314" width="118.7109375" style="1955" customWidth="1"/>
    <col min="13315" max="13315" width="16.7109375" style="1955" customWidth="1"/>
    <col min="13316" max="13568" width="9.140625" style="1955" customWidth="1"/>
    <col min="13569" max="13570" width="118.7109375" style="1955" customWidth="1"/>
    <col min="13571" max="13571" width="16.7109375" style="1955" customWidth="1"/>
    <col min="13572" max="13824" width="9.140625" style="1955" customWidth="1"/>
    <col min="13825" max="13826" width="118.7109375" style="1955" customWidth="1"/>
    <col min="13827" max="13827" width="16.7109375" style="1955" customWidth="1"/>
    <col min="13828" max="14080" width="9.140625" style="1955" customWidth="1"/>
    <col min="14081" max="14082" width="118.7109375" style="1955" customWidth="1"/>
    <col min="14083" max="14083" width="16.7109375" style="1955" customWidth="1"/>
    <col min="14084" max="14336" width="9.140625" style="1955" customWidth="1"/>
    <col min="14337" max="14338" width="118.7109375" style="1955" customWidth="1"/>
    <col min="14339" max="14339" width="16.7109375" style="1955" customWidth="1"/>
    <col min="14340" max="14592" width="9.140625" style="1955" customWidth="1"/>
    <col min="14593" max="14594" width="118.7109375" style="1955" customWidth="1"/>
    <col min="14595" max="14595" width="16.7109375" style="1955" customWidth="1"/>
    <col min="14596" max="14848" width="9.140625" style="1955" customWidth="1"/>
    <col min="14849" max="14850" width="118.7109375" style="1955" customWidth="1"/>
    <col min="14851" max="14851" width="16.7109375" style="1955" customWidth="1"/>
    <col min="14852" max="15104" width="9.140625" style="1955" customWidth="1"/>
    <col min="15105" max="15106" width="118.7109375" style="1955" customWidth="1"/>
    <col min="15107" max="15107" width="16.7109375" style="1955" customWidth="1"/>
    <col min="15108" max="15360" width="9.140625" style="1955" customWidth="1"/>
    <col min="15361" max="15362" width="118.7109375" style="1955" customWidth="1"/>
    <col min="15363" max="15363" width="16.7109375" style="1955" customWidth="1"/>
    <col min="15364" max="15616" width="9.140625" style="1955" customWidth="1"/>
    <col min="15617" max="15618" width="118.7109375" style="1955" customWidth="1"/>
    <col min="15619" max="15619" width="16.7109375" style="1955" customWidth="1"/>
    <col min="15620" max="15872" width="9.140625" style="1955" customWidth="1"/>
    <col min="15873" max="15874" width="118.7109375" style="1955" customWidth="1"/>
    <col min="15875" max="15875" width="16.7109375" style="1955" customWidth="1"/>
    <col min="15876" max="16128" width="9.140625" style="1955" customWidth="1"/>
    <col min="16129" max="16130" width="118.7109375" style="1955" customWidth="1"/>
    <col min="16131" max="16131" width="16.7109375" style="1955" customWidth="1"/>
    <col min="16132" max="16384" width="9.140625" style="1955" customWidth="1"/>
  </cols>
  <sheetData>
    <row r="1" spans="1:8" s="1956" customFormat="1" ht="39.950000000000003" customHeight="1" x14ac:dyDescent="0.2">
      <c r="A1" s="1955"/>
      <c r="B1" s="1955"/>
      <c r="C1" s="1955"/>
      <c r="D1" s="1955"/>
      <c r="E1" s="1955"/>
      <c r="F1" s="1955"/>
      <c r="G1" s="1955"/>
    </row>
    <row r="2" spans="1:8" s="1956" customFormat="1" ht="39.950000000000003" customHeight="1" x14ac:dyDescent="0.2">
      <c r="A2" s="1955"/>
      <c r="B2" s="1955"/>
      <c r="C2" s="1955"/>
      <c r="D2" s="1955"/>
      <c r="E2" s="1955"/>
      <c r="F2" s="1955"/>
      <c r="G2" s="1955"/>
    </row>
    <row r="3" spans="1:8" ht="75.75" x14ac:dyDescent="1.05">
      <c r="B3" s="1957" t="s">
        <v>404</v>
      </c>
    </row>
    <row r="4" spans="1:8" s="1956" customFormat="1" ht="75.75" x14ac:dyDescent="1.05">
      <c r="A4" s="1955"/>
      <c r="B4" s="1957" t="s">
        <v>405</v>
      </c>
      <c r="C4" s="1955"/>
      <c r="D4" s="1955"/>
      <c r="E4" s="1955"/>
      <c r="F4" s="1955"/>
      <c r="G4" s="1955"/>
    </row>
    <row r="5" spans="1:8" s="1956" customFormat="1" ht="75.75" x14ac:dyDescent="1.05">
      <c r="A5" s="1955"/>
      <c r="B5" s="1957" t="s">
        <v>406</v>
      </c>
      <c r="C5" s="1955"/>
      <c r="D5" s="1955"/>
      <c r="E5" s="1955"/>
      <c r="F5" s="1955"/>
      <c r="G5" s="1955"/>
    </row>
    <row r="6" spans="1:8" s="1956" customFormat="1" ht="39.950000000000003" customHeight="1" x14ac:dyDescent="0.2">
      <c r="A6" s="1955"/>
      <c r="B6" s="1958"/>
      <c r="C6" s="1955"/>
      <c r="D6" s="1955"/>
      <c r="E6" s="1955"/>
      <c r="F6" s="1955"/>
      <c r="G6" s="1955"/>
    </row>
    <row r="7" spans="1:8" s="1956" customFormat="1" ht="50.25" x14ac:dyDescent="0.7">
      <c r="A7" s="1955"/>
      <c r="B7" s="1959" t="s">
        <v>407</v>
      </c>
      <c r="C7" s="1955"/>
      <c r="D7" s="1955"/>
      <c r="E7" s="1955"/>
      <c r="F7" s="1955"/>
      <c r="G7" s="1955"/>
    </row>
    <row r="8" spans="1:8" s="1961" customFormat="1" ht="50.25" x14ac:dyDescent="0.7">
      <c r="A8" s="1955"/>
      <c r="B8" s="1960" t="s">
        <v>777</v>
      </c>
      <c r="C8" s="1955"/>
      <c r="D8" s="1955"/>
      <c r="E8" s="1955"/>
      <c r="F8" s="1955"/>
      <c r="G8" s="1955"/>
    </row>
    <row r="9" spans="1:8" s="1961" customFormat="1" ht="39.950000000000003" customHeight="1" x14ac:dyDescent="0.2">
      <c r="A9" s="1955"/>
      <c r="B9" s="1962"/>
      <c r="C9" s="1955"/>
      <c r="D9" s="1955"/>
      <c r="E9" s="1955"/>
      <c r="F9" s="1955"/>
      <c r="G9" s="1955"/>
    </row>
    <row r="10" spans="1:8" s="1956" customFormat="1" ht="39.950000000000003" customHeight="1" x14ac:dyDescent="0.3">
      <c r="A10" s="1955"/>
      <c r="B10" s="1955"/>
      <c r="C10" s="1955"/>
      <c r="D10" s="1955"/>
      <c r="E10" s="1955"/>
      <c r="F10" s="1955"/>
      <c r="G10" s="1955"/>
      <c r="H10" s="1963"/>
    </row>
    <row r="11" spans="1:8" s="1956" customFormat="1" ht="39.950000000000003" customHeight="1" x14ac:dyDescent="0.2">
      <c r="A11" s="1955"/>
      <c r="B11" s="1955"/>
      <c r="C11" s="1955"/>
      <c r="D11" s="1955"/>
      <c r="E11" s="1955"/>
      <c r="F11" s="1955"/>
      <c r="G11" s="1955"/>
    </row>
    <row r="12" spans="1:8" s="1956" customFormat="1" ht="39.950000000000003" customHeight="1" x14ac:dyDescent="0.45">
      <c r="A12" s="2202" t="s">
        <v>408</v>
      </c>
      <c r="B12" s="2202"/>
      <c r="C12" s="1955"/>
      <c r="D12" s="1955"/>
      <c r="E12" s="1955"/>
      <c r="F12" s="1955"/>
      <c r="G12" s="1955"/>
    </row>
    <row r="13" spans="1:8" s="1956" customFormat="1" ht="29.25" customHeight="1" x14ac:dyDescent="0.45">
      <c r="A13" s="2203" t="s">
        <v>810</v>
      </c>
      <c r="B13" s="2204"/>
    </row>
    <row r="14" spans="1:8" s="1956" customFormat="1" ht="30.75" customHeight="1" x14ac:dyDescent="0.45">
      <c r="A14" s="2202" t="s">
        <v>531</v>
      </c>
      <c r="B14" s="2202"/>
    </row>
    <row r="15" spans="1:8" s="1956" customFormat="1" ht="39.950000000000003" customHeight="1" x14ac:dyDescent="0.5">
      <c r="A15" s="2205"/>
      <c r="B15" s="2205"/>
    </row>
    <row r="16" spans="1:8" s="1956" customFormat="1" ht="39.950000000000003" customHeight="1" x14ac:dyDescent="0.55000000000000004">
      <c r="A16" s="2206"/>
      <c r="B16" s="2206"/>
    </row>
    <row r="17" s="1956" customFormat="1" ht="39.950000000000003" customHeight="1" x14ac:dyDescent="0.2"/>
    <row r="18" ht="39.950000000000003" customHeight="1" x14ac:dyDescent="0.2"/>
    <row r="19" ht="39.950000000000003" customHeight="1" x14ac:dyDescent="0.2"/>
  </sheetData>
  <mergeCells count="5">
    <mergeCell ref="A12:B12"/>
    <mergeCell ref="A13:B13"/>
    <mergeCell ref="A14:B14"/>
    <mergeCell ref="A15:B15"/>
    <mergeCell ref="A16:B16"/>
  </mergeCells>
  <printOptions horizontalCentered="1"/>
  <pageMargins left="0.23622047244094491" right="0.23622047244094491" top="0.27559055118110237" bottom="0.23622047244094491" header="0.15748031496062992" footer="0.11811023622047245"/>
  <pageSetup scale="5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4"/>
  <sheetViews>
    <sheetView zoomScaleNormal="100" zoomScaleSheetLayoutView="100" workbookViewId="0">
      <selection activeCell="A9" sqref="A9:R9"/>
    </sheetView>
  </sheetViews>
  <sheetFormatPr defaultColWidth="9.140625" defaultRowHeight="12.75" x14ac:dyDescent="0.2"/>
  <cols>
    <col min="1" max="1" width="2.140625" style="1016" customWidth="1"/>
    <col min="2" max="2" width="56.140625" style="1016" customWidth="1"/>
    <col min="3" max="3" width="7" style="1019" customWidth="1"/>
    <col min="4" max="4" width="6.5703125" style="1020" customWidth="1"/>
    <col min="5" max="11" width="6.5703125" style="1016" customWidth="1"/>
    <col min="12" max="12" width="1.28515625" style="1016" customWidth="1"/>
    <col min="13" max="13" width="2.140625" style="1016" customWidth="1"/>
    <col min="14" max="14" width="1.28515625" style="1016" customWidth="1"/>
    <col min="15" max="17" width="6.42578125" style="1016" customWidth="1"/>
    <col min="18" max="18" width="1.28515625" style="1021" customWidth="1"/>
    <col min="19" max="20" width="9.140625" style="1016" customWidth="1"/>
    <col min="21" max="21" width="9.140625" style="1017" customWidth="1"/>
    <col min="22" max="22" width="9.140625" style="1016" customWidth="1"/>
    <col min="23" max="16384" width="9.140625" style="1016"/>
  </cols>
  <sheetData>
    <row r="1" spans="1:18" s="1083" customFormat="1" ht="15.75" customHeight="1" x14ac:dyDescent="0.25">
      <c r="A1" s="2285" t="s">
        <v>170</v>
      </c>
      <c r="B1" s="2285"/>
      <c r="C1" s="2285"/>
      <c r="D1" s="2285"/>
      <c r="E1" s="2285"/>
      <c r="F1" s="2285"/>
      <c r="G1" s="2285"/>
      <c r="H1" s="2285"/>
      <c r="I1" s="2285"/>
      <c r="J1" s="2285"/>
      <c r="K1" s="2285"/>
      <c r="L1" s="2285"/>
      <c r="M1" s="2285"/>
      <c r="N1" s="2285"/>
      <c r="O1" s="2285"/>
      <c r="P1" s="2285"/>
      <c r="Q1" s="2285"/>
      <c r="R1" s="2285"/>
    </row>
    <row r="2" spans="1:18" ht="10.5" customHeight="1" x14ac:dyDescent="0.2">
      <c r="A2" s="1222"/>
      <c r="B2" s="1222"/>
      <c r="C2" s="1222"/>
      <c r="D2" s="1222"/>
      <c r="E2" s="1222"/>
      <c r="F2" s="1222"/>
      <c r="G2" s="1222"/>
      <c r="H2" s="1222"/>
      <c r="I2" s="1222"/>
      <c r="J2" s="1222"/>
      <c r="K2" s="1222"/>
      <c r="L2" s="1222"/>
      <c r="M2" s="1222"/>
      <c r="N2" s="1222"/>
      <c r="O2" s="1222"/>
      <c r="P2" s="1222"/>
      <c r="Q2" s="1222"/>
      <c r="R2" s="1563"/>
    </row>
    <row r="3" spans="1:18" ht="10.5" customHeight="1" x14ac:dyDescent="0.2">
      <c r="A3" s="2327" t="s">
        <v>579</v>
      </c>
      <c r="B3" s="2327"/>
      <c r="C3" s="401"/>
      <c r="D3" s="401"/>
      <c r="E3" s="401"/>
      <c r="F3" s="401"/>
      <c r="G3" s="401"/>
      <c r="H3" s="401"/>
      <c r="I3" s="401"/>
      <c r="J3" s="401"/>
      <c r="K3" s="401"/>
      <c r="L3" s="401"/>
      <c r="M3" s="401"/>
      <c r="N3" s="401"/>
      <c r="O3" s="401"/>
      <c r="P3" s="401"/>
      <c r="Q3" s="401"/>
      <c r="R3" s="1564"/>
    </row>
    <row r="4" spans="1:18" ht="10.5" customHeight="1" x14ac:dyDescent="0.2">
      <c r="A4" s="1565"/>
      <c r="B4" s="1565"/>
      <c r="C4" s="401"/>
      <c r="D4" s="401"/>
      <c r="E4" s="401"/>
      <c r="F4" s="401"/>
      <c r="G4" s="401"/>
      <c r="H4" s="401"/>
      <c r="I4" s="401"/>
      <c r="J4" s="401"/>
      <c r="K4" s="401"/>
      <c r="L4" s="401"/>
      <c r="M4" s="401"/>
      <c r="N4" s="401"/>
      <c r="O4" s="401"/>
      <c r="P4" s="401"/>
      <c r="Q4" s="401"/>
      <c r="R4" s="1564"/>
    </row>
    <row r="5" spans="1:18" ht="22.5" customHeight="1" x14ac:dyDescent="0.2">
      <c r="A5" s="1018" t="s">
        <v>171</v>
      </c>
      <c r="B5" s="2332" t="s">
        <v>771</v>
      </c>
      <c r="C5" s="2332"/>
      <c r="D5" s="2332"/>
      <c r="E5" s="2332"/>
      <c r="F5" s="2332"/>
      <c r="G5" s="2332"/>
      <c r="H5" s="2332"/>
      <c r="I5" s="2332"/>
      <c r="J5" s="2332"/>
      <c r="K5" s="2332"/>
      <c r="L5" s="2332"/>
      <c r="M5" s="2332"/>
      <c r="N5" s="2332"/>
      <c r="O5" s="2332"/>
      <c r="P5" s="2332"/>
      <c r="Q5" s="2332"/>
      <c r="R5" s="2332"/>
    </row>
    <row r="6" spans="1:18" ht="24" customHeight="1" x14ac:dyDescent="0.2">
      <c r="A6" s="1018" t="s">
        <v>171</v>
      </c>
      <c r="B6" s="2332" t="s">
        <v>798</v>
      </c>
      <c r="C6" s="2332"/>
      <c r="D6" s="2332"/>
      <c r="E6" s="2332"/>
      <c r="F6" s="2332"/>
      <c r="G6" s="2332"/>
      <c r="H6" s="2332"/>
      <c r="I6" s="2332"/>
      <c r="J6" s="2332"/>
      <c r="K6" s="2332"/>
      <c r="L6" s="2332"/>
      <c r="M6" s="2332"/>
      <c r="N6" s="2332"/>
      <c r="O6" s="2332"/>
      <c r="P6" s="2332"/>
      <c r="Q6" s="2332"/>
      <c r="R6" s="2332"/>
    </row>
    <row r="7" spans="1:18" ht="34.5" customHeight="1" x14ac:dyDescent="0.2">
      <c r="A7" s="1018" t="s">
        <v>171</v>
      </c>
      <c r="B7" s="2333" t="s">
        <v>830</v>
      </c>
      <c r="C7" s="2332"/>
      <c r="D7" s="2332"/>
      <c r="E7" s="2332"/>
      <c r="F7" s="2332"/>
      <c r="G7" s="2332"/>
      <c r="H7" s="2332"/>
      <c r="I7" s="2332"/>
      <c r="J7" s="2332"/>
      <c r="K7" s="2332"/>
      <c r="L7" s="2332"/>
      <c r="M7" s="2332"/>
      <c r="N7" s="2332"/>
      <c r="O7" s="2332"/>
      <c r="P7" s="2332"/>
      <c r="Q7" s="2332"/>
      <c r="R7" s="2332"/>
    </row>
    <row r="8" spans="1:18" ht="24.75" customHeight="1" x14ac:dyDescent="0.2">
      <c r="A8" s="1018" t="s">
        <v>171</v>
      </c>
      <c r="B8" s="2333" t="s">
        <v>806</v>
      </c>
      <c r="C8" s="2332"/>
      <c r="D8" s="2332"/>
      <c r="E8" s="2332"/>
      <c r="F8" s="2332"/>
      <c r="G8" s="2332"/>
      <c r="H8" s="2332"/>
      <c r="I8" s="2332"/>
      <c r="J8" s="2332"/>
      <c r="K8" s="2332"/>
      <c r="L8" s="2332"/>
      <c r="M8" s="2332"/>
      <c r="N8" s="2332"/>
      <c r="O8" s="2332"/>
      <c r="P8" s="2332"/>
      <c r="Q8" s="2332"/>
      <c r="R8" s="2332"/>
    </row>
    <row r="9" spans="1:18" ht="58.5" customHeight="1" x14ac:dyDescent="0.2">
      <c r="A9" s="2331" t="s">
        <v>805</v>
      </c>
      <c r="B9" s="2331"/>
      <c r="C9" s="2331"/>
      <c r="D9" s="2331"/>
      <c r="E9" s="2331"/>
      <c r="F9" s="2331"/>
      <c r="G9" s="2331"/>
      <c r="H9" s="2331"/>
      <c r="I9" s="2331"/>
      <c r="J9" s="2331"/>
      <c r="K9" s="2331"/>
      <c r="L9" s="2331"/>
      <c r="M9" s="2331"/>
      <c r="N9" s="2331"/>
      <c r="O9" s="2331"/>
      <c r="P9" s="2331"/>
      <c r="Q9" s="2331"/>
      <c r="R9" s="2331"/>
    </row>
    <row r="10" spans="1:18" ht="10.5" customHeight="1" x14ac:dyDescent="0.2">
      <c r="A10" s="1566"/>
      <c r="B10" s="1566"/>
      <c r="C10" s="1566"/>
      <c r="D10" s="1566"/>
      <c r="E10" s="1566"/>
      <c r="F10" s="1566"/>
      <c r="G10" s="1566"/>
      <c r="H10" s="1566"/>
      <c r="I10" s="1566"/>
      <c r="J10" s="1566"/>
      <c r="K10" s="1566"/>
      <c r="L10" s="1566"/>
      <c r="M10" s="1566"/>
      <c r="N10" s="1566"/>
      <c r="O10" s="1566"/>
      <c r="P10" s="1566"/>
      <c r="Q10" s="1566"/>
      <c r="R10" s="1566"/>
    </row>
    <row r="11" spans="1:18" ht="10.5" customHeight="1" x14ac:dyDescent="0.2">
      <c r="A11" s="401"/>
      <c r="B11" s="401"/>
      <c r="C11" s="1567"/>
      <c r="D11" s="1567"/>
      <c r="E11" s="1568"/>
      <c r="F11" s="1568"/>
      <c r="G11" s="1568"/>
      <c r="H11" s="1568"/>
      <c r="I11" s="1568"/>
      <c r="J11" s="1568"/>
      <c r="K11" s="1568"/>
      <c r="L11" s="1567"/>
      <c r="M11" s="1567"/>
      <c r="N11" s="1567"/>
      <c r="O11" s="1568"/>
      <c r="P11" s="1568"/>
      <c r="Q11" s="1567"/>
      <c r="R11" s="1564"/>
    </row>
    <row r="12" spans="1:18" ht="11.25" customHeight="1" x14ac:dyDescent="0.2">
      <c r="A12" s="2330" t="s">
        <v>418</v>
      </c>
      <c r="B12" s="2330"/>
      <c r="C12" s="1569"/>
      <c r="D12" s="595"/>
      <c r="E12" s="595"/>
      <c r="F12" s="595"/>
      <c r="G12" s="595"/>
      <c r="H12" s="595"/>
      <c r="I12" s="595"/>
      <c r="J12" s="595"/>
      <c r="K12" s="595"/>
      <c r="L12" s="1570"/>
      <c r="M12" s="1530"/>
      <c r="N12" s="1527"/>
      <c r="O12" s="1571" t="s">
        <v>709</v>
      </c>
      <c r="P12" s="1572" t="s">
        <v>494</v>
      </c>
      <c r="Q12" s="1572" t="s">
        <v>17</v>
      </c>
      <c r="R12" s="1573"/>
    </row>
    <row r="13" spans="1:18" ht="11.25" customHeight="1" x14ac:dyDescent="0.2">
      <c r="A13" s="1574"/>
      <c r="B13" s="1575"/>
      <c r="C13" s="1576" t="s">
        <v>778</v>
      </c>
      <c r="D13" s="1577" t="s">
        <v>750</v>
      </c>
      <c r="E13" s="1577" t="s">
        <v>710</v>
      </c>
      <c r="F13" s="1577" t="s">
        <v>571</v>
      </c>
      <c r="G13" s="1577" t="s">
        <v>550</v>
      </c>
      <c r="H13" s="1577" t="s">
        <v>528</v>
      </c>
      <c r="I13" s="1577" t="s">
        <v>490</v>
      </c>
      <c r="J13" s="1577" t="s">
        <v>196</v>
      </c>
      <c r="K13" s="1577" t="s">
        <v>419</v>
      </c>
      <c r="L13" s="1578"/>
      <c r="M13" s="594"/>
      <c r="N13" s="1579"/>
      <c r="O13" s="1580" t="s">
        <v>18</v>
      </c>
      <c r="P13" s="1577" t="s">
        <v>18</v>
      </c>
      <c r="Q13" s="1577" t="s">
        <v>18</v>
      </c>
      <c r="R13" s="1581"/>
    </row>
    <row r="14" spans="1:18" ht="11.25" customHeight="1" x14ac:dyDescent="0.2">
      <c r="A14" s="401"/>
      <c r="B14" s="401"/>
      <c r="C14" s="401"/>
      <c r="D14" s="401"/>
      <c r="E14" s="401"/>
      <c r="F14" s="401"/>
      <c r="G14" s="401"/>
      <c r="H14" s="401"/>
      <c r="I14" s="401"/>
      <c r="J14" s="401"/>
      <c r="K14" s="401"/>
      <c r="L14" s="401"/>
      <c r="M14" s="401"/>
      <c r="N14" s="401"/>
      <c r="O14" s="1582"/>
      <c r="P14" s="401"/>
      <c r="Q14" s="401"/>
      <c r="R14" s="401"/>
    </row>
    <row r="15" spans="1:18" ht="11.25" customHeight="1" x14ac:dyDescent="0.2">
      <c r="A15" s="2328" t="s">
        <v>172</v>
      </c>
      <c r="B15" s="2328"/>
      <c r="C15" s="628"/>
      <c r="D15" s="1583"/>
      <c r="E15" s="1583"/>
      <c r="F15" s="1583"/>
      <c r="G15" s="1583"/>
      <c r="H15" s="1583"/>
      <c r="I15" s="1583"/>
      <c r="J15" s="1583"/>
      <c r="K15" s="1583"/>
      <c r="L15" s="1584"/>
      <c r="M15" s="401"/>
      <c r="N15" s="628"/>
      <c r="O15" s="1585"/>
      <c r="P15" s="1583"/>
      <c r="Q15" s="1583"/>
      <c r="R15" s="1584"/>
    </row>
    <row r="16" spans="1:18" ht="11.25" customHeight="1" x14ac:dyDescent="0.2">
      <c r="A16" s="1238"/>
      <c r="B16" s="1586" t="s">
        <v>173</v>
      </c>
      <c r="C16" s="1457">
        <v>601</v>
      </c>
      <c r="D16" s="399">
        <v>657</v>
      </c>
      <c r="E16" s="399">
        <v>570</v>
      </c>
      <c r="F16" s="399">
        <v>463</v>
      </c>
      <c r="G16" s="399">
        <v>668</v>
      </c>
      <c r="H16" s="399">
        <v>639</v>
      </c>
      <c r="I16" s="399">
        <v>584</v>
      </c>
      <c r="J16" s="399">
        <v>656</v>
      </c>
      <c r="K16" s="399">
        <v>551</v>
      </c>
      <c r="L16" s="846"/>
      <c r="M16" s="399"/>
      <c r="N16" s="1457"/>
      <c r="O16" s="1458">
        <f>SUM(C16:F16)</f>
        <v>2291</v>
      </c>
      <c r="P16" s="399">
        <v>2547</v>
      </c>
      <c r="Q16" s="399">
        <v>2420</v>
      </c>
      <c r="R16" s="400"/>
    </row>
    <row r="17" spans="1:18" ht="11.25" customHeight="1" x14ac:dyDescent="0.2">
      <c r="A17" s="1587"/>
      <c r="B17" s="1588" t="s">
        <v>174</v>
      </c>
      <c r="C17" s="1460">
        <v>306</v>
      </c>
      <c r="D17" s="1461">
        <v>348</v>
      </c>
      <c r="E17" s="1461">
        <v>328</v>
      </c>
      <c r="F17" s="1461">
        <v>319</v>
      </c>
      <c r="G17" s="1461">
        <v>333</v>
      </c>
      <c r="H17" s="1461">
        <v>350</v>
      </c>
      <c r="I17" s="1461">
        <v>310</v>
      </c>
      <c r="J17" s="1461">
        <v>314</v>
      </c>
      <c r="K17" s="1461">
        <v>287</v>
      </c>
      <c r="L17" s="846"/>
      <c r="M17" s="399"/>
      <c r="N17" s="1460"/>
      <c r="O17" s="1462">
        <f>SUM(C17:F17)</f>
        <v>1301</v>
      </c>
      <c r="P17" s="1461">
        <v>1307</v>
      </c>
      <c r="Q17" s="1461">
        <v>1138</v>
      </c>
      <c r="R17" s="400"/>
    </row>
    <row r="18" spans="1:18" ht="11.25" customHeight="1" x14ac:dyDescent="0.2">
      <c r="A18" s="1589"/>
      <c r="B18" s="1588" t="s">
        <v>175</v>
      </c>
      <c r="C18" s="1460">
        <v>180</v>
      </c>
      <c r="D18" s="1461">
        <v>172</v>
      </c>
      <c r="E18" s="1461">
        <v>163</v>
      </c>
      <c r="F18" s="1461">
        <v>168</v>
      </c>
      <c r="G18" s="1461">
        <v>131</v>
      </c>
      <c r="H18" s="1461">
        <v>162</v>
      </c>
      <c r="I18" s="1461">
        <v>138</v>
      </c>
      <c r="J18" s="1461">
        <v>134</v>
      </c>
      <c r="K18" s="1461">
        <v>107</v>
      </c>
      <c r="L18" s="846"/>
      <c r="M18" s="399"/>
      <c r="N18" s="1460"/>
      <c r="O18" s="1462">
        <f>SUM(C18:F18)</f>
        <v>683</v>
      </c>
      <c r="P18" s="1461">
        <v>565</v>
      </c>
      <c r="Q18" s="1461">
        <v>203</v>
      </c>
      <c r="R18" s="400"/>
    </row>
    <row r="19" spans="1:18" ht="11.25" customHeight="1" x14ac:dyDescent="0.2">
      <c r="A19" s="1589"/>
      <c r="B19" s="1588" t="s">
        <v>176</v>
      </c>
      <c r="C19" s="1460">
        <v>226</v>
      </c>
      <c r="D19" s="1461">
        <v>231</v>
      </c>
      <c r="E19" s="1461">
        <v>279</v>
      </c>
      <c r="F19" s="1461">
        <v>201</v>
      </c>
      <c r="G19" s="1461">
        <v>233</v>
      </c>
      <c r="H19" s="1461">
        <v>265</v>
      </c>
      <c r="I19" s="1461">
        <v>249</v>
      </c>
      <c r="J19" s="1461">
        <v>322</v>
      </c>
      <c r="K19" s="1461">
        <v>222</v>
      </c>
      <c r="L19" s="846"/>
      <c r="M19" s="399"/>
      <c r="N19" s="1460"/>
      <c r="O19" s="1462">
        <f>SUM(C19:F19)</f>
        <v>937</v>
      </c>
      <c r="P19" s="1461">
        <v>1069</v>
      </c>
      <c r="Q19" s="1461">
        <v>1090</v>
      </c>
      <c r="R19" s="400"/>
    </row>
    <row r="20" spans="1:18" ht="11.25" customHeight="1" x14ac:dyDescent="0.2">
      <c r="A20" s="1589"/>
      <c r="B20" s="1588" t="s">
        <v>177</v>
      </c>
      <c r="C20" s="1457">
        <v>-120</v>
      </c>
      <c r="D20" s="399">
        <v>-10</v>
      </c>
      <c r="E20" s="399">
        <v>8</v>
      </c>
      <c r="F20" s="399">
        <v>31</v>
      </c>
      <c r="G20" s="399">
        <v>-97</v>
      </c>
      <c r="H20" s="399">
        <v>-47</v>
      </c>
      <c r="I20" s="399">
        <v>38</v>
      </c>
      <c r="J20" s="399">
        <v>-98</v>
      </c>
      <c r="K20" s="399">
        <v>-3</v>
      </c>
      <c r="L20" s="846"/>
      <c r="M20" s="399"/>
      <c r="N20" s="1457"/>
      <c r="O20" s="1458">
        <f>SUM(C20:F20)</f>
        <v>-91</v>
      </c>
      <c r="P20" s="399">
        <v>-204</v>
      </c>
      <c r="Q20" s="399">
        <v>-133</v>
      </c>
      <c r="R20" s="1590"/>
    </row>
    <row r="21" spans="1:18" ht="11.25" customHeight="1" x14ac:dyDescent="0.2">
      <c r="A21" s="2329" t="s">
        <v>75</v>
      </c>
      <c r="B21" s="2329"/>
      <c r="C21" s="404">
        <f t="shared" ref="C21" si="0">SUM(C16:C20)</f>
        <v>1193</v>
      </c>
      <c r="D21" s="1094">
        <f t="shared" ref="D21:K21" si="1">SUM(D16:D20)</f>
        <v>1398</v>
      </c>
      <c r="E21" s="1094">
        <f t="shared" si="1"/>
        <v>1348</v>
      </c>
      <c r="F21" s="1094">
        <f t="shared" si="1"/>
        <v>1182</v>
      </c>
      <c r="G21" s="1094">
        <f t="shared" si="1"/>
        <v>1268</v>
      </c>
      <c r="H21" s="1094">
        <f t="shared" si="1"/>
        <v>1369</v>
      </c>
      <c r="I21" s="1094">
        <f t="shared" si="1"/>
        <v>1319</v>
      </c>
      <c r="J21" s="1094">
        <f t="shared" si="1"/>
        <v>1328</v>
      </c>
      <c r="K21" s="1094">
        <f t="shared" si="1"/>
        <v>1164</v>
      </c>
      <c r="L21" s="851"/>
      <c r="M21" s="399"/>
      <c r="N21" s="404"/>
      <c r="O21" s="1459">
        <f>SUM(O16:O20)</f>
        <v>5121</v>
      </c>
      <c r="P21" s="405">
        <f t="shared" ref="P21" si="2">SUM(P16:P20)</f>
        <v>5284</v>
      </c>
      <c r="Q21" s="405">
        <f>SUM(Q16:Q20)</f>
        <v>4718</v>
      </c>
      <c r="R21" s="406"/>
    </row>
    <row r="22" spans="1:18" ht="7.5" customHeight="1" x14ac:dyDescent="0.2">
      <c r="A22" s="2326"/>
      <c r="B22" s="2326"/>
      <c r="C22" s="2326"/>
      <c r="D22" s="2326"/>
      <c r="E22" s="2326"/>
      <c r="F22" s="2326"/>
      <c r="G22" s="2326"/>
      <c r="H22" s="2326"/>
      <c r="I22" s="2326"/>
      <c r="J22" s="2326"/>
      <c r="K22" s="2326"/>
      <c r="L22" s="2326"/>
      <c r="M22" s="2326"/>
      <c r="N22" s="2326"/>
      <c r="O22" s="2326"/>
      <c r="P22" s="2326"/>
      <c r="Q22" s="2326"/>
      <c r="R22" s="2326"/>
    </row>
    <row r="23" spans="1:18" x14ac:dyDescent="0.2">
      <c r="A23" s="1591"/>
      <c r="B23" s="1591"/>
      <c r="C23" s="1592"/>
      <c r="D23" s="1593"/>
      <c r="E23" s="1591"/>
      <c r="F23" s="1591"/>
      <c r="G23" s="1591"/>
      <c r="H23" s="1591"/>
      <c r="I23" s="1591"/>
      <c r="J23" s="1591"/>
      <c r="K23" s="1591"/>
      <c r="L23" s="1591"/>
      <c r="M23" s="1591"/>
      <c r="N23" s="1591"/>
      <c r="O23" s="1591"/>
      <c r="P23" s="1591"/>
      <c r="Q23" s="1591"/>
      <c r="R23" s="1594"/>
    </row>
    <row r="24" spans="1:18" x14ac:dyDescent="0.2">
      <c r="A24" s="1591"/>
      <c r="B24" s="1591"/>
      <c r="C24" s="1592"/>
      <c r="D24" s="1593"/>
      <c r="E24" s="1591"/>
      <c r="F24" s="1591"/>
      <c r="G24" s="1591"/>
      <c r="H24" s="1591"/>
      <c r="I24" s="1591"/>
      <c r="J24" s="1591"/>
      <c r="K24" s="1591"/>
      <c r="L24" s="1591"/>
      <c r="M24" s="1591"/>
      <c r="N24" s="1591"/>
      <c r="O24" s="1591"/>
      <c r="P24" s="1591"/>
      <c r="Q24" s="1591"/>
      <c r="R24" s="1594"/>
    </row>
  </sheetData>
  <mergeCells count="11">
    <mergeCell ref="A22:R22"/>
    <mergeCell ref="A1:R1"/>
    <mergeCell ref="A3:B3"/>
    <mergeCell ref="A15:B15"/>
    <mergeCell ref="A21:B21"/>
    <mergeCell ref="A12:B12"/>
    <mergeCell ref="A9:R9"/>
    <mergeCell ref="B5:R5"/>
    <mergeCell ref="B6:R6"/>
    <mergeCell ref="B7:R7"/>
    <mergeCell ref="B8:R8"/>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49"/>
  <sheetViews>
    <sheetView zoomScaleNormal="100" zoomScaleSheetLayoutView="100" workbookViewId="0">
      <selection activeCell="B49" sqref="B49:R49"/>
    </sheetView>
  </sheetViews>
  <sheetFormatPr defaultColWidth="7" defaultRowHeight="12.75" x14ac:dyDescent="0.2"/>
  <cols>
    <col min="1" max="1" width="2.140625" style="1628" customWidth="1"/>
    <col min="2" max="2" width="51.85546875" style="1628" customWidth="1"/>
    <col min="3" max="3" width="8.42578125" style="1629" customWidth="1"/>
    <col min="4" max="4" width="7.42578125" style="1630" bestFit="1" customWidth="1"/>
    <col min="5" max="8" width="7.42578125" style="1598" bestFit="1" customWidth="1"/>
    <col min="9" max="10" width="7.28515625" style="1598" bestFit="1" customWidth="1"/>
    <col min="11" max="11" width="7.140625" style="1598" bestFit="1" customWidth="1"/>
    <col min="12" max="12" width="1.28515625" style="1598" customWidth="1"/>
    <col min="13" max="13" width="2.140625" style="1631" customWidth="1"/>
    <col min="14" max="14" width="1.28515625" style="1630" customWidth="1"/>
    <col min="15" max="16" width="7.42578125" style="1632" customWidth="1"/>
    <col min="17" max="17" width="7.140625" style="1632" bestFit="1" customWidth="1"/>
    <col min="18" max="18" width="1.28515625" style="1598" customWidth="1"/>
    <col min="19" max="19" width="7" style="1598" customWidth="1"/>
    <col min="20" max="20" width="8.42578125" style="1598" customWidth="1"/>
    <col min="21" max="21" width="7" style="1599" customWidth="1"/>
    <col min="22" max="22" width="7" style="1598" customWidth="1"/>
    <col min="23" max="16384" width="7" style="1598"/>
  </cols>
  <sheetData>
    <row r="1" spans="1:18" s="1595" customFormat="1" ht="19.5" customHeight="1" x14ac:dyDescent="0.25">
      <c r="A1" s="2298" t="s">
        <v>477</v>
      </c>
      <c r="B1" s="2298"/>
      <c r="C1" s="2298"/>
      <c r="D1" s="2298"/>
      <c r="E1" s="2298"/>
      <c r="F1" s="2298"/>
      <c r="G1" s="2298"/>
      <c r="H1" s="2298"/>
      <c r="I1" s="2298"/>
      <c r="J1" s="2298"/>
      <c r="K1" s="2298"/>
      <c r="L1" s="2298"/>
      <c r="M1" s="2298"/>
      <c r="N1" s="2298"/>
      <c r="O1" s="2298"/>
      <c r="P1" s="2298"/>
      <c r="Q1" s="2298"/>
      <c r="R1" s="2298"/>
    </row>
    <row r="2" spans="1:18" ht="6" customHeight="1" x14ac:dyDescent="0.2">
      <c r="A2" s="1596"/>
      <c r="B2" s="1596"/>
      <c r="C2" s="1597"/>
      <c r="D2" s="1597"/>
      <c r="E2" s="1597"/>
      <c r="F2" s="1597"/>
      <c r="G2" s="1597"/>
      <c r="H2" s="1597"/>
      <c r="I2" s="1597"/>
      <c r="J2" s="1597"/>
      <c r="K2" s="1597"/>
      <c r="L2" s="1597"/>
      <c r="M2" s="1597"/>
      <c r="N2" s="1597"/>
      <c r="O2" s="1597"/>
      <c r="P2" s="1597"/>
      <c r="Q2" s="1597"/>
      <c r="R2" s="1239"/>
    </row>
    <row r="3" spans="1:18" ht="11.1" customHeight="1" x14ac:dyDescent="0.2">
      <c r="A3" s="2301" t="s">
        <v>418</v>
      </c>
      <c r="B3" s="2301"/>
      <c r="C3" s="1227"/>
      <c r="D3" s="1600"/>
      <c r="E3" s="1600"/>
      <c r="F3" s="1600"/>
      <c r="G3" s="1600"/>
      <c r="H3" s="1600"/>
      <c r="I3" s="1600"/>
      <c r="J3" s="1600"/>
      <c r="K3" s="1600"/>
      <c r="L3" s="1601"/>
      <c r="M3" s="1407"/>
      <c r="N3" s="1225"/>
      <c r="O3" s="1228" t="s">
        <v>709</v>
      </c>
      <c r="P3" s="1229" t="s">
        <v>494</v>
      </c>
      <c r="Q3" s="1229" t="s">
        <v>17</v>
      </c>
      <c r="R3" s="1602"/>
    </row>
    <row r="4" spans="1:18" ht="11.1" customHeight="1" x14ac:dyDescent="0.2">
      <c r="A4" s="1603"/>
      <c r="B4" s="1603"/>
      <c r="C4" s="213" t="s">
        <v>778</v>
      </c>
      <c r="D4" s="232" t="s">
        <v>750</v>
      </c>
      <c r="E4" s="232" t="s">
        <v>710</v>
      </c>
      <c r="F4" s="232" t="s">
        <v>571</v>
      </c>
      <c r="G4" s="232" t="s">
        <v>550</v>
      </c>
      <c r="H4" s="232" t="s">
        <v>528</v>
      </c>
      <c r="I4" s="232" t="s">
        <v>490</v>
      </c>
      <c r="J4" s="232" t="s">
        <v>196</v>
      </c>
      <c r="K4" s="232" t="s">
        <v>419</v>
      </c>
      <c r="L4" s="1230"/>
      <c r="M4" s="211"/>
      <c r="N4" s="1008"/>
      <c r="O4" s="1233" t="s">
        <v>18</v>
      </c>
      <c r="P4" s="232" t="s">
        <v>18</v>
      </c>
      <c r="Q4" s="232" t="s">
        <v>18</v>
      </c>
      <c r="R4" s="1604"/>
    </row>
    <row r="5" spans="1:18" ht="6.75" customHeight="1" x14ac:dyDescent="0.2">
      <c r="A5" s="216"/>
      <c r="B5" s="216"/>
      <c r="C5" s="1605"/>
      <c r="D5" s="1606"/>
      <c r="E5" s="1606"/>
      <c r="F5" s="1606"/>
      <c r="G5" s="1606"/>
      <c r="H5" s="1606"/>
      <c r="I5" s="1606"/>
      <c r="J5" s="1606"/>
      <c r="K5" s="1606"/>
      <c r="L5" s="1605"/>
      <c r="M5" s="1607"/>
      <c r="N5" s="1605"/>
      <c r="O5" s="1608"/>
      <c r="P5" s="1609"/>
      <c r="Q5" s="1609"/>
      <c r="R5" s="1610"/>
    </row>
    <row r="6" spans="1:18" ht="11.1" customHeight="1" x14ac:dyDescent="0.2">
      <c r="A6" s="2299" t="s">
        <v>438</v>
      </c>
      <c r="B6" s="2334"/>
      <c r="C6" s="1611"/>
      <c r="D6" s="1612"/>
      <c r="E6" s="1612"/>
      <c r="F6" s="1612"/>
      <c r="G6" s="1612"/>
      <c r="H6" s="1612"/>
      <c r="I6" s="1612"/>
      <c r="J6" s="1612"/>
      <c r="K6" s="1612"/>
      <c r="L6" s="1613"/>
      <c r="M6" s="1607"/>
      <c r="N6" s="1614"/>
      <c r="O6" s="1615"/>
      <c r="P6" s="1607"/>
      <c r="Q6" s="1607"/>
      <c r="R6" s="1616"/>
    </row>
    <row r="7" spans="1:18" ht="11.1" customHeight="1" x14ac:dyDescent="0.2">
      <c r="A7" s="1619"/>
      <c r="B7" s="1982" t="s">
        <v>799</v>
      </c>
      <c r="C7" s="136">
        <v>2225</v>
      </c>
      <c r="D7" s="182">
        <v>2239</v>
      </c>
      <c r="E7" s="182">
        <v>2128</v>
      </c>
      <c r="F7" s="182">
        <v>2166</v>
      </c>
      <c r="G7" s="182">
        <v>2201</v>
      </c>
      <c r="H7" s="182">
        <v>2176</v>
      </c>
      <c r="I7" s="182">
        <v>2090</v>
      </c>
      <c r="J7" s="182">
        <v>2138</v>
      </c>
      <c r="K7" s="182">
        <v>2093</v>
      </c>
      <c r="L7" s="121"/>
      <c r="M7" s="182"/>
      <c r="N7" s="675"/>
      <c r="O7" s="1375">
        <f>SUM(C7:F7)</f>
        <v>8758</v>
      </c>
      <c r="P7" s="182">
        <v>8605</v>
      </c>
      <c r="Q7" s="182">
        <v>8372</v>
      </c>
      <c r="R7" s="123"/>
    </row>
    <row r="8" spans="1:18" ht="13.5" customHeight="1" x14ac:dyDescent="0.2">
      <c r="A8" s="1988"/>
      <c r="B8" s="1989" t="s">
        <v>671</v>
      </c>
      <c r="C8" s="1447">
        <v>218</v>
      </c>
      <c r="D8" s="1422">
        <v>197</v>
      </c>
      <c r="E8" s="1422">
        <v>202</v>
      </c>
      <c r="F8" s="1422">
        <v>192</v>
      </c>
      <c r="G8" s="1422">
        <v>182</v>
      </c>
      <c r="H8" s="1422">
        <v>199</v>
      </c>
      <c r="I8" s="1422">
        <v>199</v>
      </c>
      <c r="J8" s="1422">
        <v>180</v>
      </c>
      <c r="K8" s="1422">
        <v>181</v>
      </c>
      <c r="L8" s="121"/>
      <c r="M8" s="182"/>
      <c r="N8" s="1990"/>
      <c r="O8" s="1448">
        <f>SUM(C8:F8)</f>
        <v>809</v>
      </c>
      <c r="P8" s="1422">
        <v>760</v>
      </c>
      <c r="Q8" s="1422">
        <v>760</v>
      </c>
      <c r="R8" s="123"/>
    </row>
    <row r="9" spans="1:18" ht="13.5" customHeight="1" x14ac:dyDescent="0.2">
      <c r="A9" s="1988"/>
      <c r="B9" s="1989" t="s">
        <v>597</v>
      </c>
      <c r="C9" s="1475">
        <v>37</v>
      </c>
      <c r="D9" s="279">
        <v>7</v>
      </c>
      <c r="E9" s="279">
        <v>27</v>
      </c>
      <c r="F9" s="279">
        <v>16</v>
      </c>
      <c r="G9" s="279">
        <v>9</v>
      </c>
      <c r="H9" s="279">
        <v>0</v>
      </c>
      <c r="I9" s="279">
        <v>4</v>
      </c>
      <c r="J9" s="279">
        <v>-32</v>
      </c>
      <c r="K9" s="279">
        <v>2</v>
      </c>
      <c r="L9" s="181"/>
      <c r="M9" s="182"/>
      <c r="N9" s="680"/>
      <c r="O9" s="1398">
        <f>SUM(C9:F9)</f>
        <v>87</v>
      </c>
      <c r="P9" s="279">
        <v>-19</v>
      </c>
      <c r="Q9" s="279">
        <v>6</v>
      </c>
      <c r="R9" s="126"/>
    </row>
    <row r="10" spans="1:18" ht="11.1" customHeight="1" x14ac:dyDescent="0.2">
      <c r="A10" s="1988"/>
      <c r="B10" s="1989" t="s">
        <v>589</v>
      </c>
      <c r="C10" s="1449">
        <f t="shared" ref="C10" si="0">SUM(C8:C9)</f>
        <v>255</v>
      </c>
      <c r="D10" s="695">
        <f t="shared" ref="D10:K10" si="1">SUM(D8:D9)</f>
        <v>204</v>
      </c>
      <c r="E10" s="695">
        <f t="shared" si="1"/>
        <v>229</v>
      </c>
      <c r="F10" s="695">
        <f t="shared" si="1"/>
        <v>208</v>
      </c>
      <c r="G10" s="695">
        <f t="shared" si="1"/>
        <v>191</v>
      </c>
      <c r="H10" s="695">
        <f t="shared" si="1"/>
        <v>199</v>
      </c>
      <c r="I10" s="695">
        <f t="shared" si="1"/>
        <v>203</v>
      </c>
      <c r="J10" s="695">
        <f t="shared" si="1"/>
        <v>148</v>
      </c>
      <c r="K10" s="695">
        <f t="shared" si="1"/>
        <v>183</v>
      </c>
      <c r="L10" s="121"/>
      <c r="M10" s="182"/>
      <c r="N10" s="696"/>
      <c r="O10" s="1450">
        <f>SUM(O8:O9)</f>
        <v>896</v>
      </c>
      <c r="P10" s="695">
        <f>SUM(P8:P9)</f>
        <v>741</v>
      </c>
      <c r="Q10" s="695">
        <f>SUM(Q8:Q9)</f>
        <v>766</v>
      </c>
      <c r="R10" s="123"/>
    </row>
    <row r="11" spans="1:18" ht="11.1" customHeight="1" x14ac:dyDescent="0.2">
      <c r="A11" s="1988"/>
      <c r="B11" s="1965" t="s">
        <v>423</v>
      </c>
      <c r="C11" s="1472">
        <v>1156</v>
      </c>
      <c r="D11" s="284">
        <v>1140</v>
      </c>
      <c r="E11" s="284">
        <v>1122</v>
      </c>
      <c r="F11" s="284">
        <v>1327</v>
      </c>
      <c r="G11" s="284">
        <v>1100</v>
      </c>
      <c r="H11" s="284">
        <v>1105</v>
      </c>
      <c r="I11" s="284">
        <v>1092</v>
      </c>
      <c r="J11" s="284">
        <v>1098</v>
      </c>
      <c r="K11" s="279">
        <v>1161</v>
      </c>
      <c r="L11" s="996"/>
      <c r="M11" s="292"/>
      <c r="N11" s="997"/>
      <c r="O11" s="1398">
        <f>SUM(C11:F11)</f>
        <v>4745</v>
      </c>
      <c r="P11" s="279">
        <v>4395</v>
      </c>
      <c r="Q11" s="279">
        <v>4348</v>
      </c>
      <c r="R11" s="126"/>
    </row>
    <row r="12" spans="1:18" ht="11.1" customHeight="1" x14ac:dyDescent="0.2">
      <c r="A12" s="1988"/>
      <c r="B12" s="1965" t="s">
        <v>439</v>
      </c>
      <c r="C12" s="1449">
        <f t="shared" ref="C12:D12" si="2">C7-C10-C11</f>
        <v>814</v>
      </c>
      <c r="D12" s="695">
        <f t="shared" si="2"/>
        <v>895</v>
      </c>
      <c r="E12" s="695">
        <f t="shared" ref="E12:K12" si="3">E7-E10-E11</f>
        <v>777</v>
      </c>
      <c r="F12" s="695">
        <f t="shared" si="3"/>
        <v>631</v>
      </c>
      <c r="G12" s="695">
        <f t="shared" si="3"/>
        <v>910</v>
      </c>
      <c r="H12" s="695">
        <f t="shared" si="3"/>
        <v>872</v>
      </c>
      <c r="I12" s="695">
        <f t="shared" si="3"/>
        <v>795</v>
      </c>
      <c r="J12" s="695">
        <f t="shared" si="3"/>
        <v>892</v>
      </c>
      <c r="K12" s="695">
        <f t="shared" si="3"/>
        <v>749</v>
      </c>
      <c r="L12" s="121"/>
      <c r="M12" s="182"/>
      <c r="N12" s="696"/>
      <c r="O12" s="1450">
        <f t="shared" ref="O12:P12" si="4">O7-O10-O11</f>
        <v>3117</v>
      </c>
      <c r="P12" s="695">
        <f t="shared" si="4"/>
        <v>3469</v>
      </c>
      <c r="Q12" s="695">
        <f t="shared" ref="Q12" si="5">Q7-Q10-Q11</f>
        <v>3258</v>
      </c>
      <c r="R12" s="123"/>
    </row>
    <row r="13" spans="1:18" ht="11.1" customHeight="1" x14ac:dyDescent="0.2">
      <c r="A13" s="1988"/>
      <c r="B13" s="1965" t="s">
        <v>425</v>
      </c>
      <c r="C13" s="136">
        <v>213</v>
      </c>
      <c r="D13" s="182">
        <v>238</v>
      </c>
      <c r="E13" s="182">
        <v>207</v>
      </c>
      <c r="F13" s="182">
        <v>168</v>
      </c>
      <c r="G13" s="182">
        <v>242</v>
      </c>
      <c r="H13" s="182">
        <v>233</v>
      </c>
      <c r="I13" s="182">
        <v>211</v>
      </c>
      <c r="J13" s="182">
        <v>236</v>
      </c>
      <c r="K13" s="182">
        <v>198</v>
      </c>
      <c r="L13" s="121"/>
      <c r="M13" s="182"/>
      <c r="N13" s="675"/>
      <c r="O13" s="1375">
        <f>SUM(C13:F13)</f>
        <v>826</v>
      </c>
      <c r="P13" s="182">
        <v>922</v>
      </c>
      <c r="Q13" s="182">
        <v>838</v>
      </c>
      <c r="R13" s="123"/>
    </row>
    <row r="14" spans="1:18" ht="11.1" customHeight="1" x14ac:dyDescent="0.2">
      <c r="A14" s="2335" t="s">
        <v>426</v>
      </c>
      <c r="B14" s="2335"/>
      <c r="C14" s="1473">
        <f t="shared" ref="C14" si="6">C12-C13</f>
        <v>601</v>
      </c>
      <c r="D14" s="1112">
        <f t="shared" ref="D14:K14" si="7">D12-D13</f>
        <v>657</v>
      </c>
      <c r="E14" s="1112">
        <f t="shared" si="7"/>
        <v>570</v>
      </c>
      <c r="F14" s="1112">
        <f t="shared" si="7"/>
        <v>463</v>
      </c>
      <c r="G14" s="1112">
        <f t="shared" si="7"/>
        <v>668</v>
      </c>
      <c r="H14" s="1112">
        <f t="shared" si="7"/>
        <v>639</v>
      </c>
      <c r="I14" s="1112">
        <f t="shared" si="7"/>
        <v>584</v>
      </c>
      <c r="J14" s="1112">
        <f t="shared" si="7"/>
        <v>656</v>
      </c>
      <c r="K14" s="1112">
        <f t="shared" si="7"/>
        <v>551</v>
      </c>
      <c r="L14" s="998"/>
      <c r="M14" s="292"/>
      <c r="N14" s="999"/>
      <c r="O14" s="1479">
        <f t="shared" ref="O14:P14" si="8">O12-O13</f>
        <v>2291</v>
      </c>
      <c r="P14" s="1174">
        <f t="shared" si="8"/>
        <v>2547</v>
      </c>
      <c r="Q14" s="1174">
        <f t="shared" ref="Q14" si="9">Q12-Q13</f>
        <v>2420</v>
      </c>
      <c r="R14" s="129"/>
    </row>
    <row r="15" spans="1:18" ht="11.1" customHeight="1" x14ac:dyDescent="0.2">
      <c r="A15" s="2288" t="s">
        <v>429</v>
      </c>
      <c r="B15" s="2288"/>
      <c r="C15" s="1472">
        <f t="shared" ref="C15" si="10">C14</f>
        <v>601</v>
      </c>
      <c r="D15" s="284">
        <f t="shared" ref="D15:K15" si="11">D14</f>
        <v>657</v>
      </c>
      <c r="E15" s="284">
        <f t="shared" si="11"/>
        <v>570</v>
      </c>
      <c r="F15" s="284">
        <f t="shared" si="11"/>
        <v>463</v>
      </c>
      <c r="G15" s="284">
        <f t="shared" si="11"/>
        <v>668</v>
      </c>
      <c r="H15" s="284">
        <f t="shared" si="11"/>
        <v>639</v>
      </c>
      <c r="I15" s="284">
        <f t="shared" si="11"/>
        <v>584</v>
      </c>
      <c r="J15" s="284">
        <f t="shared" si="11"/>
        <v>656</v>
      </c>
      <c r="K15" s="284">
        <f t="shared" si="11"/>
        <v>551</v>
      </c>
      <c r="L15" s="1000"/>
      <c r="M15" s="292"/>
      <c r="N15" s="1001"/>
      <c r="O15" s="1480">
        <f t="shared" ref="O15:P15" si="12">O14</f>
        <v>2291</v>
      </c>
      <c r="P15" s="1175">
        <f t="shared" si="12"/>
        <v>2547</v>
      </c>
      <c r="Q15" s="1175">
        <f t="shared" ref="Q15" si="13">Q14</f>
        <v>2420</v>
      </c>
      <c r="R15" s="1617"/>
    </row>
    <row r="16" spans="1:18" ht="9" customHeight="1" x14ac:dyDescent="0.2">
      <c r="A16" s="216"/>
      <c r="B16" s="216"/>
      <c r="C16" s="1379"/>
      <c r="D16" s="1088"/>
      <c r="E16" s="1088"/>
      <c r="F16" s="1088"/>
      <c r="G16" s="1088"/>
      <c r="H16" s="1088"/>
      <c r="I16" s="1088"/>
      <c r="J16" s="1088"/>
      <c r="K16" s="1088"/>
      <c r="L16" s="132"/>
      <c r="M16" s="182"/>
      <c r="N16" s="132"/>
      <c r="O16" s="1379"/>
      <c r="P16" s="132"/>
      <c r="Q16" s="132"/>
      <c r="R16" s="1618"/>
    </row>
    <row r="17" spans="1:18" ht="11.1" customHeight="1" x14ac:dyDescent="0.2">
      <c r="A17" s="2299" t="s">
        <v>195</v>
      </c>
      <c r="B17" s="2299"/>
      <c r="C17" s="1474"/>
      <c r="D17" s="292"/>
      <c r="E17" s="292"/>
      <c r="F17" s="292"/>
      <c r="G17" s="292"/>
      <c r="H17" s="292"/>
      <c r="I17" s="292"/>
      <c r="J17" s="292"/>
      <c r="K17" s="292"/>
      <c r="L17" s="1002"/>
      <c r="M17" s="292"/>
      <c r="N17" s="1003"/>
      <c r="O17" s="1481"/>
      <c r="P17" s="292"/>
      <c r="Q17" s="292"/>
      <c r="R17" s="717"/>
    </row>
    <row r="18" spans="1:18" ht="11.1" customHeight="1" x14ac:dyDescent="0.2">
      <c r="A18" s="1619"/>
      <c r="B18" s="1966" t="s">
        <v>367</v>
      </c>
      <c r="C18" s="1449">
        <v>1633</v>
      </c>
      <c r="D18" s="695">
        <v>1642</v>
      </c>
      <c r="E18" s="695">
        <v>1540</v>
      </c>
      <c r="F18" s="695">
        <v>1567</v>
      </c>
      <c r="G18" s="695">
        <v>1586</v>
      </c>
      <c r="H18" s="695">
        <v>1575</v>
      </c>
      <c r="I18" s="695">
        <v>1489</v>
      </c>
      <c r="J18" s="695">
        <v>1517</v>
      </c>
      <c r="K18" s="695">
        <v>1505</v>
      </c>
      <c r="L18" s="121"/>
      <c r="M18" s="182"/>
      <c r="N18" s="696"/>
      <c r="O18" s="1450">
        <f>SUM(C18:F18)</f>
        <v>6382</v>
      </c>
      <c r="P18" s="695">
        <v>6167</v>
      </c>
      <c r="Q18" s="695">
        <v>5752</v>
      </c>
      <c r="R18" s="123"/>
    </row>
    <row r="19" spans="1:18" ht="12" customHeight="1" x14ac:dyDescent="0.2">
      <c r="A19" s="1988"/>
      <c r="B19" s="1965" t="s">
        <v>713</v>
      </c>
      <c r="C19" s="119">
        <v>592</v>
      </c>
      <c r="D19" s="120">
        <v>597</v>
      </c>
      <c r="E19" s="120">
        <v>588</v>
      </c>
      <c r="F19" s="120">
        <v>599</v>
      </c>
      <c r="G19" s="120">
        <v>615</v>
      </c>
      <c r="H19" s="120">
        <v>601</v>
      </c>
      <c r="I19" s="120">
        <v>601</v>
      </c>
      <c r="J19" s="120">
        <v>621</v>
      </c>
      <c r="K19" s="120">
        <v>588</v>
      </c>
      <c r="L19" s="121"/>
      <c r="M19" s="182"/>
      <c r="N19" s="673"/>
      <c r="O19" s="1377">
        <f>SUM(C19:F19)</f>
        <v>2376</v>
      </c>
      <c r="P19" s="120">
        <v>2438</v>
      </c>
      <c r="Q19" s="120">
        <v>2620</v>
      </c>
      <c r="R19" s="123"/>
    </row>
    <row r="20" spans="1:18" ht="11.25" customHeight="1" x14ac:dyDescent="0.2">
      <c r="A20" s="1620"/>
      <c r="B20" s="1620"/>
      <c r="C20" s="134">
        <f t="shared" ref="C20:D20" si="14">SUM(C18:C19)</f>
        <v>2225</v>
      </c>
      <c r="D20" s="1088">
        <f t="shared" si="14"/>
        <v>2239</v>
      </c>
      <c r="E20" s="1088">
        <f t="shared" ref="E20:K20" si="15">SUM(E18:E19)</f>
        <v>2128</v>
      </c>
      <c r="F20" s="1088">
        <f t="shared" si="15"/>
        <v>2166</v>
      </c>
      <c r="G20" s="1088">
        <f t="shared" si="15"/>
        <v>2201</v>
      </c>
      <c r="H20" s="1088">
        <f t="shared" si="15"/>
        <v>2176</v>
      </c>
      <c r="I20" s="1088">
        <f t="shared" si="15"/>
        <v>2090</v>
      </c>
      <c r="J20" s="1088">
        <f t="shared" si="15"/>
        <v>2138</v>
      </c>
      <c r="K20" s="1088">
        <f t="shared" si="15"/>
        <v>2093</v>
      </c>
      <c r="L20" s="133"/>
      <c r="M20" s="182"/>
      <c r="N20" s="676"/>
      <c r="O20" s="1379">
        <f>SUM(O18:O19)</f>
        <v>8758</v>
      </c>
      <c r="P20" s="132">
        <f>SUM(P18:P19)</f>
        <v>8605</v>
      </c>
      <c r="Q20" s="132">
        <f>SUM(Q18:Q19)</f>
        <v>8372</v>
      </c>
      <c r="R20" s="129"/>
    </row>
    <row r="21" spans="1:18" ht="9" customHeight="1" x14ac:dyDescent="0.2">
      <c r="A21" s="1554"/>
      <c r="B21" s="1554"/>
      <c r="C21" s="1398"/>
      <c r="D21" s="279"/>
      <c r="E21" s="279"/>
      <c r="F21" s="279"/>
      <c r="G21" s="279"/>
      <c r="H21" s="279"/>
      <c r="I21" s="279"/>
      <c r="J21" s="279"/>
      <c r="K21" s="279"/>
      <c r="L21" s="279"/>
      <c r="M21" s="182"/>
      <c r="N21" s="279"/>
      <c r="O21" s="1398"/>
      <c r="P21" s="279"/>
      <c r="Q21" s="279"/>
      <c r="R21" s="1621"/>
    </row>
    <row r="22" spans="1:18" ht="11.1" customHeight="1" x14ac:dyDescent="0.2">
      <c r="A22" s="2299" t="s">
        <v>441</v>
      </c>
      <c r="B22" s="2299"/>
      <c r="C22" s="1407"/>
      <c r="D22" s="211"/>
      <c r="E22" s="211"/>
      <c r="F22" s="211"/>
      <c r="G22" s="211"/>
      <c r="H22" s="211"/>
      <c r="I22" s="211"/>
      <c r="J22" s="211"/>
      <c r="K22" s="211"/>
      <c r="L22" s="1004"/>
      <c r="M22" s="211"/>
      <c r="N22" s="1005"/>
      <c r="O22" s="1408"/>
      <c r="P22" s="211"/>
      <c r="Q22" s="211"/>
      <c r="R22" s="1235"/>
    </row>
    <row r="23" spans="1:18" ht="12.75" customHeight="1" x14ac:dyDescent="0.2">
      <c r="A23" s="1619"/>
      <c r="B23" s="1966" t="s">
        <v>831</v>
      </c>
      <c r="C23" s="136">
        <v>222862</v>
      </c>
      <c r="D23" s="182">
        <v>222732</v>
      </c>
      <c r="E23" s="182">
        <v>223228</v>
      </c>
      <c r="F23" s="182">
        <v>224494</v>
      </c>
      <c r="G23" s="182">
        <v>225268</v>
      </c>
      <c r="H23" s="182">
        <v>225611</v>
      </c>
      <c r="I23" s="182">
        <v>225352</v>
      </c>
      <c r="J23" s="182">
        <v>224840</v>
      </c>
      <c r="K23" s="182">
        <v>222202</v>
      </c>
      <c r="L23" s="121"/>
      <c r="M23" s="211"/>
      <c r="N23" s="1006"/>
      <c r="O23" s="1375">
        <v>223330</v>
      </c>
      <c r="P23" s="182">
        <v>225267</v>
      </c>
      <c r="Q23" s="182">
        <v>213343</v>
      </c>
      <c r="R23" s="215"/>
    </row>
    <row r="24" spans="1:18" ht="12.75" customHeight="1" x14ac:dyDescent="0.2">
      <c r="A24" s="1988"/>
      <c r="B24" s="1965" t="s">
        <v>832</v>
      </c>
      <c r="C24" s="1447">
        <v>18538</v>
      </c>
      <c r="D24" s="1422">
        <v>18012</v>
      </c>
      <c r="E24" s="1422">
        <v>17482</v>
      </c>
      <c r="F24" s="1422">
        <v>17289</v>
      </c>
      <c r="G24" s="1422">
        <v>17012</v>
      </c>
      <c r="H24" s="1422">
        <v>16575</v>
      </c>
      <c r="I24" s="1422">
        <v>16225</v>
      </c>
      <c r="J24" s="1422">
        <v>15857</v>
      </c>
      <c r="K24" s="1422">
        <v>15605</v>
      </c>
      <c r="L24" s="121"/>
      <c r="M24" s="211"/>
      <c r="N24" s="1006"/>
      <c r="O24" s="1448">
        <v>17833</v>
      </c>
      <c r="P24" s="1422">
        <v>16419</v>
      </c>
      <c r="Q24" s="1422">
        <v>15204</v>
      </c>
      <c r="R24" s="215"/>
    </row>
    <row r="25" spans="1:18" ht="12.75" customHeight="1" x14ac:dyDescent="0.2">
      <c r="A25" s="1988"/>
      <c r="B25" s="1965" t="s">
        <v>672</v>
      </c>
      <c r="C25" s="1447">
        <v>12587</v>
      </c>
      <c r="D25" s="1422">
        <v>12542</v>
      </c>
      <c r="E25" s="1422">
        <v>12293</v>
      </c>
      <c r="F25" s="1422">
        <v>12550</v>
      </c>
      <c r="G25" s="1422">
        <v>12463</v>
      </c>
      <c r="H25" s="1422">
        <v>12435</v>
      </c>
      <c r="I25" s="1422">
        <v>12137</v>
      </c>
      <c r="J25" s="1422">
        <v>12346</v>
      </c>
      <c r="K25" s="1422">
        <v>12199</v>
      </c>
      <c r="L25" s="121"/>
      <c r="M25" s="211"/>
      <c r="N25" s="1006"/>
      <c r="O25" s="1448">
        <v>12495</v>
      </c>
      <c r="P25" s="1422">
        <v>12347</v>
      </c>
      <c r="Q25" s="1422">
        <v>12119</v>
      </c>
      <c r="R25" s="215"/>
    </row>
    <row r="26" spans="1:18" ht="12.75" customHeight="1" x14ac:dyDescent="0.2">
      <c r="A26" s="1988"/>
      <c r="B26" s="1965" t="s">
        <v>673</v>
      </c>
      <c r="C26" s="1447">
        <v>3009</v>
      </c>
      <c r="D26" s="1422">
        <v>3015</v>
      </c>
      <c r="E26" s="1422">
        <v>3021</v>
      </c>
      <c r="F26" s="1422">
        <v>3004</v>
      </c>
      <c r="G26" s="1422">
        <v>3008</v>
      </c>
      <c r="H26" s="1422">
        <v>3007</v>
      </c>
      <c r="I26" s="1422">
        <v>3001</v>
      </c>
      <c r="J26" s="1422">
        <v>2973</v>
      </c>
      <c r="K26" s="1422">
        <v>3001</v>
      </c>
      <c r="L26" s="121"/>
      <c r="M26" s="211"/>
      <c r="N26" s="1006"/>
      <c r="O26" s="1448">
        <v>3012</v>
      </c>
      <c r="P26" s="1422">
        <v>2997</v>
      </c>
      <c r="Q26" s="1422">
        <v>2882</v>
      </c>
      <c r="R26" s="215"/>
    </row>
    <row r="27" spans="1:18" ht="12" customHeight="1" x14ac:dyDescent="0.2">
      <c r="A27" s="1988"/>
      <c r="B27" s="1965" t="s">
        <v>674</v>
      </c>
      <c r="C27" s="1447">
        <v>256298</v>
      </c>
      <c r="D27" s="1422">
        <v>255694</v>
      </c>
      <c r="E27" s="1422">
        <v>255372</v>
      </c>
      <c r="F27" s="1422">
        <v>256694</v>
      </c>
      <c r="G27" s="1422">
        <v>257106</v>
      </c>
      <c r="H27" s="1422">
        <v>256995</v>
      </c>
      <c r="I27" s="1422">
        <v>256053</v>
      </c>
      <c r="J27" s="1422">
        <v>255552</v>
      </c>
      <c r="K27" s="1422">
        <v>253133</v>
      </c>
      <c r="L27" s="121"/>
      <c r="M27" s="211"/>
      <c r="N27" s="1006"/>
      <c r="O27" s="1448">
        <v>256020</v>
      </c>
      <c r="P27" s="1422">
        <v>256430</v>
      </c>
      <c r="Q27" s="1422">
        <v>243703</v>
      </c>
      <c r="R27" s="215"/>
    </row>
    <row r="28" spans="1:18" ht="11.1" customHeight="1" x14ac:dyDescent="0.2">
      <c r="A28" s="1988"/>
      <c r="B28" s="1965" t="s">
        <v>443</v>
      </c>
      <c r="C28" s="1447">
        <v>180007</v>
      </c>
      <c r="D28" s="1422">
        <v>178459</v>
      </c>
      <c r="E28" s="1422">
        <v>178119</v>
      </c>
      <c r="F28" s="1422">
        <v>173132</v>
      </c>
      <c r="G28" s="1422">
        <v>166911</v>
      </c>
      <c r="H28" s="1422">
        <v>165730</v>
      </c>
      <c r="I28" s="1422">
        <v>166840</v>
      </c>
      <c r="J28" s="1422">
        <v>167335</v>
      </c>
      <c r="K28" s="1422">
        <v>164290</v>
      </c>
      <c r="L28" s="121"/>
      <c r="M28" s="211"/>
      <c r="N28" s="1007"/>
      <c r="O28" s="1448">
        <v>177423</v>
      </c>
      <c r="P28" s="1422">
        <v>166703</v>
      </c>
      <c r="Q28" s="1422">
        <v>162904</v>
      </c>
      <c r="R28" s="215"/>
    </row>
    <row r="29" spans="1:18" ht="12" customHeight="1" x14ac:dyDescent="0.2">
      <c r="A29" s="1988"/>
      <c r="B29" s="1965" t="s">
        <v>643</v>
      </c>
      <c r="C29" s="1475">
        <v>3569</v>
      </c>
      <c r="D29" s="279">
        <v>3627</v>
      </c>
      <c r="E29" s="279">
        <v>3766</v>
      </c>
      <c r="F29" s="279">
        <v>3664</v>
      </c>
      <c r="G29" s="279">
        <v>3829</v>
      </c>
      <c r="H29" s="279">
        <v>3789</v>
      </c>
      <c r="I29" s="279">
        <v>3742</v>
      </c>
      <c r="J29" s="279">
        <v>3741</v>
      </c>
      <c r="K29" s="279">
        <v>3758</v>
      </c>
      <c r="L29" s="212"/>
      <c r="M29" s="211"/>
      <c r="N29" s="1008"/>
      <c r="O29" s="1398">
        <v>3655</v>
      </c>
      <c r="P29" s="279">
        <v>3775</v>
      </c>
      <c r="Q29" s="279">
        <v>3752</v>
      </c>
      <c r="R29" s="1622"/>
    </row>
    <row r="30" spans="1:18" ht="8.25" customHeight="1" x14ac:dyDescent="0.2">
      <c r="A30" s="216"/>
      <c r="B30" s="216"/>
      <c r="C30" s="1476"/>
      <c r="D30" s="302"/>
      <c r="E30" s="302"/>
      <c r="F30" s="302"/>
      <c r="G30" s="302"/>
      <c r="H30" s="302"/>
      <c r="I30" s="302"/>
      <c r="J30" s="302"/>
      <c r="K30" s="1009"/>
      <c r="L30" s="1009"/>
      <c r="M30" s="1009"/>
      <c r="N30" s="1009"/>
      <c r="O30" s="1482"/>
      <c r="P30" s="1009"/>
      <c r="Q30" s="1009"/>
      <c r="R30" s="1009"/>
    </row>
    <row r="31" spans="1:18" ht="11.1" customHeight="1" x14ac:dyDescent="0.2">
      <c r="A31" s="2299" t="s">
        <v>430</v>
      </c>
      <c r="B31" s="2299"/>
      <c r="C31" s="1477"/>
      <c r="D31" s="1247"/>
      <c r="E31" s="1247"/>
      <c r="F31" s="1247"/>
      <c r="G31" s="1247"/>
      <c r="H31" s="1247"/>
      <c r="I31" s="1247"/>
      <c r="J31" s="1247"/>
      <c r="K31" s="1176"/>
      <c r="L31" s="1010"/>
      <c r="M31" s="1009"/>
      <c r="N31" s="1011"/>
      <c r="O31" s="1483"/>
      <c r="P31" s="1176"/>
      <c r="Q31" s="1176"/>
      <c r="R31" s="1010"/>
    </row>
    <row r="32" spans="1:18" ht="12.75" customHeight="1" x14ac:dyDescent="0.2">
      <c r="A32" s="1619"/>
      <c r="B32" s="1966" t="s">
        <v>675</v>
      </c>
      <c r="C32" s="1983">
        <v>2.53E-2</v>
      </c>
      <c r="D32" s="1984">
        <v>2.5499999999999998E-2</v>
      </c>
      <c r="E32" s="1984">
        <v>2.47E-2</v>
      </c>
      <c r="F32" s="1984">
        <v>2.4199999999999999E-2</v>
      </c>
      <c r="G32" s="1984">
        <v>2.4500000000000001E-2</v>
      </c>
      <c r="H32" s="1984">
        <v>2.4299999999999999E-2</v>
      </c>
      <c r="I32" s="1984">
        <v>2.3800000000000002E-2</v>
      </c>
      <c r="J32" s="1984">
        <v>2.35E-2</v>
      </c>
      <c r="K32" s="1984">
        <v>2.3599999999999999E-2</v>
      </c>
      <c r="L32" s="1012"/>
      <c r="M32" s="1009"/>
      <c r="N32" s="1985"/>
      <c r="O32" s="1986">
        <v>2.4899999999999999E-2</v>
      </c>
      <c r="P32" s="1987">
        <v>2.41E-2</v>
      </c>
      <c r="Q32" s="1987">
        <v>2.3599999999999999E-2</v>
      </c>
      <c r="R32" s="1623"/>
    </row>
    <row r="33" spans="1:18" ht="11.1" customHeight="1" x14ac:dyDescent="0.2">
      <c r="A33" s="1988"/>
      <c r="B33" s="1965" t="s">
        <v>444</v>
      </c>
      <c r="C33" s="1991">
        <v>0.51900000000000002</v>
      </c>
      <c r="D33" s="1992">
        <v>0.50900000000000001</v>
      </c>
      <c r="E33" s="1992">
        <v>0.52700000000000002</v>
      </c>
      <c r="F33" s="1992">
        <v>0.61199999999999999</v>
      </c>
      <c r="G33" s="1992">
        <v>0.5</v>
      </c>
      <c r="H33" s="1992">
        <v>0.50800000000000001</v>
      </c>
      <c r="I33" s="1992">
        <v>0.52300000000000002</v>
      </c>
      <c r="J33" s="1992">
        <v>0.51300000000000001</v>
      </c>
      <c r="K33" s="1992">
        <v>0.55500000000000005</v>
      </c>
      <c r="L33" s="123"/>
      <c r="M33" s="227"/>
      <c r="N33" s="1993"/>
      <c r="O33" s="1994">
        <v>0.54200000000000004</v>
      </c>
      <c r="P33" s="1995">
        <v>0.51100000000000001</v>
      </c>
      <c r="Q33" s="1995">
        <v>0.51900000000000002</v>
      </c>
      <c r="R33" s="226"/>
    </row>
    <row r="34" spans="1:18" ht="12" customHeight="1" x14ac:dyDescent="0.2">
      <c r="A34" s="1988"/>
      <c r="B34" s="1965" t="s">
        <v>644</v>
      </c>
      <c r="C34" s="1991">
        <v>0.66500000000000004</v>
      </c>
      <c r="D34" s="1992">
        <v>0.71499999999999997</v>
      </c>
      <c r="E34" s="1992">
        <v>0.61699999999999999</v>
      </c>
      <c r="F34" s="1992">
        <v>0.499</v>
      </c>
      <c r="G34" s="1992">
        <v>0.68899999999999995</v>
      </c>
      <c r="H34" s="1992">
        <v>0.66700000000000004</v>
      </c>
      <c r="I34" s="1992">
        <v>0.63600000000000001</v>
      </c>
      <c r="J34" s="1992">
        <v>0.69299999999999995</v>
      </c>
      <c r="K34" s="1992">
        <v>0.57799999999999996</v>
      </c>
      <c r="L34" s="123"/>
      <c r="M34" s="1013"/>
      <c r="N34" s="1996"/>
      <c r="O34" s="1997">
        <v>0.624</v>
      </c>
      <c r="P34" s="1998">
        <v>0.67200000000000004</v>
      </c>
      <c r="Q34" s="1998">
        <v>0.64300000000000002</v>
      </c>
      <c r="R34" s="226"/>
    </row>
    <row r="35" spans="1:18" ht="11.1" customHeight="1" x14ac:dyDescent="0.2">
      <c r="A35" s="1988"/>
      <c r="B35" s="1965" t="s">
        <v>429</v>
      </c>
      <c r="C35" s="1447">
        <f t="shared" ref="C35:D35" si="16">C15</f>
        <v>601</v>
      </c>
      <c r="D35" s="1422">
        <f t="shared" si="16"/>
        <v>657</v>
      </c>
      <c r="E35" s="1422">
        <f t="shared" ref="E35:K35" si="17">E15</f>
        <v>570</v>
      </c>
      <c r="F35" s="1422">
        <f t="shared" si="17"/>
        <v>463</v>
      </c>
      <c r="G35" s="1422">
        <f t="shared" si="17"/>
        <v>668</v>
      </c>
      <c r="H35" s="1422">
        <f t="shared" si="17"/>
        <v>639</v>
      </c>
      <c r="I35" s="1422">
        <f t="shared" si="17"/>
        <v>584</v>
      </c>
      <c r="J35" s="1422">
        <f t="shared" si="17"/>
        <v>656</v>
      </c>
      <c r="K35" s="1422">
        <f t="shared" si="17"/>
        <v>551</v>
      </c>
      <c r="L35" s="121"/>
      <c r="M35" s="1014"/>
      <c r="N35" s="1990"/>
      <c r="O35" s="1448">
        <f>O15</f>
        <v>2291</v>
      </c>
      <c r="P35" s="1422">
        <f>P15</f>
        <v>2547</v>
      </c>
      <c r="Q35" s="1422">
        <f>Q15</f>
        <v>2420</v>
      </c>
      <c r="R35" s="1624"/>
    </row>
    <row r="36" spans="1:18" ht="12" customHeight="1" x14ac:dyDescent="0.2">
      <c r="A36" s="1988"/>
      <c r="B36" s="1965" t="s">
        <v>645</v>
      </c>
      <c r="C36" s="1475">
        <v>-88</v>
      </c>
      <c r="D36" s="279">
        <v>-90</v>
      </c>
      <c r="E36" s="279">
        <v>-90</v>
      </c>
      <c r="F36" s="279">
        <v>-91</v>
      </c>
      <c r="G36" s="279">
        <v>-95</v>
      </c>
      <c r="H36" s="279">
        <v>-94</v>
      </c>
      <c r="I36" s="279">
        <v>-90</v>
      </c>
      <c r="J36" s="279">
        <v>-93</v>
      </c>
      <c r="K36" s="182">
        <v>-93</v>
      </c>
      <c r="L36" s="1015"/>
      <c r="M36" s="1014"/>
      <c r="N36" s="675"/>
      <c r="O36" s="1375">
        <f>SUM(C36:F36)</f>
        <v>-359</v>
      </c>
      <c r="P36" s="182">
        <v>-372</v>
      </c>
      <c r="Q36" s="182">
        <v>-367</v>
      </c>
      <c r="R36" s="1624"/>
    </row>
    <row r="37" spans="1:18" ht="12" customHeight="1" x14ac:dyDescent="0.2">
      <c r="A37" s="1988"/>
      <c r="B37" s="1965" t="s">
        <v>646</v>
      </c>
      <c r="C37" s="134">
        <f t="shared" ref="C37" si="18">SUM(C35:C36)</f>
        <v>513</v>
      </c>
      <c r="D37" s="1088">
        <f t="shared" ref="D37:K37" si="19">SUM(D35:D36)</f>
        <v>567</v>
      </c>
      <c r="E37" s="1088">
        <f t="shared" si="19"/>
        <v>480</v>
      </c>
      <c r="F37" s="1088">
        <f t="shared" si="19"/>
        <v>372</v>
      </c>
      <c r="G37" s="1088">
        <f t="shared" si="19"/>
        <v>573</v>
      </c>
      <c r="H37" s="1088">
        <f t="shared" si="19"/>
        <v>545</v>
      </c>
      <c r="I37" s="1088">
        <f t="shared" si="19"/>
        <v>494</v>
      </c>
      <c r="J37" s="1088">
        <f t="shared" si="19"/>
        <v>563</v>
      </c>
      <c r="K37" s="1088">
        <f t="shared" si="19"/>
        <v>458</v>
      </c>
      <c r="L37" s="133"/>
      <c r="M37" s="182"/>
      <c r="N37" s="676"/>
      <c r="O37" s="1379">
        <f t="shared" ref="O37:P37" si="20">SUM(O35:O36)</f>
        <v>1932</v>
      </c>
      <c r="P37" s="132">
        <f t="shared" si="20"/>
        <v>2175</v>
      </c>
      <c r="Q37" s="132">
        <f t="shared" ref="Q37" si="21">SUM(Q35:Q36)</f>
        <v>2053</v>
      </c>
      <c r="R37" s="129"/>
    </row>
    <row r="38" spans="1:18" ht="5.25" customHeight="1" x14ac:dyDescent="0.2">
      <c r="A38" s="216"/>
      <c r="B38" s="216"/>
      <c r="C38" s="1375"/>
      <c r="D38" s="182"/>
      <c r="E38" s="182"/>
      <c r="F38" s="182"/>
      <c r="G38" s="182"/>
      <c r="H38" s="182"/>
      <c r="I38" s="182"/>
      <c r="J38" s="182"/>
      <c r="K38" s="182"/>
      <c r="L38" s="182"/>
      <c r="M38" s="182"/>
      <c r="N38" s="182"/>
      <c r="O38" s="1375"/>
      <c r="P38" s="182"/>
      <c r="Q38" s="182"/>
      <c r="R38" s="1009"/>
    </row>
    <row r="39" spans="1:18" ht="11.1" customHeight="1" x14ac:dyDescent="0.2">
      <c r="A39" s="2299" t="s">
        <v>183</v>
      </c>
      <c r="B39" s="2299"/>
      <c r="C39" s="1478"/>
      <c r="D39" s="687"/>
      <c r="E39" s="687"/>
      <c r="F39" s="687"/>
      <c r="G39" s="687"/>
      <c r="H39" s="687"/>
      <c r="I39" s="687"/>
      <c r="J39" s="687"/>
      <c r="K39" s="687"/>
      <c r="L39" s="688"/>
      <c r="M39" s="182"/>
      <c r="N39" s="689"/>
      <c r="O39" s="1484"/>
      <c r="P39" s="687"/>
      <c r="Q39" s="687"/>
      <c r="R39" s="1010"/>
    </row>
    <row r="40" spans="1:18" ht="11.1" customHeight="1" x14ac:dyDescent="0.2">
      <c r="A40" s="1619"/>
      <c r="B40" s="1966" t="s">
        <v>86</v>
      </c>
      <c r="C40" s="136">
        <v>1024</v>
      </c>
      <c r="D40" s="182">
        <v>1034</v>
      </c>
      <c r="E40" s="182">
        <v>1042</v>
      </c>
      <c r="F40" s="182">
        <v>1045</v>
      </c>
      <c r="G40" s="182">
        <v>1049</v>
      </c>
      <c r="H40" s="182">
        <v>1056</v>
      </c>
      <c r="I40" s="182">
        <v>1067</v>
      </c>
      <c r="J40" s="182">
        <v>1076</v>
      </c>
      <c r="K40" s="182">
        <v>1076</v>
      </c>
      <c r="L40" s="121"/>
      <c r="M40" s="182"/>
      <c r="N40" s="675"/>
      <c r="O40" s="1375">
        <f>C40</f>
        <v>1024</v>
      </c>
      <c r="P40" s="182">
        <v>1049</v>
      </c>
      <c r="Q40" s="182">
        <v>1076</v>
      </c>
      <c r="R40" s="123"/>
    </row>
    <row r="41" spans="1:18" ht="11.1" customHeight="1" x14ac:dyDescent="0.2">
      <c r="A41" s="1988"/>
      <c r="B41" s="1965" t="s">
        <v>87</v>
      </c>
      <c r="C41" s="1447">
        <v>3075</v>
      </c>
      <c r="D41" s="1422">
        <v>3072</v>
      </c>
      <c r="E41" s="1422">
        <v>3073</v>
      </c>
      <c r="F41" s="1422">
        <v>3062</v>
      </c>
      <c r="G41" s="1422">
        <v>3063</v>
      </c>
      <c r="H41" s="1422">
        <v>3045</v>
      </c>
      <c r="I41" s="1422">
        <v>3361</v>
      </c>
      <c r="J41" s="1422">
        <v>3794</v>
      </c>
      <c r="K41" s="1422">
        <v>3880</v>
      </c>
      <c r="L41" s="121"/>
      <c r="M41" s="182"/>
      <c r="N41" s="1990"/>
      <c r="O41" s="1448">
        <f>C41</f>
        <v>3075</v>
      </c>
      <c r="P41" s="1422">
        <v>3063</v>
      </c>
      <c r="Q41" s="1422">
        <v>3880</v>
      </c>
      <c r="R41" s="123"/>
    </row>
    <row r="42" spans="1:18" ht="11.1" customHeight="1" x14ac:dyDescent="0.2">
      <c r="A42" s="1988"/>
      <c r="B42" s="1965" t="s">
        <v>379</v>
      </c>
      <c r="C42" s="1447">
        <v>39979</v>
      </c>
      <c r="D42" s="1422">
        <v>40138</v>
      </c>
      <c r="E42" s="1422">
        <v>40052</v>
      </c>
      <c r="F42" s="1422">
        <v>37730</v>
      </c>
      <c r="G42" s="1422">
        <v>36566</v>
      </c>
      <c r="H42" s="1422">
        <v>37884</v>
      </c>
      <c r="I42" s="1422">
        <v>36153</v>
      </c>
      <c r="J42" s="1422">
        <v>36484</v>
      </c>
      <c r="K42" s="1422">
        <v>34225</v>
      </c>
      <c r="L42" s="121"/>
      <c r="M42" s="182"/>
      <c r="N42" s="1990"/>
      <c r="O42" s="1448">
        <f>C42</f>
        <v>39979</v>
      </c>
      <c r="P42" s="1422">
        <v>36566</v>
      </c>
      <c r="Q42" s="1422">
        <v>34225</v>
      </c>
      <c r="R42" s="123"/>
    </row>
    <row r="43" spans="1:18" ht="11.1" customHeight="1" x14ac:dyDescent="0.2">
      <c r="A43" s="1988"/>
      <c r="B43" s="1965" t="s">
        <v>182</v>
      </c>
      <c r="C43" s="1475">
        <v>13431</v>
      </c>
      <c r="D43" s="279">
        <v>13833</v>
      </c>
      <c r="E43" s="279">
        <v>13735</v>
      </c>
      <c r="F43" s="279">
        <v>13527</v>
      </c>
      <c r="G43" s="279">
        <v>14086</v>
      </c>
      <c r="H43" s="279">
        <v>14425</v>
      </c>
      <c r="I43" s="279">
        <v>14593</v>
      </c>
      <c r="J43" s="279">
        <v>14773</v>
      </c>
      <c r="K43" s="279">
        <v>14709</v>
      </c>
      <c r="L43" s="181"/>
      <c r="M43" s="182"/>
      <c r="N43" s="680"/>
      <c r="O43" s="1398">
        <f>C43</f>
        <v>13431</v>
      </c>
      <c r="P43" s="279">
        <v>14086</v>
      </c>
      <c r="Q43" s="279">
        <v>14709</v>
      </c>
      <c r="R43" s="126"/>
    </row>
    <row r="44" spans="1:18" ht="4.5" customHeight="1" x14ac:dyDescent="0.2">
      <c r="A44" s="1625"/>
      <c r="B44" s="1625"/>
      <c r="C44" s="1596"/>
      <c r="D44" s="1596"/>
      <c r="E44" s="1596"/>
      <c r="F44" s="1596"/>
      <c r="G44" s="1596"/>
      <c r="H44" s="1596"/>
      <c r="I44" s="1596"/>
      <c r="J44" s="1596"/>
      <c r="K44" s="1596"/>
      <c r="L44" s="1596"/>
      <c r="M44" s="1596"/>
      <c r="N44" s="1596"/>
      <c r="O44" s="1596"/>
      <c r="P44" s="1596"/>
      <c r="Q44" s="1596"/>
      <c r="R44" s="1596"/>
    </row>
    <row r="45" spans="1:18" s="1627" customFormat="1" ht="26.25" customHeight="1" x14ac:dyDescent="0.15">
      <c r="A45" s="1626" t="s">
        <v>604</v>
      </c>
      <c r="B45" s="2290" t="s">
        <v>833</v>
      </c>
      <c r="C45" s="2290"/>
      <c r="D45" s="2290"/>
      <c r="E45" s="2290"/>
      <c r="F45" s="2290"/>
      <c r="G45" s="2290"/>
      <c r="H45" s="2290"/>
      <c r="I45" s="2290"/>
      <c r="J45" s="2290"/>
      <c r="K45" s="2290"/>
      <c r="L45" s="2290"/>
      <c r="M45" s="2290"/>
      <c r="N45" s="2290"/>
      <c r="O45" s="2290"/>
      <c r="P45" s="2290"/>
      <c r="Q45" s="2290"/>
      <c r="R45" s="2290"/>
    </row>
    <row r="46" spans="1:18" s="1627" customFormat="1" ht="19.5" customHeight="1" x14ac:dyDescent="0.15">
      <c r="A46" s="1626" t="s">
        <v>605</v>
      </c>
      <c r="B46" s="2290" t="s">
        <v>834</v>
      </c>
      <c r="C46" s="2291"/>
      <c r="D46" s="2291"/>
      <c r="E46" s="2291"/>
      <c r="F46" s="2291"/>
      <c r="G46" s="2291"/>
      <c r="H46" s="2291"/>
      <c r="I46" s="2291"/>
      <c r="J46" s="2291"/>
      <c r="K46" s="2291"/>
      <c r="L46" s="2291"/>
      <c r="M46" s="2291"/>
      <c r="N46" s="2291"/>
      <c r="O46" s="2291"/>
      <c r="P46" s="2291"/>
      <c r="Q46" s="2291"/>
      <c r="R46" s="2291"/>
    </row>
    <row r="47" spans="1:18" s="1627" customFormat="1" ht="11.1" customHeight="1" x14ac:dyDescent="0.15">
      <c r="A47" s="1626" t="s">
        <v>606</v>
      </c>
      <c r="B47" s="2291" t="s">
        <v>835</v>
      </c>
      <c r="C47" s="2291"/>
      <c r="D47" s="2291"/>
      <c r="E47" s="2291"/>
      <c r="F47" s="2291"/>
      <c r="G47" s="2291"/>
      <c r="H47" s="2291"/>
      <c r="I47" s="2291"/>
      <c r="J47" s="2291"/>
      <c r="K47" s="2291"/>
      <c r="L47" s="2291"/>
      <c r="M47" s="2291"/>
      <c r="N47" s="2291"/>
      <c r="O47" s="2291"/>
      <c r="P47" s="2291"/>
      <c r="Q47" s="2291"/>
      <c r="R47" s="2291"/>
    </row>
    <row r="48" spans="1:18" s="1627" customFormat="1" ht="11.1" customHeight="1" x14ac:dyDescent="0.15">
      <c r="A48" s="1626" t="s">
        <v>607</v>
      </c>
      <c r="B48" s="2291" t="s">
        <v>445</v>
      </c>
      <c r="C48" s="2291"/>
      <c r="D48" s="2291"/>
      <c r="E48" s="2291"/>
      <c r="F48" s="2291"/>
      <c r="G48" s="2291"/>
      <c r="H48" s="2291"/>
      <c r="I48" s="2291"/>
      <c r="J48" s="2291"/>
      <c r="K48" s="2291"/>
      <c r="L48" s="2291"/>
      <c r="M48" s="2291"/>
      <c r="N48" s="2291"/>
      <c r="O48" s="2291"/>
      <c r="P48" s="2291"/>
      <c r="Q48" s="2291"/>
      <c r="R48" s="2291"/>
    </row>
    <row r="49" spans="1:18" s="1627" customFormat="1" ht="11.1" customHeight="1" x14ac:dyDescent="0.15">
      <c r="A49" s="1626" t="s">
        <v>624</v>
      </c>
      <c r="B49" s="2291" t="s">
        <v>181</v>
      </c>
      <c r="C49" s="2291"/>
      <c r="D49" s="2291"/>
      <c r="E49" s="2291"/>
      <c r="F49" s="2291"/>
      <c r="G49" s="2291"/>
      <c r="H49" s="2291"/>
      <c r="I49" s="2291"/>
      <c r="J49" s="2291"/>
      <c r="K49" s="2291"/>
      <c r="L49" s="2291"/>
      <c r="M49" s="2291"/>
      <c r="N49" s="2291"/>
      <c r="O49" s="2291"/>
      <c r="P49" s="2291"/>
      <c r="Q49" s="2291"/>
      <c r="R49" s="2291"/>
    </row>
  </sheetData>
  <mergeCells count="14">
    <mergeCell ref="A1:R1"/>
    <mergeCell ref="A3:B3"/>
    <mergeCell ref="A6:B6"/>
    <mergeCell ref="A14:B14"/>
    <mergeCell ref="A39:B39"/>
    <mergeCell ref="A15:B15"/>
    <mergeCell ref="A17:B17"/>
    <mergeCell ref="A22:B22"/>
    <mergeCell ref="A31:B31"/>
    <mergeCell ref="B47:R47"/>
    <mergeCell ref="B46:R46"/>
    <mergeCell ref="B45:R45"/>
    <mergeCell ref="B48:R48"/>
    <mergeCell ref="B49:R49"/>
  </mergeCells>
  <printOptions horizontalCentered="1"/>
  <pageMargins left="0.23622047244094491" right="0.23622047244094491" top="0.27559055118110237" bottom="0.23622047244094491" header="0.15748031496062992" footer="0.11811023622047245"/>
  <pageSetup scale="90" orientation="landscape" useFirstPageNumber="1" r:id="rId1"/>
  <colBreaks count="1" manualBreakCount="1">
    <brk id="18"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60"/>
  <sheetViews>
    <sheetView zoomScaleNormal="100" zoomScaleSheetLayoutView="100" workbookViewId="0">
      <selection activeCell="B59" sqref="B59:S59"/>
    </sheetView>
  </sheetViews>
  <sheetFormatPr defaultColWidth="9.140625" defaultRowHeight="12.75" x14ac:dyDescent="0.2"/>
  <cols>
    <col min="1" max="1" width="2.42578125" style="978" customWidth="1"/>
    <col min="2" max="2" width="2.140625" style="978" customWidth="1"/>
    <col min="3" max="3" width="50.5703125" style="978" customWidth="1"/>
    <col min="4" max="4" width="7.85546875" style="978" customWidth="1"/>
    <col min="5" max="5" width="6.5703125" style="979" bestFit="1" customWidth="1"/>
    <col min="6" max="6" width="6.5703125" style="980" bestFit="1" customWidth="1"/>
    <col min="7" max="12" width="6.5703125" style="928" bestFit="1" customWidth="1"/>
    <col min="13" max="13" width="1.28515625" style="928" customWidth="1"/>
    <col min="14" max="14" width="2.140625" style="928" customWidth="1"/>
    <col min="15" max="15" width="1.28515625" style="981" customWidth="1"/>
    <col min="16" max="16" width="7.5703125" style="928" customWidth="1"/>
    <col min="17" max="17" width="6.42578125" style="928" customWidth="1"/>
    <col min="18" max="18" width="6.5703125" style="928" bestFit="1" customWidth="1"/>
    <col min="19" max="19" width="1.28515625" style="928" customWidth="1"/>
    <col min="20" max="20" width="9.140625" style="927" customWidth="1"/>
    <col min="21" max="21" width="9.140625" style="928" customWidth="1"/>
    <col min="22" max="22" width="9.140625" style="929" customWidth="1"/>
    <col min="23" max="23" width="9.140625" style="928" customWidth="1"/>
    <col min="24" max="16384" width="9.140625" style="928"/>
  </cols>
  <sheetData>
    <row r="1" spans="1:22" s="1081" customFormat="1" ht="15.75" customHeight="1" x14ac:dyDescent="0.25">
      <c r="A1" s="2285" t="s">
        <v>90</v>
      </c>
      <c r="B1" s="2285"/>
      <c r="C1" s="2285"/>
      <c r="D1" s="2285"/>
      <c r="E1" s="2285"/>
      <c r="F1" s="2285"/>
      <c r="G1" s="2285"/>
      <c r="H1" s="2285"/>
      <c r="I1" s="2285"/>
      <c r="J1" s="2285"/>
      <c r="K1" s="2285"/>
      <c r="L1" s="2285"/>
      <c r="M1" s="2285"/>
      <c r="N1" s="2285"/>
      <c r="O1" s="2285"/>
      <c r="P1" s="2285"/>
      <c r="Q1" s="2285"/>
      <c r="R1" s="2285"/>
      <c r="S1" s="2285"/>
      <c r="V1" s="1082"/>
    </row>
    <row r="2" spans="1:22" s="930" customFormat="1" ht="7.5" customHeight="1" x14ac:dyDescent="0.15">
      <c r="A2" s="2269"/>
      <c r="B2" s="2269"/>
      <c r="C2" s="2269"/>
      <c r="D2" s="2269"/>
      <c r="E2" s="2269"/>
      <c r="F2" s="2269"/>
      <c r="G2" s="2269"/>
      <c r="H2" s="2269"/>
      <c r="I2" s="2269"/>
      <c r="J2" s="2269"/>
      <c r="K2" s="2269"/>
      <c r="L2" s="2269"/>
      <c r="M2" s="2269"/>
      <c r="N2" s="2269"/>
      <c r="O2" s="2269"/>
      <c r="P2" s="2269"/>
      <c r="Q2" s="2269"/>
      <c r="R2" s="2269"/>
      <c r="S2" s="2269"/>
    </row>
    <row r="3" spans="1:22" s="932" customFormat="1" ht="9" customHeight="1" x14ac:dyDescent="0.15">
      <c r="A3" s="2312" t="s">
        <v>418</v>
      </c>
      <c r="B3" s="2312"/>
      <c r="C3" s="2312"/>
      <c r="D3" s="733"/>
      <c r="E3" s="782"/>
      <c r="F3" s="782"/>
      <c r="G3" s="782"/>
      <c r="H3" s="782"/>
      <c r="I3" s="782"/>
      <c r="J3" s="782"/>
      <c r="K3" s="782"/>
      <c r="L3" s="782"/>
      <c r="M3" s="731"/>
      <c r="N3" s="732"/>
      <c r="O3" s="733"/>
      <c r="P3" s="1148" t="s">
        <v>709</v>
      </c>
      <c r="Q3" s="476" t="s">
        <v>494</v>
      </c>
      <c r="R3" s="476" t="s">
        <v>17</v>
      </c>
      <c r="S3" s="931"/>
    </row>
    <row r="4" spans="1:22" s="932" customFormat="1" ht="9" customHeight="1" x14ac:dyDescent="0.15">
      <c r="A4" s="477"/>
      <c r="B4" s="477"/>
      <c r="C4" s="477"/>
      <c r="D4" s="517" t="s">
        <v>778</v>
      </c>
      <c r="E4" s="518" t="s">
        <v>750</v>
      </c>
      <c r="F4" s="518" t="s">
        <v>710</v>
      </c>
      <c r="G4" s="518" t="s">
        <v>571</v>
      </c>
      <c r="H4" s="518" t="s">
        <v>550</v>
      </c>
      <c r="I4" s="441" t="s">
        <v>528</v>
      </c>
      <c r="J4" s="441" t="s">
        <v>490</v>
      </c>
      <c r="K4" s="441" t="s">
        <v>196</v>
      </c>
      <c r="L4" s="441" t="s">
        <v>419</v>
      </c>
      <c r="M4" s="735"/>
      <c r="N4" s="736"/>
      <c r="O4" s="478"/>
      <c r="P4" s="1149" t="s">
        <v>18</v>
      </c>
      <c r="Q4" s="441" t="s">
        <v>18</v>
      </c>
      <c r="R4" s="441" t="s">
        <v>18</v>
      </c>
      <c r="S4" s="933"/>
    </row>
    <row r="5" spans="1:22" s="932" customFormat="1" ht="7.5" customHeight="1" x14ac:dyDescent="0.15">
      <c r="A5" s="479"/>
      <c r="B5" s="479"/>
      <c r="C5" s="479"/>
      <c r="D5" s="985"/>
      <c r="E5" s="1116"/>
      <c r="F5" s="1116"/>
      <c r="G5" s="1116"/>
      <c r="H5" s="1116"/>
      <c r="I5" s="1117"/>
      <c r="J5" s="1117"/>
      <c r="K5" s="1117"/>
      <c r="L5" s="1117"/>
      <c r="M5" s="935"/>
      <c r="N5" s="936"/>
      <c r="O5" s="934"/>
      <c r="P5" s="1155"/>
      <c r="Q5" s="934"/>
      <c r="R5" s="934"/>
      <c r="S5" s="937"/>
    </row>
    <row r="6" spans="1:22" s="932" customFormat="1" ht="9" customHeight="1" x14ac:dyDescent="0.15">
      <c r="A6" s="2308" t="s">
        <v>438</v>
      </c>
      <c r="B6" s="2308"/>
      <c r="C6" s="2308"/>
      <c r="D6" s="986"/>
      <c r="E6" s="1248"/>
      <c r="F6" s="1248"/>
      <c r="G6" s="1248"/>
      <c r="H6" s="1248"/>
      <c r="I6" s="939"/>
      <c r="J6" s="939"/>
      <c r="K6" s="939"/>
      <c r="L6" s="939"/>
      <c r="M6" s="940"/>
      <c r="N6" s="936"/>
      <c r="O6" s="938"/>
      <c r="P6" s="1490"/>
      <c r="Q6" s="939"/>
      <c r="R6" s="939"/>
      <c r="S6" s="941"/>
    </row>
    <row r="7" spans="1:22" s="932" customFormat="1" ht="9" customHeight="1" x14ac:dyDescent="0.15">
      <c r="A7" s="753"/>
      <c r="B7" s="2342" t="s">
        <v>446</v>
      </c>
      <c r="C7" s="2312"/>
      <c r="D7" s="1440">
        <v>416</v>
      </c>
      <c r="E7" s="1177">
        <v>414</v>
      </c>
      <c r="F7" s="1177">
        <v>408</v>
      </c>
      <c r="G7" s="1177">
        <v>413</v>
      </c>
      <c r="H7" s="1177">
        <v>386</v>
      </c>
      <c r="I7" s="1177">
        <v>389</v>
      </c>
      <c r="J7" s="1177">
        <v>359</v>
      </c>
      <c r="K7" s="1177">
        <v>354</v>
      </c>
      <c r="L7" s="1177">
        <v>348</v>
      </c>
      <c r="M7" s="446"/>
      <c r="N7" s="449"/>
      <c r="O7" s="946"/>
      <c r="P7" s="1444">
        <f>SUM(D7:G7)</f>
        <v>1651</v>
      </c>
      <c r="Q7" s="947">
        <v>1488</v>
      </c>
      <c r="R7" s="947">
        <v>1324</v>
      </c>
      <c r="S7" s="748"/>
    </row>
    <row r="8" spans="1:22" s="932" customFormat="1" ht="9" customHeight="1" x14ac:dyDescent="0.15">
      <c r="A8" s="2008"/>
      <c r="B8" s="2343" t="s">
        <v>447</v>
      </c>
      <c r="C8" s="2307"/>
      <c r="D8" s="467">
        <v>612</v>
      </c>
      <c r="E8" s="468">
        <v>609</v>
      </c>
      <c r="F8" s="468">
        <v>595</v>
      </c>
      <c r="G8" s="468">
        <v>579</v>
      </c>
      <c r="H8" s="468">
        <v>600</v>
      </c>
      <c r="I8" s="468">
        <v>599</v>
      </c>
      <c r="J8" s="468">
        <v>578</v>
      </c>
      <c r="K8" s="468">
        <v>600</v>
      </c>
      <c r="L8" s="468">
        <v>574</v>
      </c>
      <c r="M8" s="469"/>
      <c r="N8" s="449"/>
      <c r="O8" s="489"/>
      <c r="P8" s="1446">
        <f>SUM(D8:G8)</f>
        <v>2395</v>
      </c>
      <c r="Q8" s="942">
        <v>2377</v>
      </c>
      <c r="R8" s="942">
        <v>2266</v>
      </c>
      <c r="S8" s="790"/>
    </row>
    <row r="9" spans="1:22" s="932" customFormat="1" ht="9" customHeight="1" x14ac:dyDescent="0.15">
      <c r="A9" s="2008"/>
      <c r="B9" s="2307" t="s">
        <v>448</v>
      </c>
      <c r="C9" s="2307"/>
      <c r="D9" s="456">
        <f t="shared" ref="D9:E9" si="0">SUM(D7:D8)</f>
        <v>1028</v>
      </c>
      <c r="E9" s="449">
        <f t="shared" si="0"/>
        <v>1023</v>
      </c>
      <c r="F9" s="449">
        <f t="shared" ref="F9:L9" si="1">SUM(F7:F8)</f>
        <v>1003</v>
      </c>
      <c r="G9" s="449">
        <f t="shared" si="1"/>
        <v>992</v>
      </c>
      <c r="H9" s="449">
        <f t="shared" si="1"/>
        <v>986</v>
      </c>
      <c r="I9" s="449">
        <f t="shared" si="1"/>
        <v>988</v>
      </c>
      <c r="J9" s="449">
        <f t="shared" si="1"/>
        <v>937</v>
      </c>
      <c r="K9" s="449">
        <f t="shared" si="1"/>
        <v>954</v>
      </c>
      <c r="L9" s="449">
        <f t="shared" si="1"/>
        <v>922</v>
      </c>
      <c r="M9" s="446"/>
      <c r="N9" s="449"/>
      <c r="O9" s="503"/>
      <c r="P9" s="1443">
        <f t="shared" ref="P9:Q9" si="2">SUM(P7:P8)</f>
        <v>4046</v>
      </c>
      <c r="Q9" s="443">
        <f t="shared" si="2"/>
        <v>3865</v>
      </c>
      <c r="R9" s="443">
        <f t="shared" ref="R9" si="3">SUM(R7:R8)</f>
        <v>3590</v>
      </c>
      <c r="S9" s="748"/>
    </row>
    <row r="10" spans="1:22" s="932" customFormat="1" ht="10.5" customHeight="1" x14ac:dyDescent="0.15">
      <c r="A10" s="2008"/>
      <c r="B10" s="2343" t="s">
        <v>660</v>
      </c>
      <c r="C10" s="2307"/>
      <c r="D10" s="1438">
        <v>71</v>
      </c>
      <c r="E10" s="1437">
        <v>15</v>
      </c>
      <c r="F10" s="1437">
        <v>25</v>
      </c>
      <c r="G10" s="1437">
        <v>48</v>
      </c>
      <c r="H10" s="1437">
        <v>8</v>
      </c>
      <c r="I10" s="1437">
        <v>2</v>
      </c>
      <c r="J10" s="1437">
        <v>1</v>
      </c>
      <c r="K10" s="1437">
        <v>4</v>
      </c>
      <c r="L10" s="1437">
        <v>11</v>
      </c>
      <c r="M10" s="446"/>
      <c r="N10" s="449"/>
      <c r="O10" s="2012"/>
      <c r="P10" s="1442">
        <f>SUM(D10:G10)</f>
        <v>159</v>
      </c>
      <c r="Q10" s="2013">
        <v>15</v>
      </c>
      <c r="R10" s="2013">
        <v>16</v>
      </c>
      <c r="S10" s="748"/>
    </row>
    <row r="11" spans="1:22" s="932" customFormat="1" ht="10.5" customHeight="1" x14ac:dyDescent="0.15">
      <c r="A11" s="2008"/>
      <c r="B11" s="2344" t="s">
        <v>661</v>
      </c>
      <c r="C11" s="2306"/>
      <c r="D11" s="467">
        <v>9</v>
      </c>
      <c r="E11" s="468">
        <v>2</v>
      </c>
      <c r="F11" s="468">
        <v>-2</v>
      </c>
      <c r="G11" s="468">
        <v>-5</v>
      </c>
      <c r="H11" s="468">
        <v>-1</v>
      </c>
      <c r="I11" s="468">
        <v>-6</v>
      </c>
      <c r="J11" s="468">
        <v>0</v>
      </c>
      <c r="K11" s="468">
        <v>-3</v>
      </c>
      <c r="L11" s="468" t="s">
        <v>184</v>
      </c>
      <c r="M11" s="469"/>
      <c r="N11" s="449"/>
      <c r="O11" s="489"/>
      <c r="P11" s="1446">
        <f>SUM(D11:G11)</f>
        <v>4</v>
      </c>
      <c r="Q11" s="942">
        <v>-10</v>
      </c>
      <c r="R11" s="942" t="s">
        <v>184</v>
      </c>
      <c r="S11" s="943"/>
    </row>
    <row r="12" spans="1:22" s="932" customFormat="1" ht="9" customHeight="1" x14ac:dyDescent="0.15">
      <c r="A12" s="2008"/>
      <c r="B12" s="2307" t="s">
        <v>723</v>
      </c>
      <c r="C12" s="2307"/>
      <c r="D12" s="1440">
        <f t="shared" ref="D12:E12" si="4">SUM(D10:D11)</f>
        <v>80</v>
      </c>
      <c r="E12" s="1177">
        <f t="shared" si="4"/>
        <v>17</v>
      </c>
      <c r="F12" s="1177">
        <f t="shared" ref="F12:L12" si="5">SUM(F10:F11)</f>
        <v>23</v>
      </c>
      <c r="G12" s="1177">
        <f t="shared" si="5"/>
        <v>43</v>
      </c>
      <c r="H12" s="1177">
        <f t="shared" si="5"/>
        <v>7</v>
      </c>
      <c r="I12" s="1177">
        <f t="shared" si="5"/>
        <v>-4</v>
      </c>
      <c r="J12" s="1177">
        <f t="shared" si="5"/>
        <v>1</v>
      </c>
      <c r="K12" s="1177">
        <f t="shared" si="5"/>
        <v>1</v>
      </c>
      <c r="L12" s="1177">
        <f t="shared" si="5"/>
        <v>11</v>
      </c>
      <c r="M12" s="446"/>
      <c r="N12" s="449"/>
      <c r="O12" s="946"/>
      <c r="P12" s="1444">
        <f t="shared" ref="P12:Q12" si="6">SUM(P10:P11)</f>
        <v>163</v>
      </c>
      <c r="Q12" s="947">
        <f t="shared" si="6"/>
        <v>5</v>
      </c>
      <c r="R12" s="947">
        <f t="shared" ref="R12" si="7">SUM(R10:R11)</f>
        <v>16</v>
      </c>
      <c r="S12" s="748"/>
    </row>
    <row r="13" spans="1:22" s="932" customFormat="1" ht="9" customHeight="1" x14ac:dyDescent="0.15">
      <c r="A13" s="2008"/>
      <c r="B13" s="2307" t="s">
        <v>423</v>
      </c>
      <c r="C13" s="2307"/>
      <c r="D13" s="467">
        <v>530</v>
      </c>
      <c r="E13" s="468">
        <v>531</v>
      </c>
      <c r="F13" s="468">
        <v>530</v>
      </c>
      <c r="G13" s="468">
        <v>515</v>
      </c>
      <c r="H13" s="468">
        <v>521</v>
      </c>
      <c r="I13" s="468">
        <v>513</v>
      </c>
      <c r="J13" s="468">
        <v>511</v>
      </c>
      <c r="K13" s="468">
        <v>523</v>
      </c>
      <c r="L13" s="468">
        <v>520</v>
      </c>
      <c r="M13" s="469"/>
      <c r="N13" s="449"/>
      <c r="O13" s="489"/>
      <c r="P13" s="1446">
        <f>SUM(D13:G13)</f>
        <v>2106</v>
      </c>
      <c r="Q13" s="942">
        <v>2068</v>
      </c>
      <c r="R13" s="942">
        <v>2021</v>
      </c>
      <c r="S13" s="943"/>
    </row>
    <row r="14" spans="1:22" s="932" customFormat="1" ht="9" customHeight="1" x14ac:dyDescent="0.15">
      <c r="A14" s="2008"/>
      <c r="B14" s="2307" t="s">
        <v>424</v>
      </c>
      <c r="C14" s="2307"/>
      <c r="D14" s="1440">
        <f t="shared" ref="D14:E14" si="8">D9-D12-D13</f>
        <v>418</v>
      </c>
      <c r="E14" s="1177">
        <f t="shared" si="8"/>
        <v>475</v>
      </c>
      <c r="F14" s="1177">
        <f t="shared" ref="F14:L14" si="9">F9-F12-F13</f>
        <v>450</v>
      </c>
      <c r="G14" s="1177">
        <f t="shared" si="9"/>
        <v>434</v>
      </c>
      <c r="H14" s="1177">
        <f t="shared" si="9"/>
        <v>458</v>
      </c>
      <c r="I14" s="1177">
        <f t="shared" si="9"/>
        <v>479</v>
      </c>
      <c r="J14" s="1177">
        <f t="shared" si="9"/>
        <v>425</v>
      </c>
      <c r="K14" s="1177">
        <f t="shared" si="9"/>
        <v>430</v>
      </c>
      <c r="L14" s="1177">
        <f t="shared" si="9"/>
        <v>391</v>
      </c>
      <c r="M14" s="446"/>
      <c r="N14" s="449"/>
      <c r="O14" s="946"/>
      <c r="P14" s="1444">
        <f t="shared" ref="P14:Q14" si="10">P9-P12-P13</f>
        <v>1777</v>
      </c>
      <c r="Q14" s="947">
        <f t="shared" si="10"/>
        <v>1792</v>
      </c>
      <c r="R14" s="947">
        <f t="shared" ref="R14" si="11">R9-R12-R13</f>
        <v>1553</v>
      </c>
      <c r="S14" s="748"/>
    </row>
    <row r="15" spans="1:22" s="932" customFormat="1" ht="9" customHeight="1" x14ac:dyDescent="0.15">
      <c r="A15" s="2009"/>
      <c r="B15" s="2307" t="s">
        <v>425</v>
      </c>
      <c r="C15" s="2307"/>
      <c r="D15" s="1485">
        <v>112</v>
      </c>
      <c r="E15" s="445">
        <v>127</v>
      </c>
      <c r="F15" s="445">
        <v>122</v>
      </c>
      <c r="G15" s="445">
        <v>115</v>
      </c>
      <c r="H15" s="445">
        <v>125</v>
      </c>
      <c r="I15" s="445">
        <v>129</v>
      </c>
      <c r="J15" s="445">
        <v>115</v>
      </c>
      <c r="K15" s="445">
        <v>116</v>
      </c>
      <c r="L15" s="449">
        <v>104</v>
      </c>
      <c r="M15" s="446"/>
      <c r="N15" s="449"/>
      <c r="O15" s="503"/>
      <c r="P15" s="1443">
        <f>SUM(D15:G15)</f>
        <v>476</v>
      </c>
      <c r="Q15" s="443">
        <v>485</v>
      </c>
      <c r="R15" s="443">
        <v>415</v>
      </c>
      <c r="S15" s="748"/>
    </row>
    <row r="16" spans="1:22" s="932" customFormat="1" ht="9" customHeight="1" x14ac:dyDescent="0.15">
      <c r="A16" s="2318" t="s">
        <v>75</v>
      </c>
      <c r="B16" s="2318"/>
      <c r="C16" s="2318"/>
      <c r="D16" s="451">
        <f t="shared" ref="D16:E16" si="12">D14-D15</f>
        <v>306</v>
      </c>
      <c r="E16" s="1092">
        <f t="shared" si="12"/>
        <v>348</v>
      </c>
      <c r="F16" s="1092">
        <f t="shared" ref="F16:L16" si="13">F14-F15</f>
        <v>328</v>
      </c>
      <c r="G16" s="1092">
        <f t="shared" si="13"/>
        <v>319</v>
      </c>
      <c r="H16" s="1092">
        <f t="shared" si="13"/>
        <v>333</v>
      </c>
      <c r="I16" s="1092">
        <f t="shared" si="13"/>
        <v>350</v>
      </c>
      <c r="J16" s="1092">
        <f t="shared" si="13"/>
        <v>310</v>
      </c>
      <c r="K16" s="1092">
        <f t="shared" si="13"/>
        <v>314</v>
      </c>
      <c r="L16" s="1092">
        <f t="shared" si="13"/>
        <v>287</v>
      </c>
      <c r="M16" s="453"/>
      <c r="N16" s="449"/>
      <c r="O16" s="540"/>
      <c r="P16" s="1445">
        <f t="shared" ref="P16:Q16" si="14">P14-P15</f>
        <v>1301</v>
      </c>
      <c r="Q16" s="603">
        <f t="shared" si="14"/>
        <v>1307</v>
      </c>
      <c r="R16" s="603">
        <f t="shared" ref="R16" si="15">R14-R15</f>
        <v>1138</v>
      </c>
      <c r="S16" s="944"/>
    </row>
    <row r="17" spans="1:19" s="932" customFormat="1" ht="9" customHeight="1" x14ac:dyDescent="0.15">
      <c r="A17" s="2307" t="s">
        <v>429</v>
      </c>
      <c r="B17" s="2307"/>
      <c r="C17" s="2307"/>
      <c r="D17" s="1485">
        <f t="shared" ref="D17:E17" si="16">D16</f>
        <v>306</v>
      </c>
      <c r="E17" s="445">
        <f t="shared" si="16"/>
        <v>348</v>
      </c>
      <c r="F17" s="445">
        <f t="shared" ref="F17:L17" si="17">F16</f>
        <v>328</v>
      </c>
      <c r="G17" s="445">
        <f t="shared" si="17"/>
        <v>319</v>
      </c>
      <c r="H17" s="445">
        <f t="shared" si="17"/>
        <v>333</v>
      </c>
      <c r="I17" s="445">
        <f t="shared" si="17"/>
        <v>350</v>
      </c>
      <c r="J17" s="445">
        <f t="shared" si="17"/>
        <v>310</v>
      </c>
      <c r="K17" s="445">
        <f t="shared" si="17"/>
        <v>314</v>
      </c>
      <c r="L17" s="445">
        <f t="shared" si="17"/>
        <v>287</v>
      </c>
      <c r="M17" s="945"/>
      <c r="N17" s="449"/>
      <c r="O17" s="946"/>
      <c r="P17" s="1444">
        <f t="shared" ref="P17:Q17" si="18">P16</f>
        <v>1301</v>
      </c>
      <c r="Q17" s="947">
        <f t="shared" si="18"/>
        <v>1307</v>
      </c>
      <c r="R17" s="947">
        <f t="shared" ref="R17" si="19">R16</f>
        <v>1138</v>
      </c>
      <c r="S17" s="948"/>
    </row>
    <row r="18" spans="1:19" s="932" customFormat="1" ht="9" customHeight="1" x14ac:dyDescent="0.15">
      <c r="A18" s="479"/>
      <c r="B18" s="479"/>
      <c r="C18" s="479"/>
      <c r="D18" s="1445"/>
      <c r="E18" s="1092"/>
      <c r="F18" s="1092"/>
      <c r="G18" s="1092"/>
      <c r="H18" s="1092"/>
      <c r="I18" s="1092"/>
      <c r="J18" s="1092"/>
      <c r="K18" s="1092"/>
      <c r="L18" s="1092"/>
      <c r="M18" s="452"/>
      <c r="N18" s="449"/>
      <c r="O18" s="452"/>
      <c r="P18" s="1445"/>
      <c r="Q18" s="603"/>
      <c r="R18" s="603"/>
      <c r="S18" s="480"/>
    </row>
    <row r="19" spans="1:19" s="932" customFormat="1" ht="9" customHeight="1" x14ac:dyDescent="0.15">
      <c r="A19" s="2308" t="s">
        <v>195</v>
      </c>
      <c r="B19" s="2308"/>
      <c r="C19" s="2308"/>
      <c r="D19" s="1486"/>
      <c r="E19" s="949"/>
      <c r="F19" s="949"/>
      <c r="G19" s="949"/>
      <c r="H19" s="949"/>
      <c r="I19" s="949"/>
      <c r="J19" s="949"/>
      <c r="K19" s="949"/>
      <c r="L19" s="949"/>
      <c r="M19" s="446"/>
      <c r="N19" s="449"/>
      <c r="O19" s="950"/>
      <c r="P19" s="1492"/>
      <c r="Q19" s="951"/>
      <c r="R19" s="951"/>
      <c r="S19" s="982"/>
    </row>
    <row r="20" spans="1:19" s="932" customFormat="1" ht="9" customHeight="1" x14ac:dyDescent="0.15">
      <c r="A20" s="753"/>
      <c r="B20" s="2312" t="s">
        <v>241</v>
      </c>
      <c r="C20" s="2312"/>
      <c r="D20" s="1440">
        <v>306</v>
      </c>
      <c r="E20" s="1177">
        <v>305</v>
      </c>
      <c r="F20" s="1177">
        <v>293</v>
      </c>
      <c r="G20" s="1177">
        <v>320</v>
      </c>
      <c r="H20" s="1177">
        <v>287</v>
      </c>
      <c r="I20" s="1177">
        <v>290</v>
      </c>
      <c r="J20" s="1177">
        <v>275</v>
      </c>
      <c r="K20" s="1177">
        <v>268</v>
      </c>
      <c r="L20" s="1177">
        <v>257</v>
      </c>
      <c r="M20" s="446"/>
      <c r="N20" s="449"/>
      <c r="O20" s="946"/>
      <c r="P20" s="1444">
        <f>SUM(D20:G20)</f>
        <v>1224</v>
      </c>
      <c r="Q20" s="947">
        <v>1120</v>
      </c>
      <c r="R20" s="947">
        <v>984</v>
      </c>
      <c r="S20" s="748"/>
    </row>
    <row r="21" spans="1:19" s="932" customFormat="1" ht="10.5" customHeight="1" x14ac:dyDescent="0.15">
      <c r="A21" s="2008"/>
      <c r="B21" s="2307" t="s">
        <v>714</v>
      </c>
      <c r="C21" s="2307"/>
      <c r="D21" s="1485">
        <v>722</v>
      </c>
      <c r="E21" s="445">
        <v>718</v>
      </c>
      <c r="F21" s="445">
        <v>710</v>
      </c>
      <c r="G21" s="445">
        <v>672</v>
      </c>
      <c r="H21" s="445">
        <v>699</v>
      </c>
      <c r="I21" s="445">
        <v>698</v>
      </c>
      <c r="J21" s="445">
        <v>662</v>
      </c>
      <c r="K21" s="445">
        <v>686</v>
      </c>
      <c r="L21" s="445">
        <v>665</v>
      </c>
      <c r="M21" s="446"/>
      <c r="N21" s="449"/>
      <c r="O21" s="491"/>
      <c r="P21" s="1491">
        <f>SUM(D21:G21)</f>
        <v>2822</v>
      </c>
      <c r="Q21" s="602">
        <v>2745</v>
      </c>
      <c r="R21" s="602">
        <v>2606</v>
      </c>
      <c r="S21" s="748"/>
    </row>
    <row r="22" spans="1:19" s="932" customFormat="1" ht="9" customHeight="1" x14ac:dyDescent="0.15">
      <c r="A22" s="952"/>
      <c r="B22" s="952"/>
      <c r="C22" s="952"/>
      <c r="D22" s="451">
        <f t="shared" ref="D22:E22" si="20">SUM(D20:D21)</f>
        <v>1028</v>
      </c>
      <c r="E22" s="1092">
        <f t="shared" si="20"/>
        <v>1023</v>
      </c>
      <c r="F22" s="1092">
        <f t="shared" ref="F22:L22" si="21">SUM(F20:F21)</f>
        <v>1003</v>
      </c>
      <c r="G22" s="1092">
        <f t="shared" si="21"/>
        <v>992</v>
      </c>
      <c r="H22" s="1092">
        <f t="shared" si="21"/>
        <v>986</v>
      </c>
      <c r="I22" s="1092">
        <f t="shared" si="21"/>
        <v>988</v>
      </c>
      <c r="J22" s="1092">
        <f t="shared" si="21"/>
        <v>937</v>
      </c>
      <c r="K22" s="1092">
        <f t="shared" si="21"/>
        <v>954</v>
      </c>
      <c r="L22" s="1092">
        <f t="shared" si="21"/>
        <v>922</v>
      </c>
      <c r="M22" s="453"/>
      <c r="N22" s="449"/>
      <c r="O22" s="540"/>
      <c r="P22" s="1445">
        <f>SUM(P20:P21)</f>
        <v>4046</v>
      </c>
      <c r="Q22" s="603">
        <f>SUM(Q20:Q21)</f>
        <v>3865</v>
      </c>
      <c r="R22" s="603">
        <f>SUM(R20:R21)</f>
        <v>3590</v>
      </c>
      <c r="S22" s="767"/>
    </row>
    <row r="23" spans="1:19" s="932" customFormat="1" ht="9" customHeight="1" x14ac:dyDescent="0.15">
      <c r="A23" s="953"/>
      <c r="B23" s="953"/>
      <c r="C23" s="953"/>
      <c r="D23" s="1445"/>
      <c r="E23" s="1092"/>
      <c r="F23" s="1092"/>
      <c r="G23" s="1092"/>
      <c r="H23" s="1092"/>
      <c r="I23" s="1092"/>
      <c r="J23" s="1092"/>
      <c r="K23" s="1092"/>
      <c r="L23" s="1092"/>
      <c r="M23" s="452"/>
      <c r="N23" s="449"/>
      <c r="O23" s="452"/>
      <c r="P23" s="1445"/>
      <c r="Q23" s="603"/>
      <c r="R23" s="603"/>
      <c r="S23" s="480"/>
    </row>
    <row r="24" spans="1:19" s="932" customFormat="1" ht="10.5" customHeight="1" x14ac:dyDescent="0.15">
      <c r="A24" s="2308" t="s">
        <v>441</v>
      </c>
      <c r="B24" s="2308"/>
      <c r="C24" s="2308"/>
      <c r="D24" s="1486"/>
      <c r="E24" s="949"/>
      <c r="F24" s="949"/>
      <c r="G24" s="949"/>
      <c r="H24" s="949"/>
      <c r="I24" s="949"/>
      <c r="J24" s="949"/>
      <c r="K24" s="949"/>
      <c r="L24" s="483"/>
      <c r="M24" s="772"/>
      <c r="N24" s="449"/>
      <c r="O24" s="950"/>
      <c r="P24" s="1492"/>
      <c r="Q24" s="951"/>
      <c r="R24" s="951"/>
      <c r="S24" s="786"/>
    </row>
    <row r="25" spans="1:19" s="932" customFormat="1" ht="12" customHeight="1" x14ac:dyDescent="0.15">
      <c r="A25" s="753"/>
      <c r="B25" s="2312" t="s">
        <v>725</v>
      </c>
      <c r="C25" s="2312"/>
      <c r="D25" s="456">
        <v>64800</v>
      </c>
      <c r="E25" s="449">
        <v>63671</v>
      </c>
      <c r="F25" s="449">
        <v>61857</v>
      </c>
      <c r="G25" s="449">
        <v>60182</v>
      </c>
      <c r="H25" s="449">
        <v>57962</v>
      </c>
      <c r="I25" s="449">
        <v>56607</v>
      </c>
      <c r="J25" s="449">
        <v>55019</v>
      </c>
      <c r="K25" s="449">
        <v>53404</v>
      </c>
      <c r="L25" s="449">
        <v>52520</v>
      </c>
      <c r="M25" s="446"/>
      <c r="N25" s="449"/>
      <c r="O25" s="503"/>
      <c r="P25" s="1443">
        <v>62634</v>
      </c>
      <c r="Q25" s="443">
        <v>55754</v>
      </c>
      <c r="R25" s="443">
        <v>51051</v>
      </c>
      <c r="S25" s="987"/>
    </row>
    <row r="26" spans="1:19" s="932" customFormat="1" ht="12" customHeight="1" x14ac:dyDescent="0.15">
      <c r="A26" s="2008"/>
      <c r="B26" s="2307" t="s">
        <v>724</v>
      </c>
      <c r="C26" s="2307"/>
      <c r="D26" s="1438">
        <v>2122</v>
      </c>
      <c r="E26" s="1437">
        <v>2038</v>
      </c>
      <c r="F26" s="1437">
        <v>2036</v>
      </c>
      <c r="G26" s="1437">
        <v>2115</v>
      </c>
      <c r="H26" s="1437">
        <v>2106</v>
      </c>
      <c r="I26" s="1437">
        <v>2139</v>
      </c>
      <c r="J26" s="1437">
        <v>2044</v>
      </c>
      <c r="K26" s="1437">
        <v>1968</v>
      </c>
      <c r="L26" s="1437">
        <v>1889</v>
      </c>
      <c r="M26" s="446"/>
      <c r="N26" s="449"/>
      <c r="O26" s="2012"/>
      <c r="P26" s="1442">
        <v>2078</v>
      </c>
      <c r="Q26" s="2013">
        <v>2065</v>
      </c>
      <c r="R26" s="2013">
        <v>1745</v>
      </c>
      <c r="S26" s="987"/>
    </row>
    <row r="27" spans="1:19" s="932" customFormat="1" ht="12" customHeight="1" x14ac:dyDescent="0.15">
      <c r="A27" s="2008"/>
      <c r="B27" s="2307" t="s">
        <v>662</v>
      </c>
      <c r="C27" s="2307"/>
      <c r="D27" s="1438">
        <v>39173</v>
      </c>
      <c r="E27" s="1437">
        <v>38787</v>
      </c>
      <c r="F27" s="1437">
        <v>38081</v>
      </c>
      <c r="G27" s="1437">
        <v>37535</v>
      </c>
      <c r="H27" s="1437">
        <v>36668</v>
      </c>
      <c r="I27" s="1437">
        <v>36583</v>
      </c>
      <c r="J27" s="1437">
        <v>35761</v>
      </c>
      <c r="K27" s="1437">
        <v>34735</v>
      </c>
      <c r="L27" s="1437">
        <v>34145</v>
      </c>
      <c r="M27" s="446"/>
      <c r="N27" s="449"/>
      <c r="O27" s="2012"/>
      <c r="P27" s="1442">
        <v>38397</v>
      </c>
      <c r="Q27" s="2013">
        <v>35938</v>
      </c>
      <c r="R27" s="2013">
        <v>33761</v>
      </c>
      <c r="S27" s="987"/>
    </row>
    <row r="28" spans="1:19" s="932" customFormat="1" ht="9" customHeight="1" x14ac:dyDescent="0.15">
      <c r="A28" s="2008"/>
      <c r="B28" s="2307" t="s">
        <v>566</v>
      </c>
      <c r="C28" s="2307"/>
      <c r="D28" s="1438">
        <v>57658</v>
      </c>
      <c r="E28" s="1437">
        <v>55578</v>
      </c>
      <c r="F28" s="1437">
        <v>53395</v>
      </c>
      <c r="G28" s="1437">
        <v>52840</v>
      </c>
      <c r="H28" s="1437">
        <v>50499</v>
      </c>
      <c r="I28" s="1437">
        <v>48174</v>
      </c>
      <c r="J28" s="1437">
        <v>46297</v>
      </c>
      <c r="K28" s="1437">
        <v>45422</v>
      </c>
      <c r="L28" s="1437">
        <v>43941</v>
      </c>
      <c r="M28" s="446"/>
      <c r="N28" s="449"/>
      <c r="O28" s="2012"/>
      <c r="P28" s="1442">
        <v>54879</v>
      </c>
      <c r="Q28" s="2013">
        <v>47608</v>
      </c>
      <c r="R28" s="2013">
        <v>42687</v>
      </c>
      <c r="S28" s="987"/>
    </row>
    <row r="29" spans="1:19" s="932" customFormat="1" ht="9" customHeight="1" x14ac:dyDescent="0.15">
      <c r="A29" s="2008"/>
      <c r="B29" s="2307" t="s">
        <v>95</v>
      </c>
      <c r="C29" s="2307"/>
      <c r="D29" s="1438">
        <v>5176</v>
      </c>
      <c r="E29" s="1437">
        <v>5220</v>
      </c>
      <c r="F29" s="1437">
        <v>5214</v>
      </c>
      <c r="G29" s="1437">
        <v>5649</v>
      </c>
      <c r="H29" s="1437">
        <v>5265</v>
      </c>
      <c r="I29" s="1437">
        <v>5458</v>
      </c>
      <c r="J29" s="1437">
        <v>5810</v>
      </c>
      <c r="K29" s="1437">
        <v>5877</v>
      </c>
      <c r="L29" s="1437">
        <v>5727</v>
      </c>
      <c r="M29" s="446"/>
      <c r="N29" s="449"/>
      <c r="O29" s="2012"/>
      <c r="P29" s="1442">
        <v>5316</v>
      </c>
      <c r="Q29" s="2013">
        <v>5601</v>
      </c>
      <c r="R29" s="2013">
        <v>6149</v>
      </c>
      <c r="S29" s="987"/>
    </row>
    <row r="30" spans="1:19" s="932" customFormat="1" ht="10.5" customHeight="1" x14ac:dyDescent="0.15">
      <c r="A30" s="2008"/>
      <c r="B30" s="2307" t="s">
        <v>663</v>
      </c>
      <c r="C30" s="2307"/>
      <c r="D30" s="467">
        <v>3602</v>
      </c>
      <c r="E30" s="468">
        <v>3582</v>
      </c>
      <c r="F30" s="468">
        <v>3458</v>
      </c>
      <c r="G30" s="468">
        <v>3392</v>
      </c>
      <c r="H30" s="468">
        <v>3314</v>
      </c>
      <c r="I30" s="468">
        <v>3298</v>
      </c>
      <c r="J30" s="468">
        <v>3280</v>
      </c>
      <c r="K30" s="468">
        <v>3164</v>
      </c>
      <c r="L30" s="468">
        <v>3038</v>
      </c>
      <c r="M30" s="469"/>
      <c r="N30" s="449"/>
      <c r="O30" s="489"/>
      <c r="P30" s="1446">
        <v>3509</v>
      </c>
      <c r="Q30" s="470">
        <v>3264</v>
      </c>
      <c r="R30" s="470">
        <v>3014</v>
      </c>
      <c r="S30" s="943"/>
    </row>
    <row r="31" spans="1:19" s="932" customFormat="1" ht="9" customHeight="1" x14ac:dyDescent="0.15">
      <c r="A31" s="953"/>
      <c r="B31" s="953"/>
      <c r="C31" s="953"/>
      <c r="D31" s="1487"/>
      <c r="E31" s="954"/>
      <c r="F31" s="954"/>
      <c r="G31" s="954"/>
      <c r="H31" s="954"/>
      <c r="I31" s="954"/>
      <c r="J31" s="954"/>
      <c r="K31" s="954"/>
      <c r="L31" s="954"/>
      <c r="M31" s="954"/>
      <c r="N31" s="955"/>
      <c r="O31" s="954"/>
      <c r="P31" s="1487"/>
      <c r="Q31" s="956"/>
      <c r="R31" s="956"/>
      <c r="S31" s="983"/>
    </row>
    <row r="32" spans="1:19" s="932" customFormat="1" ht="9" customHeight="1" x14ac:dyDescent="0.15">
      <c r="A32" s="2308" t="s">
        <v>430</v>
      </c>
      <c r="B32" s="2308"/>
      <c r="C32" s="2308"/>
      <c r="D32" s="1488"/>
      <c r="E32" s="1178"/>
      <c r="F32" s="1178"/>
      <c r="G32" s="1178"/>
      <c r="H32" s="1178"/>
      <c r="I32" s="1178"/>
      <c r="J32" s="1178"/>
      <c r="K32" s="1178"/>
      <c r="L32" s="1178"/>
      <c r="M32" s="957"/>
      <c r="N32" s="958"/>
      <c r="O32" s="959"/>
      <c r="P32" s="1493"/>
      <c r="Q32" s="960"/>
      <c r="R32" s="960"/>
      <c r="S32" s="984"/>
    </row>
    <row r="33" spans="1:19" s="932" customFormat="1" ht="10.5" customHeight="1" x14ac:dyDescent="0.15">
      <c r="A33" s="988"/>
      <c r="B33" s="2312" t="s">
        <v>664</v>
      </c>
      <c r="C33" s="2312"/>
      <c r="D33" s="2003">
        <v>3.1E-2</v>
      </c>
      <c r="E33" s="2004">
        <v>3.1199999999999999E-2</v>
      </c>
      <c r="F33" s="2004">
        <v>3.1600000000000003E-2</v>
      </c>
      <c r="G33" s="2004">
        <v>3.3799999999999997E-2</v>
      </c>
      <c r="H33" s="2004">
        <v>3.1099999999999999E-2</v>
      </c>
      <c r="I33" s="2004">
        <v>3.1399999999999997E-2</v>
      </c>
      <c r="J33" s="2004">
        <v>3.1600000000000003E-2</v>
      </c>
      <c r="K33" s="2004">
        <v>3.0499999999999999E-2</v>
      </c>
      <c r="L33" s="2004">
        <v>2.98E-2</v>
      </c>
      <c r="M33" s="2000"/>
      <c r="N33" s="961"/>
      <c r="O33" s="2005"/>
      <c r="P33" s="2006">
        <v>3.1899999999999998E-2</v>
      </c>
      <c r="Q33" s="2007">
        <v>3.1199999999999999E-2</v>
      </c>
      <c r="R33" s="2007">
        <v>2.9100000000000001E-2</v>
      </c>
      <c r="S33" s="962"/>
    </row>
    <row r="34" spans="1:19" s="932" customFormat="1" ht="9" customHeight="1" x14ac:dyDescent="0.15">
      <c r="A34" s="2008"/>
      <c r="B34" s="2307" t="s">
        <v>444</v>
      </c>
      <c r="C34" s="2307"/>
      <c r="D34" s="2014">
        <v>0.51600000000000001</v>
      </c>
      <c r="E34" s="2015">
        <v>0.51900000000000002</v>
      </c>
      <c r="F34" s="2015">
        <v>0.52900000000000003</v>
      </c>
      <c r="G34" s="2015">
        <v>0.51900000000000002</v>
      </c>
      <c r="H34" s="2015">
        <v>0.52800000000000002</v>
      </c>
      <c r="I34" s="2015">
        <v>0.51900000000000002</v>
      </c>
      <c r="J34" s="2015">
        <v>0.54500000000000004</v>
      </c>
      <c r="K34" s="2015">
        <v>0.54800000000000004</v>
      </c>
      <c r="L34" s="2015">
        <v>0.56399999999999995</v>
      </c>
      <c r="M34" s="2001"/>
      <c r="N34" s="961"/>
      <c r="O34" s="2016"/>
      <c r="P34" s="2017">
        <v>0.52</v>
      </c>
      <c r="Q34" s="2018">
        <v>0.53500000000000003</v>
      </c>
      <c r="R34" s="2018">
        <v>0.56299999999999994</v>
      </c>
      <c r="S34" s="962"/>
    </row>
    <row r="35" spans="1:19" s="932" customFormat="1" ht="10.5" customHeight="1" x14ac:dyDescent="0.15">
      <c r="A35" s="2009"/>
      <c r="B35" s="2307" t="s">
        <v>665</v>
      </c>
      <c r="C35" s="2307"/>
      <c r="D35" s="2014">
        <v>0.33400000000000002</v>
      </c>
      <c r="E35" s="2015">
        <v>0.38200000000000001</v>
      </c>
      <c r="F35" s="2015">
        <v>0.38600000000000001</v>
      </c>
      <c r="G35" s="2015">
        <v>0.37</v>
      </c>
      <c r="H35" s="2015">
        <v>0.39600000000000002</v>
      </c>
      <c r="I35" s="2015">
        <v>0.41699999999999998</v>
      </c>
      <c r="J35" s="2015">
        <v>0.38500000000000001</v>
      </c>
      <c r="K35" s="2015">
        <v>0.39200000000000002</v>
      </c>
      <c r="L35" s="2015">
        <v>0.371</v>
      </c>
      <c r="M35" s="2002"/>
      <c r="N35" s="963"/>
      <c r="O35" s="2019"/>
      <c r="P35" s="2020">
        <v>0.36799999999999999</v>
      </c>
      <c r="Q35" s="2021">
        <v>0.39800000000000002</v>
      </c>
      <c r="R35" s="2021">
        <v>0.376</v>
      </c>
      <c r="S35" s="964"/>
    </row>
    <row r="36" spans="1:19" s="932" customFormat="1" ht="9" customHeight="1" x14ac:dyDescent="0.15">
      <c r="A36" s="2009"/>
      <c r="B36" s="2307" t="s">
        <v>429</v>
      </c>
      <c r="C36" s="2307"/>
      <c r="D36" s="1438">
        <f>D17</f>
        <v>306</v>
      </c>
      <c r="E36" s="1437">
        <f>E17</f>
        <v>348</v>
      </c>
      <c r="F36" s="1437">
        <f>F17</f>
        <v>328</v>
      </c>
      <c r="G36" s="1437">
        <f t="shared" ref="G36:L36" si="22">G17</f>
        <v>319</v>
      </c>
      <c r="H36" s="1437">
        <f t="shared" si="22"/>
        <v>333</v>
      </c>
      <c r="I36" s="1437">
        <f t="shared" si="22"/>
        <v>350</v>
      </c>
      <c r="J36" s="1437">
        <f t="shared" si="22"/>
        <v>310</v>
      </c>
      <c r="K36" s="1437">
        <f t="shared" si="22"/>
        <v>314</v>
      </c>
      <c r="L36" s="1437">
        <f t="shared" si="22"/>
        <v>287</v>
      </c>
      <c r="M36" s="446"/>
      <c r="N36" s="965"/>
      <c r="O36" s="2012"/>
      <c r="P36" s="1442">
        <f>P17</f>
        <v>1301</v>
      </c>
      <c r="Q36" s="2013">
        <f>Q17</f>
        <v>1307</v>
      </c>
      <c r="R36" s="2013">
        <f>R17</f>
        <v>1138</v>
      </c>
      <c r="S36" s="964"/>
    </row>
    <row r="37" spans="1:19" s="932" customFormat="1" ht="10.5" customHeight="1" x14ac:dyDescent="0.15">
      <c r="A37" s="2009"/>
      <c r="B37" s="2307" t="s">
        <v>666</v>
      </c>
      <c r="C37" s="2307"/>
      <c r="D37" s="1485">
        <v>-89</v>
      </c>
      <c r="E37" s="445">
        <v>-89</v>
      </c>
      <c r="F37" s="445">
        <v>-82</v>
      </c>
      <c r="G37" s="445">
        <v>-85</v>
      </c>
      <c r="H37" s="445">
        <v>-82</v>
      </c>
      <c r="I37" s="445">
        <v>-83</v>
      </c>
      <c r="J37" s="445">
        <v>-79</v>
      </c>
      <c r="K37" s="445">
        <v>-78</v>
      </c>
      <c r="L37" s="449">
        <v>-76</v>
      </c>
      <c r="M37" s="469"/>
      <c r="N37" s="966"/>
      <c r="O37" s="503"/>
      <c r="P37" s="1443">
        <f>SUM(D37:G37)</f>
        <v>-345</v>
      </c>
      <c r="Q37" s="443">
        <v>-322</v>
      </c>
      <c r="R37" s="443">
        <v>-295</v>
      </c>
      <c r="S37" s="748"/>
    </row>
    <row r="38" spans="1:19" s="932" customFormat="1" ht="10.5" customHeight="1" x14ac:dyDescent="0.15">
      <c r="A38" s="2008"/>
      <c r="B38" s="2307" t="s">
        <v>667</v>
      </c>
      <c r="C38" s="2307"/>
      <c r="D38" s="451">
        <f t="shared" ref="D38:E38" si="23">SUM(D36:D37)</f>
        <v>217</v>
      </c>
      <c r="E38" s="1092">
        <f t="shared" si="23"/>
        <v>259</v>
      </c>
      <c r="F38" s="1092">
        <f t="shared" ref="F38:L38" si="24">SUM(F36:F37)</f>
        <v>246</v>
      </c>
      <c r="G38" s="1092">
        <f t="shared" si="24"/>
        <v>234</v>
      </c>
      <c r="H38" s="1092">
        <f t="shared" si="24"/>
        <v>251</v>
      </c>
      <c r="I38" s="1092">
        <f t="shared" si="24"/>
        <v>267</v>
      </c>
      <c r="J38" s="1092">
        <f t="shared" si="24"/>
        <v>231</v>
      </c>
      <c r="K38" s="1092">
        <f t="shared" si="24"/>
        <v>236</v>
      </c>
      <c r="L38" s="1092">
        <f t="shared" si="24"/>
        <v>211</v>
      </c>
      <c r="M38" s="967"/>
      <c r="N38" s="968"/>
      <c r="O38" s="540"/>
      <c r="P38" s="1445">
        <f t="shared" ref="P38:Q38" si="25">SUM(P36:P37)</f>
        <v>956</v>
      </c>
      <c r="Q38" s="603">
        <f t="shared" si="25"/>
        <v>985</v>
      </c>
      <c r="R38" s="603">
        <f t="shared" ref="R38" si="26">SUM(R36:R37)</f>
        <v>843</v>
      </c>
      <c r="S38" s="767"/>
    </row>
    <row r="39" spans="1:19" s="932" customFormat="1" ht="9" customHeight="1" x14ac:dyDescent="0.15">
      <c r="A39" s="458"/>
      <c r="B39" s="458"/>
      <c r="C39" s="458"/>
      <c r="D39" s="1443"/>
      <c r="E39" s="449"/>
      <c r="F39" s="449"/>
      <c r="G39" s="449"/>
      <c r="H39" s="449"/>
      <c r="I39" s="449"/>
      <c r="J39" s="449"/>
      <c r="K39" s="449"/>
      <c r="L39" s="449"/>
      <c r="M39" s="449"/>
      <c r="N39" s="449"/>
      <c r="O39" s="449"/>
      <c r="P39" s="1443"/>
      <c r="Q39" s="443"/>
      <c r="R39" s="443"/>
      <c r="S39" s="481"/>
    </row>
    <row r="40" spans="1:19" s="932" customFormat="1" ht="9" customHeight="1" x14ac:dyDescent="0.15">
      <c r="A40" s="2308" t="s">
        <v>183</v>
      </c>
      <c r="B40" s="2308"/>
      <c r="C40" s="2308"/>
      <c r="D40" s="459"/>
      <c r="E40" s="1179"/>
      <c r="F40" s="1179"/>
      <c r="G40" s="1179"/>
      <c r="H40" s="1179"/>
      <c r="I40" s="1179"/>
      <c r="J40" s="1179"/>
      <c r="K40" s="1179"/>
      <c r="L40" s="1179"/>
      <c r="M40" s="460"/>
      <c r="N40" s="520"/>
      <c r="O40" s="513"/>
      <c r="P40" s="1494"/>
      <c r="Q40" s="462"/>
      <c r="R40" s="462"/>
      <c r="S40" s="969"/>
    </row>
    <row r="41" spans="1:19" s="932" customFormat="1" ht="10.5" customHeight="1" x14ac:dyDescent="0.15">
      <c r="A41" s="753"/>
      <c r="B41" s="2312" t="s">
        <v>668</v>
      </c>
      <c r="C41" s="2312"/>
      <c r="D41" s="1489"/>
      <c r="E41" s="970"/>
      <c r="F41" s="970"/>
      <c r="G41" s="970"/>
      <c r="H41" s="970"/>
      <c r="I41" s="970"/>
      <c r="J41" s="970"/>
      <c r="K41" s="970"/>
      <c r="L41" s="970"/>
      <c r="M41" s="971"/>
      <c r="N41" s="497"/>
      <c r="O41" s="972"/>
      <c r="P41" s="1495"/>
      <c r="Q41" s="973"/>
      <c r="R41" s="973"/>
      <c r="S41" s="974"/>
    </row>
    <row r="42" spans="1:19" s="932" customFormat="1" ht="9" customHeight="1" x14ac:dyDescent="0.15">
      <c r="A42" s="989"/>
      <c r="B42" s="989"/>
      <c r="C42" s="601" t="s">
        <v>449</v>
      </c>
      <c r="D42" s="456">
        <v>153193</v>
      </c>
      <c r="E42" s="449">
        <v>152764</v>
      </c>
      <c r="F42" s="449">
        <v>154899</v>
      </c>
      <c r="G42" s="449">
        <v>146648</v>
      </c>
      <c r="H42" s="449">
        <v>144756</v>
      </c>
      <c r="I42" s="449">
        <v>152793</v>
      </c>
      <c r="J42" s="449">
        <v>148631</v>
      </c>
      <c r="K42" s="449">
        <v>151901</v>
      </c>
      <c r="L42" s="449">
        <v>150366</v>
      </c>
      <c r="M42" s="446"/>
      <c r="N42" s="449"/>
      <c r="O42" s="503"/>
      <c r="P42" s="1443">
        <f>D42</f>
        <v>153193</v>
      </c>
      <c r="Q42" s="443">
        <v>144756</v>
      </c>
      <c r="R42" s="443">
        <v>150366</v>
      </c>
      <c r="S42" s="975"/>
    </row>
    <row r="43" spans="1:19" s="932" customFormat="1" ht="9" customHeight="1" x14ac:dyDescent="0.15">
      <c r="A43" s="2010"/>
      <c r="B43" s="2010"/>
      <c r="C43" s="1436" t="s">
        <v>97</v>
      </c>
      <c r="D43" s="1438">
        <v>27089</v>
      </c>
      <c r="E43" s="1437">
        <v>26842</v>
      </c>
      <c r="F43" s="1437">
        <v>24786</v>
      </c>
      <c r="G43" s="1437">
        <v>24339</v>
      </c>
      <c r="H43" s="1437">
        <v>23187</v>
      </c>
      <c r="I43" s="1437">
        <v>23302</v>
      </c>
      <c r="J43" s="1437">
        <v>22562</v>
      </c>
      <c r="K43" s="1437">
        <v>23560</v>
      </c>
      <c r="L43" s="1437">
        <v>22748</v>
      </c>
      <c r="M43" s="446"/>
      <c r="N43" s="449"/>
      <c r="O43" s="2012"/>
      <c r="P43" s="1442">
        <f>D43</f>
        <v>27089</v>
      </c>
      <c r="Q43" s="2013">
        <v>23187</v>
      </c>
      <c r="R43" s="2013">
        <v>22748</v>
      </c>
      <c r="S43" s="975"/>
    </row>
    <row r="44" spans="1:19" s="932" customFormat="1" ht="18.75" customHeight="1" x14ac:dyDescent="0.15">
      <c r="A44" s="2023"/>
      <c r="B44" s="2023"/>
      <c r="C44" s="2024" t="s">
        <v>711</v>
      </c>
      <c r="D44" s="1485">
        <v>108851</v>
      </c>
      <c r="E44" s="445">
        <v>107442</v>
      </c>
      <c r="F44" s="445">
        <v>107290</v>
      </c>
      <c r="G44" s="445">
        <v>101703</v>
      </c>
      <c r="H44" s="445">
        <v>101052</v>
      </c>
      <c r="I44" s="445">
        <v>105733</v>
      </c>
      <c r="J44" s="445">
        <v>102999</v>
      </c>
      <c r="K44" s="445">
        <v>102766</v>
      </c>
      <c r="L44" s="449">
        <v>101356</v>
      </c>
      <c r="M44" s="446"/>
      <c r="N44" s="449"/>
      <c r="O44" s="503"/>
      <c r="P44" s="1443">
        <f>D44</f>
        <v>108851</v>
      </c>
      <c r="Q44" s="443">
        <v>101052</v>
      </c>
      <c r="R44" s="443">
        <v>101356</v>
      </c>
      <c r="S44" s="748"/>
    </row>
    <row r="45" spans="1:19" s="932" customFormat="1" ht="9" customHeight="1" x14ac:dyDescent="0.15">
      <c r="A45" s="976"/>
      <c r="B45" s="976"/>
      <c r="C45" s="976"/>
      <c r="D45" s="451">
        <f t="shared" ref="D45:E45" si="27">SUM(D42:D44)</f>
        <v>289133</v>
      </c>
      <c r="E45" s="1092">
        <f t="shared" si="27"/>
        <v>287048</v>
      </c>
      <c r="F45" s="1092">
        <f t="shared" ref="F45:L45" si="28">SUM(F42:F44)</f>
        <v>286975</v>
      </c>
      <c r="G45" s="1092">
        <f t="shared" si="28"/>
        <v>272690</v>
      </c>
      <c r="H45" s="1092">
        <f t="shared" si="28"/>
        <v>268995</v>
      </c>
      <c r="I45" s="1092">
        <f t="shared" si="28"/>
        <v>281828</v>
      </c>
      <c r="J45" s="1092">
        <f t="shared" si="28"/>
        <v>274192</v>
      </c>
      <c r="K45" s="1092">
        <f t="shared" si="28"/>
        <v>278227</v>
      </c>
      <c r="L45" s="1092">
        <f t="shared" si="28"/>
        <v>274470</v>
      </c>
      <c r="M45" s="453"/>
      <c r="N45" s="449"/>
      <c r="O45" s="540"/>
      <c r="P45" s="1445">
        <f t="shared" ref="P45:Q45" si="29">SUM(P42:P44)</f>
        <v>289133</v>
      </c>
      <c r="Q45" s="603">
        <f t="shared" si="29"/>
        <v>268995</v>
      </c>
      <c r="R45" s="603">
        <f t="shared" ref="R45" si="30">SUM(R42:R44)</f>
        <v>274470</v>
      </c>
      <c r="S45" s="767"/>
    </row>
    <row r="46" spans="1:19" s="932" customFormat="1" ht="10.5" customHeight="1" x14ac:dyDescent="0.15">
      <c r="A46" s="753"/>
      <c r="B46" s="2312" t="s">
        <v>669</v>
      </c>
      <c r="C46" s="2312"/>
      <c r="D46" s="1489"/>
      <c r="E46" s="970"/>
      <c r="F46" s="970"/>
      <c r="G46" s="970"/>
      <c r="H46" s="970"/>
      <c r="I46" s="970"/>
      <c r="J46" s="970"/>
      <c r="K46" s="970"/>
      <c r="L46" s="970"/>
      <c r="M46" s="971"/>
      <c r="N46" s="497"/>
      <c r="O46" s="972"/>
      <c r="P46" s="1495"/>
      <c r="Q46" s="973"/>
      <c r="R46" s="973"/>
      <c r="S46" s="748"/>
    </row>
    <row r="47" spans="1:19" s="932" customFormat="1" ht="9" customHeight="1" x14ac:dyDescent="0.15">
      <c r="A47" s="989"/>
      <c r="B47" s="989"/>
      <c r="C47" s="601" t="s">
        <v>449</v>
      </c>
      <c r="D47" s="456">
        <v>46469</v>
      </c>
      <c r="E47" s="449">
        <v>45462</v>
      </c>
      <c r="F47" s="449">
        <v>44572</v>
      </c>
      <c r="G47" s="449">
        <v>41518</v>
      </c>
      <c r="H47" s="449">
        <v>40344</v>
      </c>
      <c r="I47" s="449">
        <v>42216</v>
      </c>
      <c r="J47" s="449">
        <v>39712</v>
      </c>
      <c r="K47" s="449">
        <v>39579</v>
      </c>
      <c r="L47" s="449">
        <v>38361</v>
      </c>
      <c r="M47" s="446"/>
      <c r="N47" s="449"/>
      <c r="O47" s="503"/>
      <c r="P47" s="1443">
        <f>D47</f>
        <v>46469</v>
      </c>
      <c r="Q47" s="443">
        <v>40344</v>
      </c>
      <c r="R47" s="443">
        <v>38361</v>
      </c>
      <c r="S47" s="975"/>
    </row>
    <row r="48" spans="1:19" s="932" customFormat="1" ht="9" customHeight="1" x14ac:dyDescent="0.15">
      <c r="A48" s="2010"/>
      <c r="B48" s="2010"/>
      <c r="C48" s="1436" t="s">
        <v>97</v>
      </c>
      <c r="D48" s="1438">
        <v>27089</v>
      </c>
      <c r="E48" s="1437">
        <v>26842</v>
      </c>
      <c r="F48" s="1437">
        <v>24786</v>
      </c>
      <c r="G48" s="1437">
        <v>24339</v>
      </c>
      <c r="H48" s="1437">
        <v>23187</v>
      </c>
      <c r="I48" s="1437">
        <v>23302</v>
      </c>
      <c r="J48" s="1437">
        <v>22562</v>
      </c>
      <c r="K48" s="1437">
        <v>23560</v>
      </c>
      <c r="L48" s="1437">
        <v>22748</v>
      </c>
      <c r="M48" s="446"/>
      <c r="N48" s="449"/>
      <c r="O48" s="2012"/>
      <c r="P48" s="1442">
        <f>D48</f>
        <v>27089</v>
      </c>
      <c r="Q48" s="2013">
        <v>23187</v>
      </c>
      <c r="R48" s="2013">
        <v>22748</v>
      </c>
      <c r="S48" s="975"/>
    </row>
    <row r="49" spans="1:19" s="932" customFormat="1" ht="9" customHeight="1" x14ac:dyDescent="0.15">
      <c r="A49" s="2010"/>
      <c r="B49" s="2010"/>
      <c r="C49" s="2011" t="s">
        <v>594</v>
      </c>
      <c r="D49" s="1485">
        <v>108851</v>
      </c>
      <c r="E49" s="445">
        <v>107442</v>
      </c>
      <c r="F49" s="445">
        <v>107290</v>
      </c>
      <c r="G49" s="445">
        <v>101703</v>
      </c>
      <c r="H49" s="445">
        <v>101052</v>
      </c>
      <c r="I49" s="445">
        <v>105733</v>
      </c>
      <c r="J49" s="445">
        <v>102999</v>
      </c>
      <c r="K49" s="445">
        <v>102766</v>
      </c>
      <c r="L49" s="449">
        <v>101356</v>
      </c>
      <c r="M49" s="446"/>
      <c r="N49" s="449"/>
      <c r="O49" s="503"/>
      <c r="P49" s="1443">
        <f>D49</f>
        <v>108851</v>
      </c>
      <c r="Q49" s="443">
        <v>101052</v>
      </c>
      <c r="R49" s="443">
        <v>101356</v>
      </c>
      <c r="S49" s="748"/>
    </row>
    <row r="50" spans="1:19" s="932" customFormat="1" ht="9" customHeight="1" x14ac:dyDescent="0.15">
      <c r="A50" s="976"/>
      <c r="B50" s="976"/>
      <c r="C50" s="976"/>
      <c r="D50" s="451">
        <f t="shared" ref="D50:E50" si="31">SUM(D47:D49)</f>
        <v>182409</v>
      </c>
      <c r="E50" s="1092">
        <f t="shared" si="31"/>
        <v>179746</v>
      </c>
      <c r="F50" s="1092">
        <f t="shared" ref="F50:L50" si="32">SUM(F47:F49)</f>
        <v>176648</v>
      </c>
      <c r="G50" s="1092">
        <f t="shared" si="32"/>
        <v>167560</v>
      </c>
      <c r="H50" s="1092">
        <f t="shared" si="32"/>
        <v>164583</v>
      </c>
      <c r="I50" s="1092">
        <f t="shared" si="32"/>
        <v>171251</v>
      </c>
      <c r="J50" s="1092">
        <f t="shared" si="32"/>
        <v>165273</v>
      </c>
      <c r="K50" s="1092">
        <f t="shared" si="32"/>
        <v>165905</v>
      </c>
      <c r="L50" s="1092">
        <f t="shared" si="32"/>
        <v>162465</v>
      </c>
      <c r="M50" s="453"/>
      <c r="N50" s="449"/>
      <c r="O50" s="540"/>
      <c r="P50" s="1445">
        <f t="shared" ref="P50:Q50" si="33">SUM(P47:P49)</f>
        <v>182409</v>
      </c>
      <c r="Q50" s="603">
        <f t="shared" si="33"/>
        <v>164583</v>
      </c>
      <c r="R50" s="603">
        <f t="shared" ref="R50" si="34">SUM(R47:R49)</f>
        <v>162465</v>
      </c>
      <c r="S50" s="1115"/>
    </row>
    <row r="51" spans="1:19" s="932" customFormat="1" ht="9" customHeight="1" x14ac:dyDescent="0.15">
      <c r="A51" s="2022"/>
      <c r="B51" s="2338" t="s">
        <v>182</v>
      </c>
      <c r="C51" s="2338"/>
      <c r="D51" s="451">
        <v>5048</v>
      </c>
      <c r="E51" s="1092">
        <v>5087</v>
      </c>
      <c r="F51" s="1092">
        <v>5028</v>
      </c>
      <c r="G51" s="1092">
        <v>4977</v>
      </c>
      <c r="H51" s="1092">
        <v>4999</v>
      </c>
      <c r="I51" s="1092">
        <v>5060</v>
      </c>
      <c r="J51" s="1092">
        <v>5041</v>
      </c>
      <c r="K51" s="1092">
        <v>5017</v>
      </c>
      <c r="L51" s="468">
        <v>5081</v>
      </c>
      <c r="M51" s="469"/>
      <c r="N51" s="449"/>
      <c r="O51" s="489"/>
      <c r="P51" s="1446">
        <f>D51</f>
        <v>5048</v>
      </c>
      <c r="Q51" s="942">
        <v>4999</v>
      </c>
      <c r="R51" s="942">
        <v>5081</v>
      </c>
      <c r="S51" s="943"/>
    </row>
    <row r="52" spans="1:19" s="994" customFormat="1" ht="7.5" customHeight="1" x14ac:dyDescent="0.15">
      <c r="A52" s="990"/>
      <c r="B52" s="990"/>
      <c r="C52" s="990"/>
      <c r="D52" s="991"/>
      <c r="E52" s="991"/>
      <c r="F52" s="992"/>
      <c r="G52" s="992"/>
      <c r="H52" s="992"/>
      <c r="I52" s="992"/>
      <c r="J52" s="992"/>
      <c r="K52" s="992"/>
      <c r="L52" s="992"/>
      <c r="M52" s="992"/>
      <c r="N52" s="991"/>
      <c r="O52" s="991"/>
      <c r="P52" s="1496"/>
      <c r="Q52" s="992"/>
      <c r="R52" s="992"/>
      <c r="S52" s="993"/>
    </row>
    <row r="53" spans="1:19" s="977" customFormat="1" ht="15.75" customHeight="1" x14ac:dyDescent="0.15">
      <c r="A53" s="1118" t="s">
        <v>604</v>
      </c>
      <c r="B53" s="2337" t="s">
        <v>578</v>
      </c>
      <c r="C53" s="2337"/>
      <c r="D53" s="2337"/>
      <c r="E53" s="2337"/>
      <c r="F53" s="2337"/>
      <c r="G53" s="2337"/>
      <c r="H53" s="2337"/>
      <c r="I53" s="2337"/>
      <c r="J53" s="2337"/>
      <c r="K53" s="2337"/>
      <c r="L53" s="2337"/>
      <c r="M53" s="2337"/>
      <c r="N53" s="2337"/>
      <c r="O53" s="2337"/>
      <c r="P53" s="2337"/>
      <c r="Q53" s="2337"/>
      <c r="R53" s="2337"/>
      <c r="S53" s="2337"/>
    </row>
    <row r="54" spans="1:19" s="977" customFormat="1" ht="17.25" customHeight="1" x14ac:dyDescent="0.15">
      <c r="A54" s="1118" t="s">
        <v>605</v>
      </c>
      <c r="B54" s="2337" t="s">
        <v>836</v>
      </c>
      <c r="C54" s="2339"/>
      <c r="D54" s="2339"/>
      <c r="E54" s="2339"/>
      <c r="F54" s="2339"/>
      <c r="G54" s="2339"/>
      <c r="H54" s="2339"/>
      <c r="I54" s="2339"/>
      <c r="J54" s="2339"/>
      <c r="K54" s="2339"/>
      <c r="L54" s="2339"/>
      <c r="M54" s="2339"/>
      <c r="N54" s="2339"/>
      <c r="O54" s="2339"/>
      <c r="P54" s="2339"/>
      <c r="Q54" s="2339"/>
      <c r="R54" s="2339"/>
      <c r="S54" s="2339"/>
    </row>
    <row r="55" spans="1:19" s="977" customFormat="1" ht="9.6" customHeight="1" x14ac:dyDescent="0.15">
      <c r="A55" s="1118" t="s">
        <v>606</v>
      </c>
      <c r="B55" s="2340" t="s">
        <v>837</v>
      </c>
      <c r="C55" s="2340"/>
      <c r="D55" s="2340"/>
      <c r="E55" s="2340"/>
      <c r="F55" s="2340"/>
      <c r="G55" s="2340"/>
      <c r="H55" s="2340"/>
      <c r="I55" s="2340"/>
      <c r="J55" s="2340"/>
      <c r="K55" s="2340"/>
      <c r="L55" s="2340"/>
      <c r="M55" s="2340"/>
      <c r="N55" s="2340"/>
      <c r="O55" s="2340"/>
      <c r="P55" s="2340"/>
      <c r="Q55" s="2340"/>
      <c r="R55" s="2340"/>
      <c r="S55" s="2340"/>
    </row>
    <row r="56" spans="1:19" s="977" customFormat="1" ht="9" customHeight="1" x14ac:dyDescent="0.15">
      <c r="A56" s="1118" t="s">
        <v>607</v>
      </c>
      <c r="B56" s="2341" t="s">
        <v>100</v>
      </c>
      <c r="C56" s="2341"/>
      <c r="D56" s="2341"/>
      <c r="E56" s="2341"/>
      <c r="F56" s="2341"/>
      <c r="G56" s="2341"/>
      <c r="H56" s="2341"/>
      <c r="I56" s="2341"/>
      <c r="J56" s="2341"/>
      <c r="K56" s="2341"/>
      <c r="L56" s="2341"/>
      <c r="M56" s="2341"/>
      <c r="N56" s="2341"/>
      <c r="O56" s="2341"/>
      <c r="P56" s="2341"/>
      <c r="Q56" s="2341"/>
      <c r="R56" s="2341"/>
      <c r="S56" s="2341"/>
    </row>
    <row r="57" spans="1:19" s="977" customFormat="1" ht="9" customHeight="1" x14ac:dyDescent="0.15">
      <c r="A57" s="1118" t="s">
        <v>624</v>
      </c>
      <c r="B57" s="2340" t="s">
        <v>445</v>
      </c>
      <c r="C57" s="2340"/>
      <c r="D57" s="2340"/>
      <c r="E57" s="2340"/>
      <c r="F57" s="2340"/>
      <c r="G57" s="2340"/>
      <c r="H57" s="2340"/>
      <c r="I57" s="2340"/>
      <c r="J57" s="2340"/>
      <c r="K57" s="2340"/>
      <c r="L57" s="2340"/>
      <c r="M57" s="2340"/>
      <c r="N57" s="2340"/>
      <c r="O57" s="2340"/>
      <c r="P57" s="2340"/>
      <c r="Q57" s="2340"/>
      <c r="R57" s="2340"/>
      <c r="S57" s="2340"/>
    </row>
    <row r="58" spans="1:19" s="977" customFormat="1" ht="9" customHeight="1" x14ac:dyDescent="0.15">
      <c r="A58" s="1118" t="s">
        <v>625</v>
      </c>
      <c r="B58" s="2336" t="s">
        <v>181</v>
      </c>
      <c r="C58" s="2336"/>
      <c r="D58" s="2336"/>
      <c r="E58" s="2336"/>
      <c r="F58" s="2336"/>
      <c r="G58" s="2336"/>
      <c r="H58" s="2336"/>
      <c r="I58" s="2336"/>
      <c r="J58" s="2336"/>
      <c r="K58" s="2336"/>
      <c r="L58" s="2336"/>
      <c r="M58" s="2336"/>
      <c r="N58" s="2336"/>
      <c r="O58" s="2336"/>
      <c r="P58" s="2336"/>
      <c r="Q58" s="2336"/>
      <c r="R58" s="2336"/>
      <c r="S58" s="2336"/>
    </row>
    <row r="59" spans="1:19" s="977" customFormat="1" ht="9" customHeight="1" x14ac:dyDescent="0.15">
      <c r="A59" s="1119" t="s">
        <v>670</v>
      </c>
      <c r="B59" s="2336" t="s">
        <v>25</v>
      </c>
      <c r="C59" s="2336"/>
      <c r="D59" s="2336"/>
      <c r="E59" s="2336"/>
      <c r="F59" s="2336"/>
      <c r="G59" s="2336"/>
      <c r="H59" s="2336"/>
      <c r="I59" s="2336"/>
      <c r="J59" s="2336"/>
      <c r="K59" s="2336"/>
      <c r="L59" s="2336"/>
      <c r="M59" s="2336"/>
      <c r="N59" s="2336"/>
      <c r="O59" s="2336"/>
      <c r="P59" s="2336"/>
      <c r="Q59" s="2336"/>
      <c r="R59" s="2336"/>
      <c r="S59" s="2336"/>
    </row>
    <row r="60" spans="1:19" s="977" customFormat="1" ht="9" customHeight="1" x14ac:dyDescent="0.15">
      <c r="A60" s="995" t="s">
        <v>184</v>
      </c>
      <c r="B60" s="2336" t="s">
        <v>431</v>
      </c>
      <c r="C60" s="2336"/>
      <c r="D60" s="2336"/>
      <c r="E60" s="2336"/>
      <c r="F60" s="2336"/>
      <c r="G60" s="2336"/>
      <c r="H60" s="2336"/>
      <c r="I60" s="2336"/>
      <c r="J60" s="2336"/>
      <c r="K60" s="2336"/>
      <c r="L60" s="2336"/>
      <c r="M60" s="2336"/>
      <c r="N60" s="2336"/>
      <c r="O60" s="2336"/>
      <c r="P60" s="2336"/>
      <c r="Q60" s="2336"/>
      <c r="R60" s="2336"/>
      <c r="S60" s="2336"/>
    </row>
  </sheetData>
  <mergeCells count="44">
    <mergeCell ref="A1:S1"/>
    <mergeCell ref="A3:C3"/>
    <mergeCell ref="A6:C6"/>
    <mergeCell ref="A16:C16"/>
    <mergeCell ref="B12:C12"/>
    <mergeCell ref="B15:C15"/>
    <mergeCell ref="B7:C7"/>
    <mergeCell ref="B13:C13"/>
    <mergeCell ref="B14:C14"/>
    <mergeCell ref="B8:C8"/>
    <mergeCell ref="B9:C9"/>
    <mergeCell ref="A2:S2"/>
    <mergeCell ref="B10:C10"/>
    <mergeCell ref="B11:C11"/>
    <mergeCell ref="A19:C19"/>
    <mergeCell ref="A17:C17"/>
    <mergeCell ref="B37:C37"/>
    <mergeCell ref="B21:C21"/>
    <mergeCell ref="B20:C20"/>
    <mergeCell ref="A32:C32"/>
    <mergeCell ref="B30:C30"/>
    <mergeCell ref="B26:C26"/>
    <mergeCell ref="B25:C25"/>
    <mergeCell ref="B27:C27"/>
    <mergeCell ref="B28:C28"/>
    <mergeCell ref="B29:C29"/>
    <mergeCell ref="A24:C24"/>
    <mergeCell ref="B33:C33"/>
    <mergeCell ref="A40:C40"/>
    <mergeCell ref="B38:C38"/>
    <mergeCell ref="B34:C34"/>
    <mergeCell ref="B35:C35"/>
    <mergeCell ref="B36:C36"/>
    <mergeCell ref="B60:S60"/>
    <mergeCell ref="B53:S53"/>
    <mergeCell ref="B59:S59"/>
    <mergeCell ref="B46:C46"/>
    <mergeCell ref="B41:C41"/>
    <mergeCell ref="B51:C51"/>
    <mergeCell ref="B58:S58"/>
    <mergeCell ref="B54:S54"/>
    <mergeCell ref="B55:S55"/>
    <mergeCell ref="B57:S57"/>
    <mergeCell ref="B56:S56"/>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9"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58"/>
  <sheetViews>
    <sheetView zoomScaleNormal="100" zoomScaleSheetLayoutView="100" workbookViewId="0">
      <selection activeCell="B58" sqref="B58:S58"/>
    </sheetView>
  </sheetViews>
  <sheetFormatPr defaultColWidth="9.140625" defaultRowHeight="12.75" x14ac:dyDescent="0.2"/>
  <cols>
    <col min="1" max="1" width="2.5703125" style="1658" customWidth="1"/>
    <col min="2" max="2" width="2.140625" style="1658" customWidth="1"/>
    <col min="3" max="3" width="56" style="1658" customWidth="1"/>
    <col min="4" max="4" width="7.140625" style="1658" customWidth="1"/>
    <col min="5" max="5" width="6.140625" style="1659" customWidth="1"/>
    <col min="6" max="6" width="6.140625" style="1660" customWidth="1"/>
    <col min="7" max="12" width="6.140625" style="1661" customWidth="1"/>
    <col min="13" max="13" width="1.28515625" style="1661" customWidth="1"/>
    <col min="14" max="14" width="2.140625" style="1661" customWidth="1"/>
    <col min="15" max="15" width="1.28515625" style="1662" customWidth="1"/>
    <col min="16" max="16" width="6.7109375" style="1661" customWidth="1"/>
    <col min="17" max="18" width="6.140625" style="1661" customWidth="1"/>
    <col min="19" max="19" width="1.28515625" style="1661" customWidth="1"/>
    <col min="20" max="20" width="9.140625" style="1663" customWidth="1"/>
    <col min="21" max="21" width="9.140625" style="1661" customWidth="1"/>
    <col min="22" max="22" width="9.140625" style="1664" customWidth="1"/>
    <col min="23" max="23" width="9.140625" style="1661" customWidth="1"/>
    <col min="24" max="16384" width="9.140625" style="1661"/>
  </cols>
  <sheetData>
    <row r="1" spans="1:22" s="1633" customFormat="1" ht="19.5" customHeight="1" x14ac:dyDescent="0.25">
      <c r="A1" s="2285" t="s">
        <v>478</v>
      </c>
      <c r="B1" s="2285"/>
      <c r="C1" s="2285"/>
      <c r="D1" s="2285"/>
      <c r="E1" s="2285"/>
      <c r="F1" s="2285"/>
      <c r="G1" s="2285"/>
      <c r="H1" s="2285"/>
      <c r="I1" s="2285"/>
      <c r="J1" s="2285"/>
      <c r="K1" s="2285"/>
      <c r="L1" s="2285"/>
      <c r="M1" s="2285"/>
      <c r="N1" s="2285"/>
      <c r="O1" s="2285"/>
      <c r="P1" s="2285"/>
      <c r="Q1" s="2285"/>
      <c r="R1" s="2285"/>
      <c r="S1" s="2285"/>
      <c r="V1" s="1634"/>
    </row>
    <row r="2" spans="1:22" s="1635" customFormat="1" ht="6.75" customHeight="1" x14ac:dyDescent="0.15">
      <c r="A2" s="2226"/>
      <c r="B2" s="2226"/>
      <c r="C2" s="2226"/>
      <c r="D2" s="2226"/>
      <c r="E2" s="2226"/>
      <c r="F2" s="2226"/>
      <c r="G2" s="2226"/>
      <c r="H2" s="2226"/>
      <c r="I2" s="2226"/>
      <c r="J2" s="2226"/>
      <c r="K2" s="2226"/>
      <c r="L2" s="2226"/>
      <c r="M2" s="2226"/>
      <c r="N2" s="2226"/>
      <c r="O2" s="2226"/>
      <c r="P2" s="2226"/>
      <c r="Q2" s="2226"/>
      <c r="R2" s="2226"/>
      <c r="S2" s="2226"/>
    </row>
    <row r="3" spans="1:22" s="1635" customFormat="1" ht="9" customHeight="1" x14ac:dyDescent="0.15">
      <c r="A3" s="2226" t="s">
        <v>418</v>
      </c>
      <c r="B3" s="2226"/>
      <c r="C3" s="2226"/>
      <c r="D3" s="513"/>
      <c r="E3" s="1179"/>
      <c r="F3" s="1179"/>
      <c r="G3" s="1179"/>
      <c r="H3" s="1179"/>
      <c r="I3" s="1179"/>
      <c r="J3" s="1179"/>
      <c r="K3" s="1179"/>
      <c r="L3" s="1179"/>
      <c r="M3" s="511"/>
      <c r="N3" s="512"/>
      <c r="O3" s="513"/>
      <c r="P3" s="1165" t="s">
        <v>709</v>
      </c>
      <c r="Q3" s="514" t="s">
        <v>494</v>
      </c>
      <c r="R3" s="514" t="s">
        <v>17</v>
      </c>
      <c r="S3" s="1636"/>
    </row>
    <row r="4" spans="1:22" s="1635" customFormat="1" ht="9.75" customHeight="1" x14ac:dyDescent="0.15">
      <c r="A4" s="516"/>
      <c r="B4" s="516"/>
      <c r="C4" s="516"/>
      <c r="D4" s="517" t="s">
        <v>778</v>
      </c>
      <c r="E4" s="518" t="s">
        <v>750</v>
      </c>
      <c r="F4" s="518" t="s">
        <v>710</v>
      </c>
      <c r="G4" s="518" t="s">
        <v>571</v>
      </c>
      <c r="H4" s="518" t="s">
        <v>550</v>
      </c>
      <c r="I4" s="518" t="s">
        <v>528</v>
      </c>
      <c r="J4" s="518" t="s">
        <v>490</v>
      </c>
      <c r="K4" s="518" t="s">
        <v>196</v>
      </c>
      <c r="L4" s="518" t="s">
        <v>419</v>
      </c>
      <c r="M4" s="519"/>
      <c r="N4" s="520"/>
      <c r="O4" s="521"/>
      <c r="P4" s="1166" t="s">
        <v>18</v>
      </c>
      <c r="Q4" s="518" t="s">
        <v>18</v>
      </c>
      <c r="R4" s="518" t="s">
        <v>18</v>
      </c>
      <c r="S4" s="1637"/>
    </row>
    <row r="5" spans="1:22" s="1635" customFormat="1" ht="7.5" customHeight="1" x14ac:dyDescent="0.15">
      <c r="A5" s="831"/>
      <c r="B5" s="831"/>
      <c r="C5" s="831"/>
      <c r="D5" s="985"/>
      <c r="E5" s="1116"/>
      <c r="F5" s="1116"/>
      <c r="G5" s="1116"/>
      <c r="H5" s="1116"/>
      <c r="I5" s="1116"/>
      <c r="J5" s="1116"/>
      <c r="K5" s="1116"/>
      <c r="L5" s="1116"/>
      <c r="M5" s="1638"/>
      <c r="N5" s="1639"/>
      <c r="O5" s="985"/>
      <c r="P5" s="1640"/>
      <c r="Q5" s="985"/>
      <c r="R5" s="985"/>
      <c r="S5" s="1641"/>
    </row>
    <row r="6" spans="1:22" s="1635" customFormat="1" ht="9.9499999999999993" customHeight="1" x14ac:dyDescent="0.15">
      <c r="A6" s="2225" t="s">
        <v>438</v>
      </c>
      <c r="B6" s="2225"/>
      <c r="C6" s="2225"/>
      <c r="D6" s="986"/>
      <c r="E6" s="1248"/>
      <c r="F6" s="1248"/>
      <c r="G6" s="1248"/>
      <c r="H6" s="1248"/>
      <c r="I6" s="1248"/>
      <c r="J6" s="1248"/>
      <c r="K6" s="1248"/>
      <c r="L6" s="1248"/>
      <c r="M6" s="1642"/>
      <c r="N6" s="1639"/>
      <c r="O6" s="986"/>
      <c r="P6" s="1490"/>
      <c r="Q6" s="1248"/>
      <c r="R6" s="1248"/>
      <c r="S6" s="1643"/>
    </row>
    <row r="7" spans="1:22" s="1635" customFormat="1" ht="9.9499999999999993" customHeight="1" x14ac:dyDescent="0.15">
      <c r="A7" s="536"/>
      <c r="B7" s="2226" t="s">
        <v>446</v>
      </c>
      <c r="C7" s="2226"/>
      <c r="D7" s="456">
        <v>345</v>
      </c>
      <c r="E7" s="449">
        <v>347</v>
      </c>
      <c r="F7" s="449">
        <v>324</v>
      </c>
      <c r="G7" s="449">
        <v>333</v>
      </c>
      <c r="H7" s="449">
        <v>311</v>
      </c>
      <c r="I7" s="449">
        <v>304</v>
      </c>
      <c r="J7" s="449">
        <v>287</v>
      </c>
      <c r="K7" s="449">
        <v>295</v>
      </c>
      <c r="L7" s="449">
        <v>290</v>
      </c>
      <c r="M7" s="446"/>
      <c r="N7" s="449"/>
      <c r="O7" s="503"/>
      <c r="P7" s="1443">
        <f>SUM(D7:G7)</f>
        <v>1349</v>
      </c>
      <c r="Q7" s="449">
        <v>1197</v>
      </c>
      <c r="R7" s="449">
        <v>532</v>
      </c>
      <c r="S7" s="1644"/>
    </row>
    <row r="8" spans="1:22" s="1635" customFormat="1" ht="9.9499999999999993" customHeight="1" x14ac:dyDescent="0.15">
      <c r="A8" s="2025"/>
      <c r="B8" s="2306" t="s">
        <v>447</v>
      </c>
      <c r="C8" s="2306"/>
      <c r="D8" s="1438">
        <v>159</v>
      </c>
      <c r="E8" s="1437">
        <v>156</v>
      </c>
      <c r="F8" s="1437">
        <v>148</v>
      </c>
      <c r="G8" s="1437">
        <v>148</v>
      </c>
      <c r="H8" s="1437">
        <v>148</v>
      </c>
      <c r="I8" s="1437">
        <v>144</v>
      </c>
      <c r="J8" s="1437">
        <v>138</v>
      </c>
      <c r="K8" s="1437">
        <v>133</v>
      </c>
      <c r="L8" s="1437">
        <v>119</v>
      </c>
      <c r="M8" s="446"/>
      <c r="N8" s="449"/>
      <c r="O8" s="2012"/>
      <c r="P8" s="1442">
        <f>SUM(D8:G8)</f>
        <v>611</v>
      </c>
      <c r="Q8" s="1437">
        <v>563</v>
      </c>
      <c r="R8" s="1437">
        <v>324</v>
      </c>
      <c r="S8" s="808"/>
    </row>
    <row r="9" spans="1:22" s="1635" customFormat="1" ht="9.9499999999999993" customHeight="1" x14ac:dyDescent="0.15">
      <c r="A9" s="2025"/>
      <c r="B9" s="2306" t="s">
        <v>450</v>
      </c>
      <c r="C9" s="2306"/>
      <c r="D9" s="467">
        <v>-1</v>
      </c>
      <c r="E9" s="468">
        <v>6</v>
      </c>
      <c r="F9" s="468">
        <v>3</v>
      </c>
      <c r="G9" s="468">
        <v>-2</v>
      </c>
      <c r="H9" s="468">
        <v>-2</v>
      </c>
      <c r="I9" s="468">
        <v>0</v>
      </c>
      <c r="J9" s="468">
        <v>4</v>
      </c>
      <c r="K9" s="468">
        <v>4</v>
      </c>
      <c r="L9" s="468">
        <v>13</v>
      </c>
      <c r="M9" s="469"/>
      <c r="N9" s="449"/>
      <c r="O9" s="489"/>
      <c r="P9" s="1446">
        <f>SUM(D9:G9)</f>
        <v>6</v>
      </c>
      <c r="Q9" s="468">
        <v>6</v>
      </c>
      <c r="R9" s="468">
        <v>20</v>
      </c>
      <c r="S9" s="1645"/>
    </row>
    <row r="10" spans="1:22" s="1635" customFormat="1" ht="11.25" customHeight="1" x14ac:dyDescent="0.15">
      <c r="A10" s="2025"/>
      <c r="B10" s="2306" t="s">
        <v>647</v>
      </c>
      <c r="C10" s="2306"/>
      <c r="D10" s="456">
        <f t="shared" ref="D10" si="0">SUM(D7:D9)</f>
        <v>503</v>
      </c>
      <c r="E10" s="449">
        <f t="shared" ref="E10:L10" si="1">SUM(E7:E9)</f>
        <v>509</v>
      </c>
      <c r="F10" s="449">
        <f t="shared" si="1"/>
        <v>475</v>
      </c>
      <c r="G10" s="449">
        <f t="shared" si="1"/>
        <v>479</v>
      </c>
      <c r="H10" s="449">
        <f t="shared" si="1"/>
        <v>457</v>
      </c>
      <c r="I10" s="449">
        <f t="shared" si="1"/>
        <v>448</v>
      </c>
      <c r="J10" s="449">
        <f t="shared" si="1"/>
        <v>429</v>
      </c>
      <c r="K10" s="449">
        <f t="shared" si="1"/>
        <v>432</v>
      </c>
      <c r="L10" s="449">
        <f t="shared" si="1"/>
        <v>422</v>
      </c>
      <c r="M10" s="446"/>
      <c r="N10" s="449"/>
      <c r="O10" s="503"/>
      <c r="P10" s="1443">
        <f t="shared" ref="P10:Q10" si="2">SUM(P7:P9)</f>
        <v>1966</v>
      </c>
      <c r="Q10" s="449">
        <f t="shared" si="2"/>
        <v>1766</v>
      </c>
      <c r="R10" s="449">
        <f t="shared" ref="R10" si="3">SUM(R7:R9)</f>
        <v>876</v>
      </c>
      <c r="S10" s="808"/>
    </row>
    <row r="11" spans="1:22" s="1635" customFormat="1" ht="11.25" customHeight="1" x14ac:dyDescent="0.15">
      <c r="A11" s="2025"/>
      <c r="B11" s="2306" t="s">
        <v>648</v>
      </c>
      <c r="C11" s="2306"/>
      <c r="D11" s="1438">
        <v>13</v>
      </c>
      <c r="E11" s="1437">
        <v>38</v>
      </c>
      <c r="F11" s="1437">
        <v>12</v>
      </c>
      <c r="G11" s="1437">
        <v>5</v>
      </c>
      <c r="H11" s="1437">
        <v>22</v>
      </c>
      <c r="I11" s="1437">
        <v>28</v>
      </c>
      <c r="J11" s="1437">
        <v>13</v>
      </c>
      <c r="K11" s="1437">
        <v>4</v>
      </c>
      <c r="L11" s="1437">
        <v>15</v>
      </c>
      <c r="M11" s="446"/>
      <c r="N11" s="449"/>
      <c r="O11" s="2012"/>
      <c r="P11" s="1442">
        <f>SUM(D11:G11)</f>
        <v>68</v>
      </c>
      <c r="Q11" s="1437">
        <v>67</v>
      </c>
      <c r="R11" s="1437">
        <v>37</v>
      </c>
      <c r="S11" s="808"/>
    </row>
    <row r="12" spans="1:22" s="1635" customFormat="1" ht="11.25" customHeight="1" x14ac:dyDescent="0.15">
      <c r="A12" s="2025"/>
      <c r="B12" s="2306" t="s">
        <v>649</v>
      </c>
      <c r="C12" s="2306"/>
      <c r="D12" s="467">
        <v>4</v>
      </c>
      <c r="E12" s="468">
        <v>-9</v>
      </c>
      <c r="F12" s="468">
        <v>-1</v>
      </c>
      <c r="G12" s="468">
        <v>11</v>
      </c>
      <c r="H12" s="468">
        <v>18</v>
      </c>
      <c r="I12" s="468">
        <v>-14</v>
      </c>
      <c r="J12" s="468">
        <v>-2</v>
      </c>
      <c r="K12" s="468">
        <v>10</v>
      </c>
      <c r="L12" s="468">
        <v>33</v>
      </c>
      <c r="M12" s="469"/>
      <c r="N12" s="449"/>
      <c r="O12" s="489"/>
      <c r="P12" s="1446">
        <f>SUM(D12:G12)</f>
        <v>5</v>
      </c>
      <c r="Q12" s="468">
        <v>12</v>
      </c>
      <c r="R12" s="468">
        <v>47</v>
      </c>
      <c r="S12" s="811"/>
    </row>
    <row r="13" spans="1:22" s="1635" customFormat="1" ht="9.9499999999999993" customHeight="1" x14ac:dyDescent="0.15">
      <c r="A13" s="2025"/>
      <c r="B13" s="2306" t="s">
        <v>723</v>
      </c>
      <c r="C13" s="2306"/>
      <c r="D13" s="1440">
        <f t="shared" ref="D13" si="4">SUM(D11:D12)</f>
        <v>17</v>
      </c>
      <c r="E13" s="1177">
        <f t="shared" ref="E13:L13" si="5">SUM(E11:E12)</f>
        <v>29</v>
      </c>
      <c r="F13" s="1177">
        <f t="shared" si="5"/>
        <v>11</v>
      </c>
      <c r="G13" s="1177">
        <f t="shared" si="5"/>
        <v>16</v>
      </c>
      <c r="H13" s="1177">
        <f t="shared" si="5"/>
        <v>40</v>
      </c>
      <c r="I13" s="1177">
        <f t="shared" si="5"/>
        <v>14</v>
      </c>
      <c r="J13" s="1177">
        <f t="shared" si="5"/>
        <v>11</v>
      </c>
      <c r="K13" s="1177">
        <f t="shared" si="5"/>
        <v>14</v>
      </c>
      <c r="L13" s="1177">
        <f t="shared" si="5"/>
        <v>48</v>
      </c>
      <c r="M13" s="446"/>
      <c r="N13" s="449"/>
      <c r="O13" s="946"/>
      <c r="P13" s="1444">
        <f t="shared" ref="P13:Q13" si="6">SUM(P11:P12)</f>
        <v>73</v>
      </c>
      <c r="Q13" s="1177">
        <f t="shared" si="6"/>
        <v>79</v>
      </c>
      <c r="R13" s="1177">
        <f t="shared" ref="R13" si="7">SUM(R11:R12)</f>
        <v>84</v>
      </c>
      <c r="S13" s="808"/>
    </row>
    <row r="14" spans="1:22" s="1635" customFormat="1" ht="9.9499999999999993" customHeight="1" x14ac:dyDescent="0.15">
      <c r="A14" s="2025"/>
      <c r="B14" s="2306" t="s">
        <v>423</v>
      </c>
      <c r="C14" s="2306"/>
      <c r="D14" s="467">
        <v>286</v>
      </c>
      <c r="E14" s="468">
        <v>282</v>
      </c>
      <c r="F14" s="468">
        <v>277</v>
      </c>
      <c r="G14" s="468">
        <v>274</v>
      </c>
      <c r="H14" s="468">
        <v>264</v>
      </c>
      <c r="I14" s="468">
        <v>246</v>
      </c>
      <c r="J14" s="468">
        <v>256</v>
      </c>
      <c r="K14" s="468">
        <v>257</v>
      </c>
      <c r="L14" s="468">
        <v>235</v>
      </c>
      <c r="M14" s="469"/>
      <c r="N14" s="449"/>
      <c r="O14" s="489"/>
      <c r="P14" s="1446">
        <f>SUM(D14:G14)</f>
        <v>1119</v>
      </c>
      <c r="Q14" s="468">
        <v>1023</v>
      </c>
      <c r="R14" s="468">
        <v>534</v>
      </c>
      <c r="S14" s="811"/>
    </row>
    <row r="15" spans="1:22" s="1635" customFormat="1" ht="9.9499999999999993" customHeight="1" x14ac:dyDescent="0.15">
      <c r="A15" s="2025"/>
      <c r="B15" s="2306" t="s">
        <v>424</v>
      </c>
      <c r="C15" s="2306"/>
      <c r="D15" s="1440">
        <f t="shared" ref="D15" si="8">D10-D13-D14</f>
        <v>200</v>
      </c>
      <c r="E15" s="1177">
        <f t="shared" ref="E15:L15" si="9">E10-E13-E14</f>
        <v>198</v>
      </c>
      <c r="F15" s="1177">
        <f t="shared" si="9"/>
        <v>187</v>
      </c>
      <c r="G15" s="1177">
        <f t="shared" si="9"/>
        <v>189</v>
      </c>
      <c r="H15" s="1177">
        <f t="shared" si="9"/>
        <v>153</v>
      </c>
      <c r="I15" s="1177">
        <f t="shared" si="9"/>
        <v>188</v>
      </c>
      <c r="J15" s="1177">
        <f t="shared" si="9"/>
        <v>162</v>
      </c>
      <c r="K15" s="1177">
        <f t="shared" si="9"/>
        <v>161</v>
      </c>
      <c r="L15" s="1177">
        <f t="shared" si="9"/>
        <v>139</v>
      </c>
      <c r="M15" s="446"/>
      <c r="N15" s="449"/>
      <c r="O15" s="946"/>
      <c r="P15" s="1444">
        <f t="shared" ref="P15:Q15" si="10">P10-P13-P14</f>
        <v>774</v>
      </c>
      <c r="Q15" s="1177">
        <f t="shared" si="10"/>
        <v>664</v>
      </c>
      <c r="R15" s="1177">
        <f t="shared" ref="R15" si="11">R10-R13-R14</f>
        <v>258</v>
      </c>
      <c r="S15" s="808"/>
    </row>
    <row r="16" spans="1:22" s="1635" customFormat="1" ht="11.25" customHeight="1" x14ac:dyDescent="0.15">
      <c r="A16" s="1652"/>
      <c r="B16" s="2226" t="s">
        <v>650</v>
      </c>
      <c r="C16" s="2226"/>
      <c r="D16" s="1485">
        <v>20</v>
      </c>
      <c r="E16" s="445">
        <v>26</v>
      </c>
      <c r="F16" s="445">
        <v>24</v>
      </c>
      <c r="G16" s="445">
        <v>21</v>
      </c>
      <c r="H16" s="445">
        <v>22</v>
      </c>
      <c r="I16" s="445">
        <v>26</v>
      </c>
      <c r="J16" s="445">
        <v>24</v>
      </c>
      <c r="K16" s="445">
        <v>27</v>
      </c>
      <c r="L16" s="449">
        <v>32</v>
      </c>
      <c r="M16" s="446"/>
      <c r="N16" s="449"/>
      <c r="O16" s="503"/>
      <c r="P16" s="1443">
        <f>SUM(D16:G16)</f>
        <v>91</v>
      </c>
      <c r="Q16" s="449">
        <v>99</v>
      </c>
      <c r="R16" s="449">
        <v>55</v>
      </c>
      <c r="S16" s="808"/>
    </row>
    <row r="17" spans="1:19" s="1635" customFormat="1" ht="9.9499999999999993" customHeight="1" x14ac:dyDescent="0.15">
      <c r="A17" s="2349" t="s">
        <v>75</v>
      </c>
      <c r="B17" s="2349"/>
      <c r="C17" s="2349"/>
      <c r="D17" s="451">
        <f t="shared" ref="D17" si="12">D15-D16</f>
        <v>180</v>
      </c>
      <c r="E17" s="1092">
        <f t="shared" ref="E17:L17" si="13">E15-E16</f>
        <v>172</v>
      </c>
      <c r="F17" s="1092">
        <f t="shared" si="13"/>
        <v>163</v>
      </c>
      <c r="G17" s="1092">
        <f t="shared" si="13"/>
        <v>168</v>
      </c>
      <c r="H17" s="1092">
        <f t="shared" si="13"/>
        <v>131</v>
      </c>
      <c r="I17" s="1092">
        <f t="shared" si="13"/>
        <v>162</v>
      </c>
      <c r="J17" s="1092">
        <f t="shared" si="13"/>
        <v>138</v>
      </c>
      <c r="K17" s="1092">
        <f t="shared" si="13"/>
        <v>134</v>
      </c>
      <c r="L17" s="1092">
        <f t="shared" si="13"/>
        <v>107</v>
      </c>
      <c r="M17" s="453"/>
      <c r="N17" s="449"/>
      <c r="O17" s="540"/>
      <c r="P17" s="1445">
        <f t="shared" ref="P17:Q17" si="14">P15-P16</f>
        <v>683</v>
      </c>
      <c r="Q17" s="452">
        <f t="shared" si="14"/>
        <v>565</v>
      </c>
      <c r="R17" s="452">
        <f t="shared" ref="R17" si="15">R15-R16</f>
        <v>203</v>
      </c>
      <c r="S17" s="1646"/>
    </row>
    <row r="18" spans="1:19" s="1635" customFormat="1" ht="9.9499999999999993" customHeight="1" x14ac:dyDescent="0.15">
      <c r="A18" s="2306" t="s">
        <v>429</v>
      </c>
      <c r="B18" s="2306"/>
      <c r="C18" s="2306"/>
      <c r="D18" s="1485">
        <f t="shared" ref="D18" si="16">D17</f>
        <v>180</v>
      </c>
      <c r="E18" s="445">
        <f t="shared" ref="E18:L18" si="17">E17</f>
        <v>172</v>
      </c>
      <c r="F18" s="445">
        <f t="shared" si="17"/>
        <v>163</v>
      </c>
      <c r="G18" s="445">
        <f t="shared" si="17"/>
        <v>168</v>
      </c>
      <c r="H18" s="445">
        <f t="shared" si="17"/>
        <v>131</v>
      </c>
      <c r="I18" s="445">
        <f t="shared" si="17"/>
        <v>162</v>
      </c>
      <c r="J18" s="445">
        <f t="shared" si="17"/>
        <v>138</v>
      </c>
      <c r="K18" s="445">
        <f t="shared" si="17"/>
        <v>134</v>
      </c>
      <c r="L18" s="445">
        <f t="shared" si="17"/>
        <v>107</v>
      </c>
      <c r="M18" s="945"/>
      <c r="N18" s="449"/>
      <c r="O18" s="946"/>
      <c r="P18" s="1444">
        <f t="shared" ref="P18:Q18" si="18">P17</f>
        <v>683</v>
      </c>
      <c r="Q18" s="1177">
        <f t="shared" si="18"/>
        <v>565</v>
      </c>
      <c r="R18" s="1177">
        <f t="shared" ref="R18" si="19">R17</f>
        <v>203</v>
      </c>
      <c r="S18" s="1647"/>
    </row>
    <row r="19" spans="1:19" s="1635" customFormat="1" ht="6.75" customHeight="1" x14ac:dyDescent="0.15">
      <c r="A19" s="831"/>
      <c r="B19" s="831"/>
      <c r="C19" s="831"/>
      <c r="D19" s="1445"/>
      <c r="E19" s="1092"/>
      <c r="F19" s="1092"/>
      <c r="G19" s="1092"/>
      <c r="H19" s="1092"/>
      <c r="I19" s="1092"/>
      <c r="J19" s="1092"/>
      <c r="K19" s="1092"/>
      <c r="L19" s="1092"/>
      <c r="M19" s="452"/>
      <c r="N19" s="449"/>
      <c r="O19" s="452"/>
      <c r="P19" s="1445"/>
      <c r="Q19" s="452"/>
      <c r="R19" s="452"/>
      <c r="S19" s="813"/>
    </row>
    <row r="20" spans="1:19" s="1635" customFormat="1" ht="11.25" customHeight="1" x14ac:dyDescent="0.15">
      <c r="A20" s="2225" t="s">
        <v>647</v>
      </c>
      <c r="B20" s="2225"/>
      <c r="C20" s="2225"/>
      <c r="D20" s="1486"/>
      <c r="E20" s="949"/>
      <c r="F20" s="949"/>
      <c r="G20" s="949"/>
      <c r="H20" s="949"/>
      <c r="I20" s="949"/>
      <c r="J20" s="949"/>
      <c r="K20" s="949"/>
      <c r="L20" s="949"/>
      <c r="M20" s="446"/>
      <c r="N20" s="449"/>
      <c r="O20" s="950"/>
      <c r="P20" s="1492"/>
      <c r="Q20" s="949"/>
      <c r="R20" s="949"/>
      <c r="S20" s="1648"/>
    </row>
    <row r="21" spans="1:19" s="1635" customFormat="1" ht="11.25" customHeight="1" x14ac:dyDescent="0.15">
      <c r="A21" s="536"/>
      <c r="B21" s="2226" t="s">
        <v>651</v>
      </c>
      <c r="C21" s="2226"/>
      <c r="D21" s="1440">
        <v>342</v>
      </c>
      <c r="E21" s="1177">
        <v>358</v>
      </c>
      <c r="F21" s="1177">
        <v>338</v>
      </c>
      <c r="G21" s="1177">
        <v>345</v>
      </c>
      <c r="H21" s="1177">
        <v>323</v>
      </c>
      <c r="I21" s="1177">
        <v>317</v>
      </c>
      <c r="J21" s="1177">
        <v>303</v>
      </c>
      <c r="K21" s="1177">
        <v>293</v>
      </c>
      <c r="L21" s="1177">
        <v>303</v>
      </c>
      <c r="M21" s="446"/>
      <c r="N21" s="449"/>
      <c r="O21" s="946"/>
      <c r="P21" s="1444">
        <f>SUM(D21:G21)</f>
        <v>1383</v>
      </c>
      <c r="Q21" s="1177">
        <v>1236</v>
      </c>
      <c r="R21" s="1177">
        <v>545</v>
      </c>
      <c r="S21" s="808"/>
    </row>
    <row r="22" spans="1:19" s="1635" customFormat="1" ht="9.9499999999999993" customHeight="1" x14ac:dyDescent="0.15">
      <c r="A22" s="2025"/>
      <c r="B22" s="2306" t="s">
        <v>440</v>
      </c>
      <c r="C22" s="2306"/>
      <c r="D22" s="1485">
        <v>161</v>
      </c>
      <c r="E22" s="445">
        <v>151</v>
      </c>
      <c r="F22" s="445">
        <v>137</v>
      </c>
      <c r="G22" s="445">
        <v>134</v>
      </c>
      <c r="H22" s="445">
        <v>134</v>
      </c>
      <c r="I22" s="445">
        <v>131</v>
      </c>
      <c r="J22" s="445">
        <v>126</v>
      </c>
      <c r="K22" s="445">
        <v>139</v>
      </c>
      <c r="L22" s="445">
        <v>119</v>
      </c>
      <c r="M22" s="446"/>
      <c r="N22" s="449"/>
      <c r="O22" s="491"/>
      <c r="P22" s="1491">
        <f>SUM(D22:G22)</f>
        <v>583</v>
      </c>
      <c r="Q22" s="445">
        <v>530</v>
      </c>
      <c r="R22" s="445">
        <v>331</v>
      </c>
      <c r="S22" s="808"/>
    </row>
    <row r="23" spans="1:19" s="1635" customFormat="1" ht="9.9499999999999993" customHeight="1" x14ac:dyDescent="0.15">
      <c r="A23" s="538"/>
      <c r="B23" s="538"/>
      <c r="C23" s="538"/>
      <c r="D23" s="451">
        <f t="shared" ref="D23" si="20">SUM(D21:D22)</f>
        <v>503</v>
      </c>
      <c r="E23" s="1092">
        <f t="shared" ref="E23:L23" si="21">SUM(E21:E22)</f>
        <v>509</v>
      </c>
      <c r="F23" s="1092">
        <f t="shared" si="21"/>
        <v>475</v>
      </c>
      <c r="G23" s="1092">
        <f t="shared" si="21"/>
        <v>479</v>
      </c>
      <c r="H23" s="1092">
        <f t="shared" si="21"/>
        <v>457</v>
      </c>
      <c r="I23" s="1092">
        <f t="shared" si="21"/>
        <v>448</v>
      </c>
      <c r="J23" s="1092">
        <f t="shared" si="21"/>
        <v>429</v>
      </c>
      <c r="K23" s="1092">
        <f t="shared" si="21"/>
        <v>432</v>
      </c>
      <c r="L23" s="1092">
        <f t="shared" si="21"/>
        <v>422</v>
      </c>
      <c r="M23" s="453"/>
      <c r="N23" s="449"/>
      <c r="O23" s="540"/>
      <c r="P23" s="1445">
        <f t="shared" ref="P23:Q23" si="22">SUM(P21:P22)</f>
        <v>1966</v>
      </c>
      <c r="Q23" s="452">
        <f t="shared" si="22"/>
        <v>1766</v>
      </c>
      <c r="R23" s="452">
        <f t="shared" ref="R23" si="23">SUM(R21:R22)</f>
        <v>876</v>
      </c>
      <c r="S23" s="770"/>
    </row>
    <row r="24" spans="1:19" s="1635" customFormat="1" ht="6" customHeight="1" x14ac:dyDescent="0.15">
      <c r="A24" s="1649"/>
      <c r="B24" s="1649"/>
      <c r="C24" s="1649"/>
      <c r="D24" s="1445"/>
      <c r="E24" s="1092"/>
      <c r="F24" s="1092"/>
      <c r="G24" s="1092"/>
      <c r="H24" s="1092"/>
      <c r="I24" s="1092"/>
      <c r="J24" s="1092"/>
      <c r="K24" s="1092"/>
      <c r="L24" s="1092"/>
      <c r="M24" s="452"/>
      <c r="N24" s="449"/>
      <c r="O24" s="452"/>
      <c r="P24" s="1445"/>
      <c r="Q24" s="452"/>
      <c r="R24" s="452"/>
      <c r="S24" s="813"/>
    </row>
    <row r="25" spans="1:19" s="1635" customFormat="1" ht="9.9499999999999993" customHeight="1" x14ac:dyDescent="0.15">
      <c r="A25" s="2225" t="s">
        <v>441</v>
      </c>
      <c r="B25" s="2225"/>
      <c r="C25" s="2225"/>
      <c r="D25" s="1486"/>
      <c r="E25" s="949"/>
      <c r="F25" s="949"/>
      <c r="G25" s="949"/>
      <c r="H25" s="949"/>
      <c r="I25" s="949"/>
      <c r="J25" s="949"/>
      <c r="K25" s="949"/>
      <c r="L25" s="949"/>
      <c r="M25" s="772"/>
      <c r="N25" s="449"/>
      <c r="O25" s="950"/>
      <c r="P25" s="1492"/>
      <c r="Q25" s="949"/>
      <c r="R25" s="949"/>
      <c r="S25" s="1644"/>
    </row>
    <row r="26" spans="1:19" s="1635" customFormat="1" ht="11.25" customHeight="1" x14ac:dyDescent="0.15">
      <c r="A26" s="536"/>
      <c r="B26" s="2226" t="s">
        <v>767</v>
      </c>
      <c r="C26" s="2226"/>
      <c r="D26" s="456">
        <v>34589</v>
      </c>
      <c r="E26" s="449">
        <v>33170</v>
      </c>
      <c r="F26" s="449">
        <v>31232</v>
      </c>
      <c r="G26" s="449">
        <v>30507</v>
      </c>
      <c r="H26" s="449">
        <v>28903</v>
      </c>
      <c r="I26" s="449">
        <v>28276</v>
      </c>
      <c r="J26" s="449">
        <v>27312</v>
      </c>
      <c r="K26" s="449">
        <v>26350</v>
      </c>
      <c r="L26" s="449">
        <v>26478</v>
      </c>
      <c r="M26" s="446"/>
      <c r="N26" s="449"/>
      <c r="O26" s="503"/>
      <c r="P26" s="1443">
        <v>32384</v>
      </c>
      <c r="Q26" s="449">
        <v>27714</v>
      </c>
      <c r="R26" s="449">
        <v>15088</v>
      </c>
      <c r="S26" s="808"/>
    </row>
    <row r="27" spans="1:19" s="1635" customFormat="1" ht="11.25" customHeight="1" x14ac:dyDescent="0.15">
      <c r="A27" s="2025"/>
      <c r="B27" s="2306" t="s">
        <v>724</v>
      </c>
      <c r="C27" s="2306"/>
      <c r="D27" s="1438">
        <v>3507</v>
      </c>
      <c r="E27" s="1437">
        <v>3356</v>
      </c>
      <c r="F27" s="1437">
        <v>3199</v>
      </c>
      <c r="G27" s="1437">
        <v>3140</v>
      </c>
      <c r="H27" s="1437">
        <v>3002</v>
      </c>
      <c r="I27" s="1437">
        <v>2867</v>
      </c>
      <c r="J27" s="1437">
        <v>2707</v>
      </c>
      <c r="K27" s="1437">
        <v>2606</v>
      </c>
      <c r="L27" s="1437">
        <v>2519</v>
      </c>
      <c r="M27" s="446"/>
      <c r="N27" s="449"/>
      <c r="O27" s="2012"/>
      <c r="P27" s="1442">
        <v>3302</v>
      </c>
      <c r="Q27" s="1437">
        <v>2796</v>
      </c>
      <c r="R27" s="1437">
        <v>888</v>
      </c>
      <c r="S27" s="808"/>
    </row>
    <row r="28" spans="1:19" s="1635" customFormat="1" ht="11.25" customHeight="1" x14ac:dyDescent="0.15">
      <c r="A28" s="2025"/>
      <c r="B28" s="2306" t="s">
        <v>652</v>
      </c>
      <c r="C28" s="2306"/>
      <c r="D28" s="1438">
        <v>45413</v>
      </c>
      <c r="E28" s="1437">
        <v>43688</v>
      </c>
      <c r="F28" s="1437">
        <v>42501</v>
      </c>
      <c r="G28" s="1437">
        <v>41205</v>
      </c>
      <c r="H28" s="1437">
        <v>38302</v>
      </c>
      <c r="I28" s="1437">
        <v>37363</v>
      </c>
      <c r="J28" s="1437">
        <v>36034</v>
      </c>
      <c r="K28" s="1437">
        <v>35317</v>
      </c>
      <c r="L28" s="1437">
        <v>34773</v>
      </c>
      <c r="M28" s="446"/>
      <c r="N28" s="449"/>
      <c r="O28" s="2012"/>
      <c r="P28" s="1442">
        <v>43208</v>
      </c>
      <c r="Q28" s="1437">
        <v>36760</v>
      </c>
      <c r="R28" s="1437">
        <v>18263</v>
      </c>
      <c r="S28" s="808"/>
    </row>
    <row r="29" spans="1:19" s="1635" customFormat="1" ht="9.9499999999999993" customHeight="1" x14ac:dyDescent="0.15">
      <c r="A29" s="2025"/>
      <c r="B29" s="2306" t="s">
        <v>451</v>
      </c>
      <c r="C29" s="2306"/>
      <c r="D29" s="1438">
        <v>7472</v>
      </c>
      <c r="E29" s="1437">
        <v>7303</v>
      </c>
      <c r="F29" s="1437">
        <v>7526</v>
      </c>
      <c r="G29" s="1437">
        <v>7573</v>
      </c>
      <c r="H29" s="1437">
        <v>7198</v>
      </c>
      <c r="I29" s="1437">
        <v>7153</v>
      </c>
      <c r="J29" s="1437">
        <v>7194</v>
      </c>
      <c r="K29" s="1437">
        <v>7282</v>
      </c>
      <c r="L29" s="1437">
        <v>6880</v>
      </c>
      <c r="M29" s="446"/>
      <c r="N29" s="449"/>
      <c r="O29" s="2012"/>
      <c r="P29" s="1442">
        <v>7468</v>
      </c>
      <c r="Q29" s="1437">
        <v>7207</v>
      </c>
      <c r="R29" s="1437">
        <v>2579</v>
      </c>
      <c r="S29" s="808"/>
    </row>
    <row r="30" spans="1:19" s="1635" customFormat="1" ht="9.9499999999999993" customHeight="1" x14ac:dyDescent="0.15">
      <c r="A30" s="2025"/>
      <c r="B30" s="2306" t="s">
        <v>452</v>
      </c>
      <c r="C30" s="2306"/>
      <c r="D30" s="1438">
        <v>21198</v>
      </c>
      <c r="E30" s="1437">
        <v>19565</v>
      </c>
      <c r="F30" s="1437">
        <v>19063</v>
      </c>
      <c r="G30" s="1437">
        <v>18066</v>
      </c>
      <c r="H30" s="1437">
        <v>15972</v>
      </c>
      <c r="I30" s="1437">
        <v>15079</v>
      </c>
      <c r="J30" s="1437">
        <v>14382</v>
      </c>
      <c r="K30" s="1437">
        <v>14110</v>
      </c>
      <c r="L30" s="1437">
        <v>13532</v>
      </c>
      <c r="M30" s="446"/>
      <c r="N30" s="449"/>
      <c r="O30" s="2012"/>
      <c r="P30" s="1442">
        <v>19476</v>
      </c>
      <c r="Q30" s="1437">
        <v>14890</v>
      </c>
      <c r="R30" s="1437">
        <v>4816</v>
      </c>
      <c r="S30" s="808"/>
    </row>
    <row r="31" spans="1:19" s="1635" customFormat="1" ht="9.9499999999999993" customHeight="1" x14ac:dyDescent="0.15">
      <c r="A31" s="2025"/>
      <c r="B31" s="2306" t="s">
        <v>453</v>
      </c>
      <c r="C31" s="2306"/>
      <c r="D31" s="1438">
        <v>324</v>
      </c>
      <c r="E31" s="1437">
        <v>599</v>
      </c>
      <c r="F31" s="1437">
        <v>107</v>
      </c>
      <c r="G31" s="1437">
        <v>82</v>
      </c>
      <c r="H31" s="1437">
        <v>346</v>
      </c>
      <c r="I31" s="1437">
        <v>300</v>
      </c>
      <c r="J31" s="1437">
        <v>131</v>
      </c>
      <c r="K31" s="1437">
        <v>69</v>
      </c>
      <c r="L31" s="1437">
        <v>249</v>
      </c>
      <c r="M31" s="446"/>
      <c r="N31" s="449"/>
      <c r="O31" s="2012"/>
      <c r="P31" s="1442">
        <v>280</v>
      </c>
      <c r="Q31" s="1437">
        <v>212</v>
      </c>
      <c r="R31" s="1437">
        <v>199</v>
      </c>
      <c r="S31" s="808"/>
    </row>
    <row r="32" spans="1:19" s="1635" customFormat="1" ht="11.25" customHeight="1" x14ac:dyDescent="0.15">
      <c r="A32" s="2025"/>
      <c r="B32" s="2306" t="s">
        <v>653</v>
      </c>
      <c r="C32" s="2306"/>
      <c r="D32" s="467">
        <v>7369</v>
      </c>
      <c r="E32" s="468">
        <v>7318</v>
      </c>
      <c r="F32" s="468">
        <v>7097</v>
      </c>
      <c r="G32" s="468">
        <v>7187</v>
      </c>
      <c r="H32" s="468">
        <v>6943</v>
      </c>
      <c r="I32" s="468">
        <v>6837</v>
      </c>
      <c r="J32" s="468">
        <v>6630</v>
      </c>
      <c r="K32" s="468">
        <v>6557</v>
      </c>
      <c r="L32" s="468">
        <v>6336</v>
      </c>
      <c r="M32" s="469"/>
      <c r="N32" s="449"/>
      <c r="O32" s="489"/>
      <c r="P32" s="1446">
        <v>7243</v>
      </c>
      <c r="Q32" s="468">
        <v>6742</v>
      </c>
      <c r="R32" s="468">
        <v>2626</v>
      </c>
      <c r="S32" s="811"/>
    </row>
    <row r="33" spans="1:19" s="1635" customFormat="1" ht="6" customHeight="1" x14ac:dyDescent="0.15">
      <c r="A33" s="1649"/>
      <c r="B33" s="1649"/>
      <c r="C33" s="1649"/>
      <c r="D33" s="1487"/>
      <c r="E33" s="954"/>
      <c r="F33" s="954"/>
      <c r="G33" s="954"/>
      <c r="H33" s="954"/>
      <c r="I33" s="954"/>
      <c r="J33" s="954"/>
      <c r="K33" s="954"/>
      <c r="L33" s="954"/>
      <c r="M33" s="954"/>
      <c r="N33" s="955"/>
      <c r="O33" s="954"/>
      <c r="P33" s="1487"/>
      <c r="Q33" s="954"/>
      <c r="R33" s="954"/>
      <c r="S33" s="954"/>
    </row>
    <row r="34" spans="1:19" s="1635" customFormat="1" ht="9.9499999999999993" customHeight="1" x14ac:dyDescent="0.15">
      <c r="A34" s="2225" t="s">
        <v>430</v>
      </c>
      <c r="B34" s="2225"/>
      <c r="C34" s="2225"/>
      <c r="D34" s="1488"/>
      <c r="E34" s="1178"/>
      <c r="F34" s="1178"/>
      <c r="G34" s="1178"/>
      <c r="H34" s="1178"/>
      <c r="I34" s="1178"/>
      <c r="J34" s="1178"/>
      <c r="K34" s="1178"/>
      <c r="L34" s="1178"/>
      <c r="M34" s="957"/>
      <c r="N34" s="958"/>
      <c r="O34" s="959"/>
      <c r="P34" s="1493"/>
      <c r="Q34" s="1178"/>
      <c r="R34" s="1178"/>
      <c r="S34" s="957"/>
    </row>
    <row r="35" spans="1:19" s="1635" customFormat="1" ht="11.25" customHeight="1" x14ac:dyDescent="0.15">
      <c r="A35" s="536"/>
      <c r="B35" s="2226" t="s">
        <v>654</v>
      </c>
      <c r="C35" s="2226"/>
      <c r="D35" s="2003">
        <v>2.9899999999999999E-2</v>
      </c>
      <c r="E35" s="2004">
        <v>3.2500000000000001E-2</v>
      </c>
      <c r="F35" s="2004">
        <v>3.2599999999999997E-2</v>
      </c>
      <c r="G35" s="2004">
        <v>3.32E-2</v>
      </c>
      <c r="H35" s="2004">
        <v>3.3399999999999999E-2</v>
      </c>
      <c r="I35" s="2004">
        <v>3.3700000000000001E-2</v>
      </c>
      <c r="J35" s="2004">
        <v>3.4500000000000003E-2</v>
      </c>
      <c r="K35" s="2004">
        <v>3.2899999999999999E-2</v>
      </c>
      <c r="L35" s="2004">
        <v>3.4599999999999999E-2</v>
      </c>
      <c r="M35" s="2000"/>
      <c r="N35" s="961"/>
      <c r="O35" s="2005"/>
      <c r="P35" s="2006">
        <v>3.2000000000000001E-2</v>
      </c>
      <c r="Q35" s="2004">
        <v>3.3599999999999998E-2</v>
      </c>
      <c r="R35" s="2004">
        <v>2.98E-2</v>
      </c>
      <c r="S35" s="1650"/>
    </row>
    <row r="36" spans="1:19" s="1635" customFormat="1" ht="9.9499999999999993" customHeight="1" x14ac:dyDescent="0.15">
      <c r="A36" s="2025"/>
      <c r="B36" s="2306" t="s">
        <v>444</v>
      </c>
      <c r="C36" s="2306"/>
      <c r="D36" s="2014">
        <v>0.56899999999999995</v>
      </c>
      <c r="E36" s="2015">
        <v>0.55300000000000005</v>
      </c>
      <c r="F36" s="2015">
        <v>0.58499999999999996</v>
      </c>
      <c r="G36" s="2015">
        <v>0.57199999999999995</v>
      </c>
      <c r="H36" s="2015">
        <v>0.57599999999999996</v>
      </c>
      <c r="I36" s="2015">
        <v>0.55000000000000004</v>
      </c>
      <c r="J36" s="2015">
        <v>0.59399999999999997</v>
      </c>
      <c r="K36" s="2015">
        <v>0.59599999999999997</v>
      </c>
      <c r="L36" s="2015">
        <v>0.55700000000000005</v>
      </c>
      <c r="M36" s="2001"/>
      <c r="N36" s="961"/>
      <c r="O36" s="2016"/>
      <c r="P36" s="2017">
        <v>0.56899999999999995</v>
      </c>
      <c r="Q36" s="2015">
        <v>0.57899999999999996</v>
      </c>
      <c r="R36" s="2015">
        <v>0.61</v>
      </c>
      <c r="S36" s="1650"/>
    </row>
    <row r="37" spans="1:19" s="1635" customFormat="1" ht="11.25" customHeight="1" x14ac:dyDescent="0.15">
      <c r="A37" s="2026"/>
      <c r="B37" s="2306" t="s">
        <v>655</v>
      </c>
      <c r="C37" s="2306"/>
      <c r="D37" s="2014">
        <v>9.2999999999999999E-2</v>
      </c>
      <c r="E37" s="2015">
        <v>9.0999999999999998E-2</v>
      </c>
      <c r="F37" s="2015">
        <v>9.0999999999999998E-2</v>
      </c>
      <c r="G37" s="2015">
        <v>0.09</v>
      </c>
      <c r="H37" s="2015">
        <v>7.1999999999999995E-2</v>
      </c>
      <c r="I37" s="2015">
        <v>9.0999999999999998E-2</v>
      </c>
      <c r="J37" s="2015">
        <v>8.2000000000000003E-2</v>
      </c>
      <c r="K37" s="2015">
        <v>7.9000000000000001E-2</v>
      </c>
      <c r="L37" s="2015">
        <v>6.4000000000000001E-2</v>
      </c>
      <c r="M37" s="2002"/>
      <c r="N37" s="963"/>
      <c r="O37" s="2019"/>
      <c r="P37" s="2020">
        <v>9.0999999999999998E-2</v>
      </c>
      <c r="Q37" s="2028">
        <v>8.1000000000000003E-2</v>
      </c>
      <c r="R37" s="2028">
        <v>7.4999999999999997E-2</v>
      </c>
      <c r="S37" s="1651"/>
    </row>
    <row r="38" spans="1:19" s="1635" customFormat="1" ht="9.9499999999999993" customHeight="1" x14ac:dyDescent="0.15">
      <c r="A38" s="2026"/>
      <c r="B38" s="2306" t="s">
        <v>429</v>
      </c>
      <c r="C38" s="2306"/>
      <c r="D38" s="1438">
        <f t="shared" ref="D38:L38" si="24">D18</f>
        <v>180</v>
      </c>
      <c r="E38" s="1437">
        <f t="shared" si="24"/>
        <v>172</v>
      </c>
      <c r="F38" s="1437">
        <f t="shared" si="24"/>
        <v>163</v>
      </c>
      <c r="G38" s="1437">
        <f t="shared" si="24"/>
        <v>168</v>
      </c>
      <c r="H38" s="1437">
        <f t="shared" si="24"/>
        <v>131</v>
      </c>
      <c r="I38" s="1437">
        <f t="shared" si="24"/>
        <v>162</v>
      </c>
      <c r="J38" s="1437">
        <f t="shared" si="24"/>
        <v>138</v>
      </c>
      <c r="K38" s="1437">
        <f t="shared" si="24"/>
        <v>134</v>
      </c>
      <c r="L38" s="1437">
        <f t="shared" si="24"/>
        <v>107</v>
      </c>
      <c r="M38" s="446"/>
      <c r="N38" s="965"/>
      <c r="O38" s="2012"/>
      <c r="P38" s="1442">
        <f>P18</f>
        <v>683</v>
      </c>
      <c r="Q38" s="1437">
        <f>Q18</f>
        <v>565</v>
      </c>
      <c r="R38" s="1437">
        <f>R18</f>
        <v>203</v>
      </c>
      <c r="S38" s="1651"/>
    </row>
    <row r="39" spans="1:19" s="1635" customFormat="1" ht="11.25" customHeight="1" x14ac:dyDescent="0.15">
      <c r="A39" s="2026"/>
      <c r="B39" s="2306" t="s">
        <v>656</v>
      </c>
      <c r="C39" s="2306"/>
      <c r="D39" s="1485">
        <v>-183</v>
      </c>
      <c r="E39" s="445">
        <v>-181</v>
      </c>
      <c r="F39" s="445">
        <v>-171</v>
      </c>
      <c r="G39" s="445">
        <v>-178</v>
      </c>
      <c r="H39" s="445">
        <v>-172</v>
      </c>
      <c r="I39" s="445">
        <v>-170</v>
      </c>
      <c r="J39" s="445">
        <v>-160</v>
      </c>
      <c r="K39" s="445">
        <v>-162</v>
      </c>
      <c r="L39" s="449">
        <v>-156</v>
      </c>
      <c r="M39" s="469"/>
      <c r="N39" s="966"/>
      <c r="O39" s="503"/>
      <c r="P39" s="1443">
        <f>SUM(D39:G39)</f>
        <v>-713</v>
      </c>
      <c r="Q39" s="449">
        <v>-664</v>
      </c>
      <c r="R39" s="449">
        <v>-256</v>
      </c>
      <c r="S39" s="808"/>
    </row>
    <row r="40" spans="1:19" s="1635" customFormat="1" ht="11.25" customHeight="1" x14ac:dyDescent="0.15">
      <c r="A40" s="2025"/>
      <c r="B40" s="2306" t="s">
        <v>657</v>
      </c>
      <c r="C40" s="2306"/>
      <c r="D40" s="451">
        <f t="shared" ref="D40" si="25">SUM(D38:D39)</f>
        <v>-3</v>
      </c>
      <c r="E40" s="1092">
        <f t="shared" ref="E40:L40" si="26">SUM(E38:E39)</f>
        <v>-9</v>
      </c>
      <c r="F40" s="1092">
        <f t="shared" si="26"/>
        <v>-8</v>
      </c>
      <c r="G40" s="1092">
        <f t="shared" si="26"/>
        <v>-10</v>
      </c>
      <c r="H40" s="1092">
        <f t="shared" si="26"/>
        <v>-41</v>
      </c>
      <c r="I40" s="1092">
        <f t="shared" si="26"/>
        <v>-8</v>
      </c>
      <c r="J40" s="1092">
        <f t="shared" si="26"/>
        <v>-22</v>
      </c>
      <c r="K40" s="1092">
        <f t="shared" si="26"/>
        <v>-28</v>
      </c>
      <c r="L40" s="1092">
        <f t="shared" si="26"/>
        <v>-49</v>
      </c>
      <c r="M40" s="967"/>
      <c r="N40" s="968"/>
      <c r="O40" s="540"/>
      <c r="P40" s="1445">
        <f t="shared" ref="P40:Q40" si="27">SUM(P38:P39)</f>
        <v>-30</v>
      </c>
      <c r="Q40" s="452">
        <f t="shared" si="27"/>
        <v>-99</v>
      </c>
      <c r="R40" s="452">
        <f t="shared" ref="R40" si="28">SUM(R38:R39)</f>
        <v>-53</v>
      </c>
      <c r="S40" s="770"/>
    </row>
    <row r="41" spans="1:19" s="1635" customFormat="1" ht="8.25" customHeight="1" x14ac:dyDescent="0.15">
      <c r="A41" s="1560"/>
      <c r="B41" s="1560"/>
      <c r="C41" s="1560"/>
      <c r="D41" s="1443"/>
      <c r="E41" s="449"/>
      <c r="F41" s="449"/>
      <c r="G41" s="449"/>
      <c r="H41" s="449"/>
      <c r="I41" s="449"/>
      <c r="J41" s="449"/>
      <c r="K41" s="449"/>
      <c r="L41" s="449"/>
      <c r="M41" s="449"/>
      <c r="N41" s="449"/>
      <c r="O41" s="449"/>
      <c r="P41" s="1443"/>
      <c r="Q41" s="449"/>
      <c r="R41" s="449"/>
      <c r="S41" s="532"/>
    </row>
    <row r="42" spans="1:19" s="1635" customFormat="1" ht="9.9499999999999993" customHeight="1" x14ac:dyDescent="0.15">
      <c r="A42" s="2225" t="s">
        <v>183</v>
      </c>
      <c r="B42" s="2225"/>
      <c r="C42" s="2225"/>
      <c r="D42" s="459"/>
      <c r="E42" s="1179"/>
      <c r="F42" s="1179"/>
      <c r="G42" s="1179"/>
      <c r="H42" s="1179"/>
      <c r="I42" s="1179"/>
      <c r="J42" s="1179"/>
      <c r="K42" s="1179"/>
      <c r="L42" s="1179"/>
      <c r="M42" s="460"/>
      <c r="N42" s="520"/>
      <c r="O42" s="513"/>
      <c r="P42" s="1494"/>
      <c r="Q42" s="1179"/>
      <c r="R42" s="1179"/>
      <c r="S42" s="528"/>
    </row>
    <row r="43" spans="1:19" s="1635" customFormat="1" ht="11.25" customHeight="1" x14ac:dyDescent="0.15">
      <c r="A43" s="536"/>
      <c r="B43" s="2226" t="s">
        <v>658</v>
      </c>
      <c r="C43" s="2226"/>
      <c r="D43" s="1489"/>
      <c r="E43" s="970"/>
      <c r="F43" s="970"/>
      <c r="G43" s="970"/>
      <c r="H43" s="970"/>
      <c r="I43" s="970"/>
      <c r="J43" s="970"/>
      <c r="K43" s="970"/>
      <c r="L43" s="970"/>
      <c r="M43" s="971"/>
      <c r="N43" s="497"/>
      <c r="O43" s="972"/>
      <c r="P43" s="1495"/>
      <c r="Q43" s="970"/>
      <c r="R43" s="970"/>
      <c r="S43" s="1653"/>
    </row>
    <row r="44" spans="1:19" s="1635" customFormat="1" ht="9.9499999999999993" customHeight="1" x14ac:dyDescent="0.15">
      <c r="A44" s="1654"/>
      <c r="B44" s="1654"/>
      <c r="C44" s="537" t="s">
        <v>449</v>
      </c>
      <c r="D44" s="1440">
        <v>67620</v>
      </c>
      <c r="E44" s="1177">
        <v>66923</v>
      </c>
      <c r="F44" s="1177">
        <v>66253</v>
      </c>
      <c r="G44" s="1177">
        <v>60383</v>
      </c>
      <c r="H44" s="1177">
        <v>60718</v>
      </c>
      <c r="I44" s="1177">
        <v>61732</v>
      </c>
      <c r="J44" s="1177">
        <v>57830</v>
      </c>
      <c r="K44" s="1177">
        <v>57691</v>
      </c>
      <c r="L44" s="1177">
        <v>55705</v>
      </c>
      <c r="M44" s="446"/>
      <c r="N44" s="449"/>
      <c r="O44" s="946"/>
      <c r="P44" s="1444">
        <f>D44</f>
        <v>67620</v>
      </c>
      <c r="Q44" s="1177">
        <v>60718</v>
      </c>
      <c r="R44" s="1177">
        <v>55705</v>
      </c>
      <c r="S44" s="1655"/>
    </row>
    <row r="45" spans="1:19" s="1635" customFormat="1" ht="9.9499999999999993" customHeight="1" x14ac:dyDescent="0.15">
      <c r="A45" s="2027"/>
      <c r="B45" s="2027"/>
      <c r="C45" s="2011" t="s">
        <v>97</v>
      </c>
      <c r="D45" s="1485">
        <v>22072</v>
      </c>
      <c r="E45" s="445">
        <v>22161</v>
      </c>
      <c r="F45" s="445">
        <v>19845</v>
      </c>
      <c r="G45" s="445">
        <v>19253</v>
      </c>
      <c r="H45" s="445">
        <v>19297</v>
      </c>
      <c r="I45" s="445">
        <v>18672</v>
      </c>
      <c r="J45" s="445">
        <v>18669</v>
      </c>
      <c r="K45" s="445">
        <v>18506</v>
      </c>
      <c r="L45" s="445">
        <v>18342</v>
      </c>
      <c r="M45" s="446"/>
      <c r="N45" s="449"/>
      <c r="O45" s="491"/>
      <c r="P45" s="1491">
        <f>D45</f>
        <v>22072</v>
      </c>
      <c r="Q45" s="445">
        <v>19297</v>
      </c>
      <c r="R45" s="445">
        <v>18342</v>
      </c>
      <c r="S45" s="1655"/>
    </row>
    <row r="46" spans="1:19" s="1635" customFormat="1" ht="9.9499999999999993" customHeight="1" x14ac:dyDescent="0.15">
      <c r="A46" s="1656"/>
      <c r="B46" s="1656"/>
      <c r="C46" s="1656"/>
      <c r="D46" s="451">
        <f t="shared" ref="D46" si="29">SUM(D44:D45)</f>
        <v>89692</v>
      </c>
      <c r="E46" s="1092">
        <f t="shared" ref="E46:L46" si="30">SUM(E44:E45)</f>
        <v>89084</v>
      </c>
      <c r="F46" s="1092">
        <f t="shared" si="30"/>
        <v>86098</v>
      </c>
      <c r="G46" s="1092">
        <f t="shared" si="30"/>
        <v>79636</v>
      </c>
      <c r="H46" s="1092">
        <f t="shared" si="30"/>
        <v>80015</v>
      </c>
      <c r="I46" s="1092">
        <f t="shared" si="30"/>
        <v>80404</v>
      </c>
      <c r="J46" s="1092">
        <f t="shared" si="30"/>
        <v>76499</v>
      </c>
      <c r="K46" s="1092">
        <f t="shared" si="30"/>
        <v>76197</v>
      </c>
      <c r="L46" s="1092">
        <f t="shared" si="30"/>
        <v>74047</v>
      </c>
      <c r="M46" s="453"/>
      <c r="N46" s="449"/>
      <c r="O46" s="540"/>
      <c r="P46" s="1445">
        <f t="shared" ref="P46:Q46" si="31">SUM(P44:P45)</f>
        <v>89692</v>
      </c>
      <c r="Q46" s="452">
        <f t="shared" si="31"/>
        <v>80015</v>
      </c>
      <c r="R46" s="452">
        <f t="shared" ref="R46" si="32">SUM(R44:R45)</f>
        <v>74047</v>
      </c>
      <c r="S46" s="770"/>
    </row>
    <row r="47" spans="1:19" s="1635" customFormat="1" ht="11.25" customHeight="1" x14ac:dyDescent="0.15">
      <c r="A47" s="536"/>
      <c r="B47" s="2226" t="s">
        <v>659</v>
      </c>
      <c r="C47" s="2226"/>
      <c r="D47" s="1489"/>
      <c r="E47" s="970"/>
      <c r="F47" s="970"/>
      <c r="G47" s="970"/>
      <c r="H47" s="970"/>
      <c r="I47" s="970"/>
      <c r="J47" s="970"/>
      <c r="K47" s="970"/>
      <c r="L47" s="970"/>
      <c r="M47" s="971"/>
      <c r="N47" s="497"/>
      <c r="O47" s="972"/>
      <c r="P47" s="1495"/>
      <c r="Q47" s="970"/>
      <c r="R47" s="970"/>
      <c r="S47" s="808"/>
    </row>
    <row r="48" spans="1:19" s="1635" customFormat="1" ht="9.9499999999999993" customHeight="1" x14ac:dyDescent="0.15">
      <c r="A48" s="1654"/>
      <c r="B48" s="1654"/>
      <c r="C48" s="537" t="s">
        <v>449</v>
      </c>
      <c r="D48" s="1440">
        <v>57300</v>
      </c>
      <c r="E48" s="1177">
        <v>56247</v>
      </c>
      <c r="F48" s="1177">
        <v>55629</v>
      </c>
      <c r="G48" s="1177">
        <v>50853</v>
      </c>
      <c r="H48" s="1177">
        <v>50766</v>
      </c>
      <c r="I48" s="1177">
        <v>51784</v>
      </c>
      <c r="J48" s="1177">
        <v>48365</v>
      </c>
      <c r="K48" s="1177">
        <v>48288</v>
      </c>
      <c r="L48" s="1177">
        <v>48741</v>
      </c>
      <c r="M48" s="446"/>
      <c r="N48" s="449"/>
      <c r="O48" s="946"/>
      <c r="P48" s="1444">
        <f>D48</f>
        <v>57300</v>
      </c>
      <c r="Q48" s="1177">
        <v>50766</v>
      </c>
      <c r="R48" s="1177">
        <v>48741</v>
      </c>
      <c r="S48" s="1655"/>
    </row>
    <row r="49" spans="1:19" s="1635" customFormat="1" ht="9.9499999999999993" customHeight="1" x14ac:dyDescent="0.15">
      <c r="A49" s="2027"/>
      <c r="B49" s="2027"/>
      <c r="C49" s="2011" t="s">
        <v>97</v>
      </c>
      <c r="D49" s="1485">
        <v>11456</v>
      </c>
      <c r="E49" s="445">
        <v>11640</v>
      </c>
      <c r="F49" s="445">
        <v>9623</v>
      </c>
      <c r="G49" s="445">
        <v>9239</v>
      </c>
      <c r="H49" s="445">
        <v>9228</v>
      </c>
      <c r="I49" s="445">
        <v>9451</v>
      </c>
      <c r="J49" s="445">
        <v>10895</v>
      </c>
      <c r="K49" s="445">
        <v>11153</v>
      </c>
      <c r="L49" s="445">
        <v>9937</v>
      </c>
      <c r="M49" s="446"/>
      <c r="N49" s="449"/>
      <c r="O49" s="491"/>
      <c r="P49" s="1491">
        <f>D49</f>
        <v>11456</v>
      </c>
      <c r="Q49" s="445">
        <v>9228</v>
      </c>
      <c r="R49" s="445">
        <v>9937</v>
      </c>
      <c r="S49" s="1655"/>
    </row>
    <row r="50" spans="1:19" s="1635" customFormat="1" ht="9.9499999999999993" customHeight="1" x14ac:dyDescent="0.15">
      <c r="A50" s="1656"/>
      <c r="B50" s="1656"/>
      <c r="C50" s="1656"/>
      <c r="D50" s="451">
        <f t="shared" ref="D50" si="33">SUM(D48:D49)</f>
        <v>68756</v>
      </c>
      <c r="E50" s="1092">
        <f t="shared" ref="E50:L50" si="34">SUM(E48:E49)</f>
        <v>67887</v>
      </c>
      <c r="F50" s="1092">
        <f t="shared" si="34"/>
        <v>65252</v>
      </c>
      <c r="G50" s="1092">
        <f t="shared" si="34"/>
        <v>60092</v>
      </c>
      <c r="H50" s="1092">
        <f t="shared" si="34"/>
        <v>59994</v>
      </c>
      <c r="I50" s="1092">
        <f t="shared" si="34"/>
        <v>61235</v>
      </c>
      <c r="J50" s="1092">
        <f t="shared" si="34"/>
        <v>59260</v>
      </c>
      <c r="K50" s="1092">
        <f t="shared" si="34"/>
        <v>59441</v>
      </c>
      <c r="L50" s="1092">
        <f t="shared" si="34"/>
        <v>58678</v>
      </c>
      <c r="M50" s="453"/>
      <c r="N50" s="449"/>
      <c r="O50" s="540"/>
      <c r="P50" s="1445">
        <f t="shared" ref="P50:Q50" si="35">SUM(P48:P49)</f>
        <v>68756</v>
      </c>
      <c r="Q50" s="452">
        <f t="shared" si="35"/>
        <v>59994</v>
      </c>
      <c r="R50" s="452">
        <f t="shared" ref="R50" si="36">SUM(R48:R49)</f>
        <v>58678</v>
      </c>
      <c r="S50" s="770"/>
    </row>
    <row r="51" spans="1:19" s="1635" customFormat="1" ht="9.9499999999999993" customHeight="1" x14ac:dyDescent="0.15">
      <c r="A51" s="2029"/>
      <c r="B51" s="2345" t="s">
        <v>182</v>
      </c>
      <c r="C51" s="2346"/>
      <c r="D51" s="467">
        <v>2113</v>
      </c>
      <c r="E51" s="468">
        <v>2111</v>
      </c>
      <c r="F51" s="468">
        <v>2015</v>
      </c>
      <c r="G51" s="468">
        <v>1982</v>
      </c>
      <c r="H51" s="468">
        <v>1947</v>
      </c>
      <c r="I51" s="468">
        <v>1926</v>
      </c>
      <c r="J51" s="468">
        <v>1814</v>
      </c>
      <c r="K51" s="1092">
        <v>1746</v>
      </c>
      <c r="L51" s="468">
        <v>1753</v>
      </c>
      <c r="M51" s="469"/>
      <c r="N51" s="449"/>
      <c r="O51" s="489"/>
      <c r="P51" s="1446">
        <f>D51</f>
        <v>2113</v>
      </c>
      <c r="Q51" s="468">
        <v>1947</v>
      </c>
      <c r="R51" s="468">
        <v>1753</v>
      </c>
      <c r="S51" s="811"/>
    </row>
    <row r="52" spans="1:19" s="1657" customFormat="1" ht="2.25" customHeight="1" x14ac:dyDescent="0.15">
      <c r="A52" s="2350"/>
      <c r="B52" s="2350"/>
      <c r="C52" s="2350"/>
      <c r="D52" s="2350"/>
      <c r="E52" s="2350"/>
      <c r="F52" s="2350"/>
      <c r="G52" s="2350"/>
      <c r="H52" s="2350"/>
      <c r="I52" s="2350"/>
      <c r="J52" s="2350"/>
      <c r="K52" s="2350"/>
      <c r="L52" s="2350"/>
      <c r="M52" s="2350"/>
      <c r="N52" s="2350"/>
      <c r="O52" s="2350"/>
      <c r="P52" s="2350"/>
      <c r="Q52" s="2350"/>
      <c r="R52" s="2350"/>
      <c r="S52" s="2350"/>
    </row>
    <row r="53" spans="1:19" s="1657" customFormat="1" ht="16.5" customHeight="1" x14ac:dyDescent="0.15">
      <c r="A53" s="1626" t="s">
        <v>604</v>
      </c>
      <c r="B53" s="2337" t="s">
        <v>838</v>
      </c>
      <c r="C53" s="2337"/>
      <c r="D53" s="2337"/>
      <c r="E53" s="2337"/>
      <c r="F53" s="2337"/>
      <c r="G53" s="2337"/>
      <c r="H53" s="2337"/>
      <c r="I53" s="2337"/>
      <c r="J53" s="2337"/>
      <c r="K53" s="2337"/>
      <c r="L53" s="2337"/>
      <c r="M53" s="2337"/>
      <c r="N53" s="2337"/>
      <c r="O53" s="2337"/>
      <c r="P53" s="2337"/>
      <c r="Q53" s="2337"/>
      <c r="R53" s="2337"/>
      <c r="S53" s="2337"/>
    </row>
    <row r="54" spans="1:19" s="1657" customFormat="1" ht="16.5" customHeight="1" x14ac:dyDescent="0.15">
      <c r="A54" s="1626" t="s">
        <v>605</v>
      </c>
      <c r="B54" s="2348" t="s">
        <v>577</v>
      </c>
      <c r="C54" s="2348"/>
      <c r="D54" s="2348"/>
      <c r="E54" s="2348"/>
      <c r="F54" s="2348"/>
      <c r="G54" s="2348"/>
      <c r="H54" s="2348"/>
      <c r="I54" s="2348"/>
      <c r="J54" s="2348"/>
      <c r="K54" s="2348"/>
      <c r="L54" s="2348"/>
      <c r="M54" s="2348"/>
      <c r="N54" s="2348"/>
      <c r="O54" s="2348"/>
      <c r="P54" s="2348"/>
      <c r="Q54" s="2348"/>
      <c r="R54" s="2348"/>
      <c r="S54" s="2348"/>
    </row>
    <row r="55" spans="1:19" s="1657" customFormat="1" ht="8.25" x14ac:dyDescent="0.15">
      <c r="A55" s="1626" t="s">
        <v>606</v>
      </c>
      <c r="B55" s="2337" t="s">
        <v>839</v>
      </c>
      <c r="C55" s="2339"/>
      <c r="D55" s="2339"/>
      <c r="E55" s="2339"/>
      <c r="F55" s="2339"/>
      <c r="G55" s="2339"/>
      <c r="H55" s="2339"/>
      <c r="I55" s="2339"/>
      <c r="J55" s="2339"/>
      <c r="K55" s="2339"/>
      <c r="L55" s="2339"/>
      <c r="M55" s="2339"/>
      <c r="N55" s="2339"/>
      <c r="O55" s="2339"/>
      <c r="P55" s="2339"/>
      <c r="Q55" s="2339"/>
      <c r="R55" s="2339"/>
      <c r="S55" s="2339"/>
    </row>
    <row r="56" spans="1:19" s="1657" customFormat="1" ht="9" customHeight="1" x14ac:dyDescent="0.15">
      <c r="A56" s="1626" t="s">
        <v>607</v>
      </c>
      <c r="B56" s="2347" t="s">
        <v>445</v>
      </c>
      <c r="C56" s="2347"/>
      <c r="D56" s="2347"/>
      <c r="E56" s="2347"/>
      <c r="F56" s="2347"/>
      <c r="G56" s="2347"/>
      <c r="H56" s="2347"/>
      <c r="I56" s="2347"/>
      <c r="J56" s="2347"/>
      <c r="K56" s="2347"/>
      <c r="L56" s="2347"/>
      <c r="M56" s="2347"/>
      <c r="N56" s="2347"/>
      <c r="O56" s="2347"/>
      <c r="P56" s="2347"/>
      <c r="Q56" s="2347"/>
      <c r="R56" s="2347"/>
      <c r="S56" s="2347"/>
    </row>
    <row r="57" spans="1:19" s="1657" customFormat="1" ht="9" customHeight="1" x14ac:dyDescent="0.15">
      <c r="A57" s="1626" t="s">
        <v>624</v>
      </c>
      <c r="B57" s="2347" t="s">
        <v>181</v>
      </c>
      <c r="C57" s="2347"/>
      <c r="D57" s="2347"/>
      <c r="E57" s="2347"/>
      <c r="F57" s="2347"/>
      <c r="G57" s="2347"/>
      <c r="H57" s="2347"/>
      <c r="I57" s="2347"/>
      <c r="J57" s="2347"/>
      <c r="K57" s="2347"/>
      <c r="L57" s="2347"/>
      <c r="M57" s="2347"/>
      <c r="N57" s="2347"/>
      <c r="O57" s="2347"/>
      <c r="P57" s="2347"/>
      <c r="Q57" s="2347"/>
      <c r="R57" s="2347"/>
      <c r="S57" s="2347"/>
    </row>
    <row r="58" spans="1:19" s="1657" customFormat="1" ht="9" customHeight="1" x14ac:dyDescent="0.15">
      <c r="A58" s="1626" t="s">
        <v>625</v>
      </c>
      <c r="B58" s="2347" t="s">
        <v>25</v>
      </c>
      <c r="C58" s="2347"/>
      <c r="D58" s="2347"/>
      <c r="E58" s="2347"/>
      <c r="F58" s="2347"/>
      <c r="G58" s="2347"/>
      <c r="H58" s="2347"/>
      <c r="I58" s="2347"/>
      <c r="J58" s="2347"/>
      <c r="K58" s="2347"/>
      <c r="L58" s="2347"/>
      <c r="M58" s="2347"/>
      <c r="N58" s="2347"/>
      <c r="O58" s="2347"/>
      <c r="P58" s="2347"/>
      <c r="Q58" s="2347"/>
      <c r="R58" s="2347"/>
      <c r="S58" s="2347"/>
    </row>
  </sheetData>
  <mergeCells count="45">
    <mergeCell ref="A2:S2"/>
    <mergeCell ref="B21:C21"/>
    <mergeCell ref="B11:C11"/>
    <mergeCell ref="B28:C28"/>
    <mergeCell ref="A20:C20"/>
    <mergeCell ref="A18:C18"/>
    <mergeCell ref="B12:C12"/>
    <mergeCell ref="B56:S56"/>
    <mergeCell ref="B55:S55"/>
    <mergeCell ref="A52:S52"/>
    <mergeCell ref="B22:C22"/>
    <mergeCell ref="B31:C31"/>
    <mergeCell ref="B30:C30"/>
    <mergeCell ref="B32:C32"/>
    <mergeCell ref="A25:C25"/>
    <mergeCell ref="B27:C27"/>
    <mergeCell ref="B53:S53"/>
    <mergeCell ref="B29:C29"/>
    <mergeCell ref="B26:C26"/>
    <mergeCell ref="B35:C35"/>
    <mergeCell ref="A42:C42"/>
    <mergeCell ref="B40:C40"/>
    <mergeCell ref="B36:C36"/>
    <mergeCell ref="B57:S57"/>
    <mergeCell ref="B54:S54"/>
    <mergeCell ref="B58:S58"/>
    <mergeCell ref="B47:C47"/>
    <mergeCell ref="A1:S1"/>
    <mergeCell ref="A3:C3"/>
    <mergeCell ref="A6:C6"/>
    <mergeCell ref="A17:C17"/>
    <mergeCell ref="B13:C13"/>
    <mergeCell ref="B16:C16"/>
    <mergeCell ref="B8:C8"/>
    <mergeCell ref="B9:C9"/>
    <mergeCell ref="B14:C14"/>
    <mergeCell ref="B15:C15"/>
    <mergeCell ref="B7:C7"/>
    <mergeCell ref="B10:C10"/>
    <mergeCell ref="B51:C51"/>
    <mergeCell ref="B37:C37"/>
    <mergeCell ref="B38:C38"/>
    <mergeCell ref="B39:C39"/>
    <mergeCell ref="A34:C34"/>
    <mergeCell ref="B43:C43"/>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9"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58"/>
  <sheetViews>
    <sheetView zoomScaleNormal="100" zoomScaleSheetLayoutView="100" workbookViewId="0">
      <selection activeCell="B57" sqref="B57:S57"/>
    </sheetView>
  </sheetViews>
  <sheetFormatPr defaultColWidth="9.140625" defaultRowHeight="12.75" x14ac:dyDescent="0.2"/>
  <cols>
    <col min="1" max="1" width="2.5703125" style="1658" customWidth="1"/>
    <col min="2" max="2" width="2.140625" style="1658" customWidth="1"/>
    <col min="3" max="3" width="55.85546875" style="1658" customWidth="1"/>
    <col min="4" max="4" width="7.140625" style="1658" customWidth="1"/>
    <col min="5" max="5" width="6.140625" style="1659" customWidth="1"/>
    <col min="6" max="6" width="6.140625" style="1660" customWidth="1"/>
    <col min="7" max="12" width="6.140625" style="1661" customWidth="1"/>
    <col min="13" max="13" width="1.28515625" style="1661" customWidth="1"/>
    <col min="14" max="14" width="2.140625" style="1661" customWidth="1"/>
    <col min="15" max="15" width="1.28515625" style="1662" customWidth="1"/>
    <col min="16" max="16" width="6.42578125" style="1662" customWidth="1"/>
    <col min="17" max="18" width="6.140625" style="1661" customWidth="1"/>
    <col min="19" max="19" width="1.28515625" style="1661" customWidth="1"/>
    <col min="20" max="20" width="9.140625" style="1663" customWidth="1"/>
    <col min="21" max="21" width="9.140625" style="1661" customWidth="1"/>
    <col min="22" max="22" width="9.140625" style="1664" customWidth="1"/>
    <col min="23" max="23" width="9.140625" style="1661" customWidth="1"/>
    <col min="24" max="16384" width="9.140625" style="1661"/>
  </cols>
  <sheetData>
    <row r="1" spans="1:22" s="1633" customFormat="1" ht="32.25" customHeight="1" x14ac:dyDescent="0.25">
      <c r="A1" s="2285" t="s">
        <v>479</v>
      </c>
      <c r="B1" s="2285"/>
      <c r="C1" s="2285"/>
      <c r="D1" s="2285"/>
      <c r="E1" s="2285"/>
      <c r="F1" s="2285"/>
      <c r="G1" s="2285"/>
      <c r="H1" s="2285"/>
      <c r="I1" s="2285"/>
      <c r="J1" s="2285"/>
      <c r="K1" s="2285"/>
      <c r="L1" s="2285"/>
      <c r="M1" s="2285"/>
      <c r="N1" s="2285"/>
      <c r="O1" s="2285"/>
      <c r="P1" s="2285"/>
      <c r="Q1" s="2285"/>
      <c r="R1" s="2285"/>
      <c r="S1" s="2285"/>
      <c r="V1" s="1634"/>
    </row>
    <row r="2" spans="1:22" s="1665" customFormat="1" ht="6" customHeight="1" x14ac:dyDescent="0.15">
      <c r="A2" s="2297"/>
      <c r="B2" s="2297"/>
      <c r="C2" s="2297"/>
      <c r="D2" s="2297"/>
      <c r="E2" s="2297"/>
      <c r="F2" s="2297"/>
      <c r="G2" s="2297"/>
      <c r="H2" s="2297"/>
      <c r="I2" s="2297"/>
      <c r="J2" s="2297"/>
      <c r="K2" s="2297"/>
      <c r="L2" s="2297"/>
      <c r="M2" s="2297"/>
      <c r="N2" s="2297"/>
      <c r="O2" s="2297"/>
      <c r="P2" s="2297"/>
      <c r="Q2" s="2297"/>
      <c r="R2" s="2297"/>
      <c r="S2" s="2297"/>
    </row>
    <row r="3" spans="1:22" s="1635" customFormat="1" ht="9.9499999999999993" customHeight="1" x14ac:dyDescent="0.15">
      <c r="A3" s="2226" t="s">
        <v>779</v>
      </c>
      <c r="B3" s="2226"/>
      <c r="C3" s="2226"/>
      <c r="D3" s="513"/>
      <c r="E3" s="1179"/>
      <c r="F3" s="1179"/>
      <c r="G3" s="1179"/>
      <c r="H3" s="1179"/>
      <c r="I3" s="1179"/>
      <c r="J3" s="1179"/>
      <c r="K3" s="1179"/>
      <c r="L3" s="1179"/>
      <c r="M3" s="511"/>
      <c r="N3" s="512"/>
      <c r="O3" s="513"/>
      <c r="P3" s="1165" t="s">
        <v>709</v>
      </c>
      <c r="Q3" s="514" t="s">
        <v>494</v>
      </c>
      <c r="R3" s="514" t="s">
        <v>17</v>
      </c>
      <c r="S3" s="1636"/>
    </row>
    <row r="4" spans="1:22" s="1635" customFormat="1" ht="9.9499999999999993" customHeight="1" x14ac:dyDescent="0.15">
      <c r="A4" s="516"/>
      <c r="B4" s="516"/>
      <c r="C4" s="516"/>
      <c r="D4" s="517" t="s">
        <v>778</v>
      </c>
      <c r="E4" s="518" t="s">
        <v>750</v>
      </c>
      <c r="F4" s="518" t="s">
        <v>710</v>
      </c>
      <c r="G4" s="518" t="s">
        <v>571</v>
      </c>
      <c r="H4" s="518" t="s">
        <v>550</v>
      </c>
      <c r="I4" s="518" t="s">
        <v>528</v>
      </c>
      <c r="J4" s="518" t="s">
        <v>490</v>
      </c>
      <c r="K4" s="518" t="s">
        <v>196</v>
      </c>
      <c r="L4" s="518" t="s">
        <v>419</v>
      </c>
      <c r="M4" s="519"/>
      <c r="N4" s="520"/>
      <c r="O4" s="521"/>
      <c r="P4" s="1166" t="s">
        <v>18</v>
      </c>
      <c r="Q4" s="518" t="s">
        <v>18</v>
      </c>
      <c r="R4" s="518" t="s">
        <v>18</v>
      </c>
      <c r="S4" s="1637"/>
    </row>
    <row r="5" spans="1:22" s="1635" customFormat="1" ht="9.9499999999999993" customHeight="1" x14ac:dyDescent="0.15">
      <c r="A5" s="831"/>
      <c r="B5" s="831"/>
      <c r="C5" s="831"/>
      <c r="D5" s="985"/>
      <c r="E5" s="1116"/>
      <c r="F5" s="1116"/>
      <c r="G5" s="1116"/>
      <c r="H5" s="1116"/>
      <c r="I5" s="1116"/>
      <c r="J5" s="1116"/>
      <c r="K5" s="1116"/>
      <c r="L5" s="1116"/>
      <c r="M5" s="1638"/>
      <c r="N5" s="1639"/>
      <c r="O5" s="985"/>
      <c r="P5" s="1640"/>
      <c r="Q5" s="985"/>
      <c r="R5" s="985"/>
      <c r="S5" s="1641"/>
    </row>
    <row r="6" spans="1:22" s="1635" customFormat="1" ht="9.9499999999999993" customHeight="1" x14ac:dyDescent="0.15">
      <c r="A6" s="2225" t="s">
        <v>438</v>
      </c>
      <c r="B6" s="2225"/>
      <c r="C6" s="2225"/>
      <c r="D6" s="986"/>
      <c r="E6" s="1248"/>
      <c r="F6" s="1248"/>
      <c r="G6" s="1248"/>
      <c r="H6" s="1248"/>
      <c r="I6" s="1248"/>
      <c r="J6" s="1248"/>
      <c r="K6" s="1248"/>
      <c r="L6" s="1248"/>
      <c r="M6" s="1642"/>
      <c r="N6" s="1639"/>
      <c r="O6" s="986"/>
      <c r="P6" s="1490"/>
      <c r="Q6" s="1248"/>
      <c r="R6" s="1248"/>
      <c r="S6" s="1643"/>
    </row>
    <row r="7" spans="1:22" s="1635" customFormat="1" ht="9.9499999999999993" customHeight="1" x14ac:dyDescent="0.15">
      <c r="A7" s="536"/>
      <c r="B7" s="2226" t="s">
        <v>446</v>
      </c>
      <c r="C7" s="2226"/>
      <c r="D7" s="456">
        <v>260</v>
      </c>
      <c r="E7" s="449">
        <v>261</v>
      </c>
      <c r="F7" s="449">
        <v>244</v>
      </c>
      <c r="G7" s="449">
        <v>249</v>
      </c>
      <c r="H7" s="449">
        <v>238</v>
      </c>
      <c r="I7" s="449">
        <v>233</v>
      </c>
      <c r="J7" s="449">
        <v>224</v>
      </c>
      <c r="K7" s="449">
        <v>234</v>
      </c>
      <c r="L7" s="449">
        <v>229</v>
      </c>
      <c r="M7" s="446"/>
      <c r="N7" s="449"/>
      <c r="O7" s="503"/>
      <c r="P7" s="1443">
        <f>SUM(D7:G7)</f>
        <v>1014</v>
      </c>
      <c r="Q7" s="449">
        <v>929</v>
      </c>
      <c r="R7" s="449">
        <v>417</v>
      </c>
      <c r="S7" s="1644"/>
    </row>
    <row r="8" spans="1:22" s="1635" customFormat="1" ht="9.9499999999999993" customHeight="1" x14ac:dyDescent="0.15">
      <c r="A8" s="2025"/>
      <c r="B8" s="2306" t="s">
        <v>447</v>
      </c>
      <c r="C8" s="2306"/>
      <c r="D8" s="1438">
        <v>120</v>
      </c>
      <c r="E8" s="1437">
        <v>118</v>
      </c>
      <c r="F8" s="1437">
        <v>111</v>
      </c>
      <c r="G8" s="1437">
        <v>111</v>
      </c>
      <c r="H8" s="1437">
        <v>113</v>
      </c>
      <c r="I8" s="1437">
        <v>111</v>
      </c>
      <c r="J8" s="1437">
        <v>107</v>
      </c>
      <c r="K8" s="1437">
        <v>106</v>
      </c>
      <c r="L8" s="1437">
        <v>95</v>
      </c>
      <c r="M8" s="446"/>
      <c r="N8" s="449"/>
      <c r="O8" s="2012"/>
      <c r="P8" s="1442">
        <f>SUM(D8:G8)</f>
        <v>460</v>
      </c>
      <c r="Q8" s="1437">
        <v>437</v>
      </c>
      <c r="R8" s="1437">
        <v>250</v>
      </c>
      <c r="S8" s="808"/>
    </row>
    <row r="9" spans="1:22" s="1635" customFormat="1" ht="9.9499999999999993" customHeight="1" x14ac:dyDescent="0.15">
      <c r="A9" s="2025"/>
      <c r="B9" s="2306" t="s">
        <v>450</v>
      </c>
      <c r="C9" s="2306"/>
      <c r="D9" s="467">
        <v>0</v>
      </c>
      <c r="E9" s="468">
        <v>5</v>
      </c>
      <c r="F9" s="468">
        <v>2</v>
      </c>
      <c r="G9" s="468">
        <v>-1</v>
      </c>
      <c r="H9" s="468">
        <v>-1</v>
      </c>
      <c r="I9" s="468">
        <v>0</v>
      </c>
      <c r="J9" s="468">
        <v>3</v>
      </c>
      <c r="K9" s="468">
        <v>3</v>
      </c>
      <c r="L9" s="468">
        <v>10</v>
      </c>
      <c r="M9" s="469"/>
      <c r="N9" s="449"/>
      <c r="O9" s="489"/>
      <c r="P9" s="1446">
        <f>SUM(D9:G9)</f>
        <v>6</v>
      </c>
      <c r="Q9" s="468">
        <v>5</v>
      </c>
      <c r="R9" s="468">
        <v>16</v>
      </c>
      <c r="S9" s="1645"/>
    </row>
    <row r="10" spans="1:22" s="1635" customFormat="1" ht="11.25" customHeight="1" x14ac:dyDescent="0.15">
      <c r="A10" s="2025"/>
      <c r="B10" s="2306" t="s">
        <v>647</v>
      </c>
      <c r="C10" s="2306"/>
      <c r="D10" s="456">
        <f t="shared" ref="D10" si="0">SUM(D7:D9)</f>
        <v>380</v>
      </c>
      <c r="E10" s="449">
        <f t="shared" ref="E10:L10" si="1">SUM(E7:E9)</f>
        <v>384</v>
      </c>
      <c r="F10" s="449">
        <f t="shared" si="1"/>
        <v>357</v>
      </c>
      <c r="G10" s="449">
        <f t="shared" si="1"/>
        <v>359</v>
      </c>
      <c r="H10" s="449">
        <f t="shared" si="1"/>
        <v>350</v>
      </c>
      <c r="I10" s="449">
        <f t="shared" si="1"/>
        <v>344</v>
      </c>
      <c r="J10" s="449">
        <f t="shared" si="1"/>
        <v>334</v>
      </c>
      <c r="K10" s="449">
        <f t="shared" si="1"/>
        <v>343</v>
      </c>
      <c r="L10" s="449">
        <f t="shared" si="1"/>
        <v>334</v>
      </c>
      <c r="M10" s="446"/>
      <c r="N10" s="449"/>
      <c r="O10" s="503"/>
      <c r="P10" s="1443">
        <f t="shared" ref="P10:Q10" si="2">SUM(P7:P9)</f>
        <v>1480</v>
      </c>
      <c r="Q10" s="449">
        <f t="shared" si="2"/>
        <v>1371</v>
      </c>
      <c r="R10" s="449">
        <f t="shared" ref="R10" si="3">SUM(R7:R9)</f>
        <v>683</v>
      </c>
      <c r="S10" s="808"/>
    </row>
    <row r="11" spans="1:22" s="1635" customFormat="1" ht="11.25" customHeight="1" x14ac:dyDescent="0.15">
      <c r="A11" s="2025"/>
      <c r="B11" s="2306" t="s">
        <v>648</v>
      </c>
      <c r="C11" s="2306"/>
      <c r="D11" s="1438">
        <v>10</v>
      </c>
      <c r="E11" s="1437">
        <v>29</v>
      </c>
      <c r="F11" s="1437">
        <v>9</v>
      </c>
      <c r="G11" s="1437">
        <v>4</v>
      </c>
      <c r="H11" s="1437">
        <v>17</v>
      </c>
      <c r="I11" s="1437">
        <v>22</v>
      </c>
      <c r="J11" s="1437">
        <v>10</v>
      </c>
      <c r="K11" s="1437">
        <v>3</v>
      </c>
      <c r="L11" s="1437">
        <v>12</v>
      </c>
      <c r="M11" s="446"/>
      <c r="N11" s="449"/>
      <c r="O11" s="2012"/>
      <c r="P11" s="1442">
        <f>SUM(D11:G11)</f>
        <v>52</v>
      </c>
      <c r="Q11" s="1437">
        <v>52</v>
      </c>
      <c r="R11" s="1437">
        <v>29</v>
      </c>
      <c r="S11" s="808"/>
    </row>
    <row r="12" spans="1:22" s="1635" customFormat="1" ht="11.25" customHeight="1" x14ac:dyDescent="0.15">
      <c r="A12" s="2025"/>
      <c r="B12" s="2306" t="s">
        <v>649</v>
      </c>
      <c r="C12" s="2306"/>
      <c r="D12" s="467">
        <v>3</v>
      </c>
      <c r="E12" s="468">
        <v>-7</v>
      </c>
      <c r="F12" s="468">
        <v>-1</v>
      </c>
      <c r="G12" s="468">
        <v>8</v>
      </c>
      <c r="H12" s="468">
        <v>13</v>
      </c>
      <c r="I12" s="468">
        <v>-11</v>
      </c>
      <c r="J12" s="468">
        <v>-1</v>
      </c>
      <c r="K12" s="468">
        <v>8</v>
      </c>
      <c r="L12" s="468">
        <v>26</v>
      </c>
      <c r="M12" s="469"/>
      <c r="N12" s="449"/>
      <c r="O12" s="489"/>
      <c r="P12" s="1446">
        <f>SUM(D12:G12)</f>
        <v>3</v>
      </c>
      <c r="Q12" s="468">
        <v>9</v>
      </c>
      <c r="R12" s="468">
        <v>37</v>
      </c>
      <c r="S12" s="811"/>
    </row>
    <row r="13" spans="1:22" s="1635" customFormat="1" ht="9.75" customHeight="1" x14ac:dyDescent="0.15">
      <c r="A13" s="2025"/>
      <c r="B13" s="2306" t="s">
        <v>723</v>
      </c>
      <c r="C13" s="2306"/>
      <c r="D13" s="1440">
        <f t="shared" ref="D13" si="4">SUM(D11:D12)</f>
        <v>13</v>
      </c>
      <c r="E13" s="1177">
        <f t="shared" ref="E13:L13" si="5">SUM(E11:E12)</f>
        <v>22</v>
      </c>
      <c r="F13" s="1177">
        <f t="shared" si="5"/>
        <v>8</v>
      </c>
      <c r="G13" s="1177">
        <f t="shared" si="5"/>
        <v>12</v>
      </c>
      <c r="H13" s="1177">
        <f t="shared" si="5"/>
        <v>30</v>
      </c>
      <c r="I13" s="1177">
        <f t="shared" si="5"/>
        <v>11</v>
      </c>
      <c r="J13" s="1177">
        <f t="shared" si="5"/>
        <v>9</v>
      </c>
      <c r="K13" s="1177">
        <f t="shared" si="5"/>
        <v>11</v>
      </c>
      <c r="L13" s="1177">
        <f t="shared" si="5"/>
        <v>38</v>
      </c>
      <c r="M13" s="446"/>
      <c r="N13" s="449"/>
      <c r="O13" s="2030"/>
      <c r="P13" s="1444">
        <f t="shared" ref="P13:Q13" si="6">SUM(P11:P12)</f>
        <v>55</v>
      </c>
      <c r="Q13" s="1177">
        <f t="shared" si="6"/>
        <v>61</v>
      </c>
      <c r="R13" s="1177">
        <f t="shared" ref="R13" si="7">SUM(R11:R12)</f>
        <v>66</v>
      </c>
      <c r="S13" s="808"/>
    </row>
    <row r="14" spans="1:22" s="1635" customFormat="1" ht="9.9499999999999993" customHeight="1" x14ac:dyDescent="0.15">
      <c r="A14" s="2025"/>
      <c r="B14" s="2306" t="s">
        <v>423</v>
      </c>
      <c r="C14" s="2306"/>
      <c r="D14" s="467">
        <v>216</v>
      </c>
      <c r="E14" s="468">
        <v>212</v>
      </c>
      <c r="F14" s="468">
        <v>209</v>
      </c>
      <c r="G14" s="468">
        <v>205</v>
      </c>
      <c r="H14" s="468">
        <v>201</v>
      </c>
      <c r="I14" s="468">
        <v>189</v>
      </c>
      <c r="J14" s="468">
        <v>199</v>
      </c>
      <c r="K14" s="468">
        <v>205</v>
      </c>
      <c r="L14" s="468">
        <v>186</v>
      </c>
      <c r="M14" s="469"/>
      <c r="N14" s="449"/>
      <c r="O14" s="489"/>
      <c r="P14" s="1446">
        <f>SUM(D14:G14)</f>
        <v>842</v>
      </c>
      <c r="Q14" s="468">
        <v>794</v>
      </c>
      <c r="R14" s="468">
        <v>415</v>
      </c>
      <c r="S14" s="811"/>
    </row>
    <row r="15" spans="1:22" s="1635" customFormat="1" ht="9.9499999999999993" customHeight="1" x14ac:dyDescent="0.15">
      <c r="A15" s="2025"/>
      <c r="B15" s="2306" t="s">
        <v>424</v>
      </c>
      <c r="C15" s="2306"/>
      <c r="D15" s="1440">
        <f t="shared" ref="D15" si="8">D10-D13-D14</f>
        <v>151</v>
      </c>
      <c r="E15" s="1177">
        <f t="shared" ref="E15:L15" si="9">E10-E13-E14</f>
        <v>150</v>
      </c>
      <c r="F15" s="1177">
        <f t="shared" si="9"/>
        <v>140</v>
      </c>
      <c r="G15" s="1177">
        <f t="shared" si="9"/>
        <v>142</v>
      </c>
      <c r="H15" s="1177">
        <f t="shared" si="9"/>
        <v>119</v>
      </c>
      <c r="I15" s="1177">
        <f t="shared" si="9"/>
        <v>144</v>
      </c>
      <c r="J15" s="1177">
        <f t="shared" si="9"/>
        <v>126</v>
      </c>
      <c r="K15" s="1177">
        <f t="shared" si="9"/>
        <v>127</v>
      </c>
      <c r="L15" s="1177">
        <f t="shared" si="9"/>
        <v>110</v>
      </c>
      <c r="M15" s="446"/>
      <c r="N15" s="449"/>
      <c r="O15" s="946"/>
      <c r="P15" s="1444">
        <f t="shared" ref="P15:Q15" si="10">P10-P13-P14</f>
        <v>583</v>
      </c>
      <c r="Q15" s="1177">
        <f t="shared" si="10"/>
        <v>516</v>
      </c>
      <c r="R15" s="1177">
        <f t="shared" ref="R15" si="11">R10-R13-R14</f>
        <v>202</v>
      </c>
      <c r="S15" s="808"/>
    </row>
    <row r="16" spans="1:22" s="1635" customFormat="1" ht="11.25" customHeight="1" x14ac:dyDescent="0.15">
      <c r="A16" s="2026"/>
      <c r="B16" s="2306" t="s">
        <v>650</v>
      </c>
      <c r="C16" s="2306"/>
      <c r="D16" s="1485">
        <v>16</v>
      </c>
      <c r="E16" s="445">
        <v>20</v>
      </c>
      <c r="F16" s="445">
        <v>18</v>
      </c>
      <c r="G16" s="445">
        <v>16</v>
      </c>
      <c r="H16" s="445">
        <v>17</v>
      </c>
      <c r="I16" s="445">
        <v>20</v>
      </c>
      <c r="J16" s="445">
        <v>19</v>
      </c>
      <c r="K16" s="445">
        <v>20</v>
      </c>
      <c r="L16" s="449">
        <v>24</v>
      </c>
      <c r="M16" s="446"/>
      <c r="N16" s="449"/>
      <c r="O16" s="503"/>
      <c r="P16" s="1443">
        <f>SUM(D16:G16)</f>
        <v>70</v>
      </c>
      <c r="Q16" s="449">
        <v>76</v>
      </c>
      <c r="R16" s="449">
        <v>44</v>
      </c>
      <c r="S16" s="808"/>
    </row>
    <row r="17" spans="1:19" s="1635" customFormat="1" ht="9.9499999999999993" customHeight="1" x14ac:dyDescent="0.15">
      <c r="A17" s="2349" t="s">
        <v>75</v>
      </c>
      <c r="B17" s="2349"/>
      <c r="C17" s="2349"/>
      <c r="D17" s="451">
        <f t="shared" ref="D17" si="12">D15-D16</f>
        <v>135</v>
      </c>
      <c r="E17" s="1092">
        <f t="shared" ref="E17:L17" si="13">E15-E16</f>
        <v>130</v>
      </c>
      <c r="F17" s="1092">
        <f t="shared" si="13"/>
        <v>122</v>
      </c>
      <c r="G17" s="1092">
        <f t="shared" si="13"/>
        <v>126</v>
      </c>
      <c r="H17" s="1092">
        <f t="shared" si="13"/>
        <v>102</v>
      </c>
      <c r="I17" s="1092">
        <f t="shared" si="13"/>
        <v>124</v>
      </c>
      <c r="J17" s="1092">
        <f t="shared" si="13"/>
        <v>107</v>
      </c>
      <c r="K17" s="1092">
        <f t="shared" si="13"/>
        <v>107</v>
      </c>
      <c r="L17" s="1092">
        <f t="shared" si="13"/>
        <v>86</v>
      </c>
      <c r="M17" s="453"/>
      <c r="N17" s="449"/>
      <c r="O17" s="540"/>
      <c r="P17" s="1445">
        <f t="shared" ref="P17:Q17" si="14">P15-P16</f>
        <v>513</v>
      </c>
      <c r="Q17" s="452">
        <f t="shared" si="14"/>
        <v>440</v>
      </c>
      <c r="R17" s="452">
        <f t="shared" ref="R17" si="15">R15-R16</f>
        <v>158</v>
      </c>
      <c r="S17" s="1646"/>
    </row>
    <row r="18" spans="1:19" s="1635" customFormat="1" ht="9.9499999999999993" customHeight="1" x14ac:dyDescent="0.15">
      <c r="A18" s="2306" t="s">
        <v>429</v>
      </c>
      <c r="B18" s="2306"/>
      <c r="C18" s="2306"/>
      <c r="D18" s="1485">
        <f t="shared" ref="D18" si="16">D17</f>
        <v>135</v>
      </c>
      <c r="E18" s="445">
        <f t="shared" ref="E18:L18" si="17">E17</f>
        <v>130</v>
      </c>
      <c r="F18" s="445">
        <f t="shared" si="17"/>
        <v>122</v>
      </c>
      <c r="G18" s="445">
        <f t="shared" si="17"/>
        <v>126</v>
      </c>
      <c r="H18" s="445">
        <f t="shared" si="17"/>
        <v>102</v>
      </c>
      <c r="I18" s="445">
        <f t="shared" si="17"/>
        <v>124</v>
      </c>
      <c r="J18" s="445">
        <f t="shared" si="17"/>
        <v>107</v>
      </c>
      <c r="K18" s="445">
        <f t="shared" si="17"/>
        <v>107</v>
      </c>
      <c r="L18" s="445">
        <f t="shared" si="17"/>
        <v>86</v>
      </c>
      <c r="M18" s="945"/>
      <c r="N18" s="449"/>
      <c r="O18" s="946"/>
      <c r="P18" s="1444">
        <f t="shared" ref="P18:Q18" si="18">P17</f>
        <v>513</v>
      </c>
      <c r="Q18" s="1177">
        <f t="shared" si="18"/>
        <v>440</v>
      </c>
      <c r="R18" s="1177">
        <f t="shared" ref="R18" si="19">R17</f>
        <v>158</v>
      </c>
      <c r="S18" s="1647"/>
    </row>
    <row r="19" spans="1:19" s="1635" customFormat="1" ht="9.9499999999999993" customHeight="1" x14ac:dyDescent="0.15">
      <c r="A19" s="831"/>
      <c r="B19" s="831"/>
      <c r="C19" s="831"/>
      <c r="D19" s="1445"/>
      <c r="E19" s="1092"/>
      <c r="F19" s="1092"/>
      <c r="G19" s="1092"/>
      <c r="H19" s="1092"/>
      <c r="I19" s="1092"/>
      <c r="J19" s="1092"/>
      <c r="K19" s="1092"/>
      <c r="L19" s="1092"/>
      <c r="M19" s="452"/>
      <c r="N19" s="449"/>
      <c r="O19" s="452"/>
      <c r="P19" s="1445"/>
      <c r="Q19" s="452"/>
      <c r="R19" s="452"/>
      <c r="S19" s="813"/>
    </row>
    <row r="20" spans="1:19" s="1635" customFormat="1" ht="11.25" customHeight="1" x14ac:dyDescent="0.15">
      <c r="A20" s="2225" t="s">
        <v>647</v>
      </c>
      <c r="B20" s="2225"/>
      <c r="C20" s="2225"/>
      <c r="D20" s="1486"/>
      <c r="E20" s="949"/>
      <c r="F20" s="949"/>
      <c r="G20" s="949"/>
      <c r="H20" s="949"/>
      <c r="I20" s="949"/>
      <c r="J20" s="949"/>
      <c r="K20" s="949"/>
      <c r="L20" s="949"/>
      <c r="M20" s="446"/>
      <c r="N20" s="449"/>
      <c r="O20" s="950"/>
      <c r="P20" s="1492"/>
      <c r="Q20" s="949"/>
      <c r="R20" s="949"/>
      <c r="S20" s="1648"/>
    </row>
    <row r="21" spans="1:19" s="1635" customFormat="1" ht="11.25" customHeight="1" x14ac:dyDescent="0.15">
      <c r="A21" s="536"/>
      <c r="B21" s="2226" t="s">
        <v>651</v>
      </c>
      <c r="C21" s="2226"/>
      <c r="D21" s="1440">
        <v>259</v>
      </c>
      <c r="E21" s="1177">
        <v>270</v>
      </c>
      <c r="F21" s="1177">
        <v>254</v>
      </c>
      <c r="G21" s="1177">
        <v>259</v>
      </c>
      <c r="H21" s="1177">
        <v>246</v>
      </c>
      <c r="I21" s="1177">
        <v>244</v>
      </c>
      <c r="J21" s="1177">
        <v>236</v>
      </c>
      <c r="K21" s="1177">
        <v>233</v>
      </c>
      <c r="L21" s="1177">
        <v>241</v>
      </c>
      <c r="M21" s="446"/>
      <c r="N21" s="449"/>
      <c r="O21" s="946"/>
      <c r="P21" s="1444">
        <f>SUM(D21:G21)</f>
        <v>1042</v>
      </c>
      <c r="Q21" s="1177">
        <v>959</v>
      </c>
      <c r="R21" s="1177">
        <v>428</v>
      </c>
      <c r="S21" s="808"/>
    </row>
    <row r="22" spans="1:19" s="1635" customFormat="1" ht="9.9499999999999993" customHeight="1" x14ac:dyDescent="0.15">
      <c r="A22" s="2025"/>
      <c r="B22" s="2306" t="s">
        <v>440</v>
      </c>
      <c r="C22" s="2306"/>
      <c r="D22" s="1485">
        <v>121</v>
      </c>
      <c r="E22" s="445">
        <v>114</v>
      </c>
      <c r="F22" s="445">
        <v>103</v>
      </c>
      <c r="G22" s="445">
        <v>100</v>
      </c>
      <c r="H22" s="445">
        <v>104</v>
      </c>
      <c r="I22" s="445">
        <v>100</v>
      </c>
      <c r="J22" s="445">
        <v>98</v>
      </c>
      <c r="K22" s="445">
        <v>110</v>
      </c>
      <c r="L22" s="445">
        <v>93</v>
      </c>
      <c r="M22" s="446"/>
      <c r="N22" s="449"/>
      <c r="O22" s="491"/>
      <c r="P22" s="1491">
        <f>SUM(D22:G22)</f>
        <v>438</v>
      </c>
      <c r="Q22" s="445">
        <v>412</v>
      </c>
      <c r="R22" s="445">
        <v>255</v>
      </c>
      <c r="S22" s="808"/>
    </row>
    <row r="23" spans="1:19" s="1635" customFormat="1" ht="9.9499999999999993" customHeight="1" x14ac:dyDescent="0.15">
      <c r="A23" s="538"/>
      <c r="B23" s="538"/>
      <c r="C23" s="538"/>
      <c r="D23" s="451">
        <f t="shared" ref="D23" si="20">SUM(D21:D22)</f>
        <v>380</v>
      </c>
      <c r="E23" s="1092">
        <f t="shared" ref="E23:L23" si="21">SUM(E21:E22)</f>
        <v>384</v>
      </c>
      <c r="F23" s="1092">
        <f t="shared" si="21"/>
        <v>357</v>
      </c>
      <c r="G23" s="1092">
        <f t="shared" si="21"/>
        <v>359</v>
      </c>
      <c r="H23" s="1092">
        <f t="shared" si="21"/>
        <v>350</v>
      </c>
      <c r="I23" s="1092">
        <f t="shared" si="21"/>
        <v>344</v>
      </c>
      <c r="J23" s="1092">
        <f t="shared" si="21"/>
        <v>334</v>
      </c>
      <c r="K23" s="1092">
        <f t="shared" si="21"/>
        <v>343</v>
      </c>
      <c r="L23" s="1092">
        <f t="shared" si="21"/>
        <v>334</v>
      </c>
      <c r="M23" s="453"/>
      <c r="N23" s="449"/>
      <c r="O23" s="540"/>
      <c r="P23" s="1445">
        <f t="shared" ref="P23:Q23" si="22">SUM(P21:P22)</f>
        <v>1480</v>
      </c>
      <c r="Q23" s="452">
        <f t="shared" si="22"/>
        <v>1371</v>
      </c>
      <c r="R23" s="452">
        <f t="shared" ref="R23" si="23">SUM(R21:R22)</f>
        <v>683</v>
      </c>
      <c r="S23" s="770"/>
    </row>
    <row r="24" spans="1:19" s="1635" customFormat="1" ht="9.9499999999999993" customHeight="1" x14ac:dyDescent="0.15">
      <c r="A24" s="1649"/>
      <c r="B24" s="1649"/>
      <c r="C24" s="1649"/>
      <c r="D24" s="1445"/>
      <c r="E24" s="1092"/>
      <c r="F24" s="1092"/>
      <c r="G24" s="1092"/>
      <c r="H24" s="1092"/>
      <c r="I24" s="1092"/>
      <c r="J24" s="1092"/>
      <c r="K24" s="1092"/>
      <c r="L24" s="1092"/>
      <c r="M24" s="452"/>
      <c r="N24" s="449"/>
      <c r="O24" s="452"/>
      <c r="P24" s="1445"/>
      <c r="Q24" s="452"/>
      <c r="R24" s="452"/>
      <c r="S24" s="813"/>
    </row>
    <row r="25" spans="1:19" s="1635" customFormat="1" ht="9.9499999999999993" customHeight="1" x14ac:dyDescent="0.15">
      <c r="A25" s="2225" t="s">
        <v>441</v>
      </c>
      <c r="B25" s="2225"/>
      <c r="C25" s="2225"/>
      <c r="D25" s="1486"/>
      <c r="E25" s="949"/>
      <c r="F25" s="949"/>
      <c r="G25" s="949"/>
      <c r="H25" s="949"/>
      <c r="I25" s="949"/>
      <c r="J25" s="949"/>
      <c r="K25" s="949"/>
      <c r="L25" s="949"/>
      <c r="M25" s="772"/>
      <c r="N25" s="449"/>
      <c r="O25" s="950"/>
      <c r="P25" s="1492"/>
      <c r="Q25" s="949"/>
      <c r="R25" s="949"/>
      <c r="S25" s="1644"/>
    </row>
    <row r="26" spans="1:19" s="1635" customFormat="1" ht="11.25" customHeight="1" x14ac:dyDescent="0.15">
      <c r="A26" s="536"/>
      <c r="B26" s="2226" t="s">
        <v>767</v>
      </c>
      <c r="C26" s="2226"/>
      <c r="D26" s="456">
        <v>26118</v>
      </c>
      <c r="E26" s="449">
        <v>25000</v>
      </c>
      <c r="F26" s="449">
        <v>23474</v>
      </c>
      <c r="G26" s="449">
        <v>22838</v>
      </c>
      <c r="H26" s="449">
        <v>22162</v>
      </c>
      <c r="I26" s="449">
        <v>21686</v>
      </c>
      <c r="J26" s="449">
        <v>21255</v>
      </c>
      <c r="K26" s="449">
        <v>20931</v>
      </c>
      <c r="L26" s="449">
        <v>20980</v>
      </c>
      <c r="M26" s="446"/>
      <c r="N26" s="449"/>
      <c r="O26" s="503"/>
      <c r="P26" s="1443">
        <v>24361</v>
      </c>
      <c r="Q26" s="449">
        <v>21517</v>
      </c>
      <c r="R26" s="449">
        <v>11540</v>
      </c>
      <c r="S26" s="808"/>
    </row>
    <row r="27" spans="1:19" s="1635" customFormat="1" ht="11.25" customHeight="1" x14ac:dyDescent="0.15">
      <c r="A27" s="2025"/>
      <c r="B27" s="2306" t="s">
        <v>724</v>
      </c>
      <c r="C27" s="2306"/>
      <c r="D27" s="1438">
        <v>2649</v>
      </c>
      <c r="E27" s="1437">
        <v>2530</v>
      </c>
      <c r="F27" s="1437">
        <v>2405</v>
      </c>
      <c r="G27" s="1437">
        <v>2351</v>
      </c>
      <c r="H27" s="1437">
        <v>2302</v>
      </c>
      <c r="I27" s="1437">
        <v>2199</v>
      </c>
      <c r="J27" s="1437">
        <v>2107</v>
      </c>
      <c r="K27" s="1437">
        <v>2070</v>
      </c>
      <c r="L27" s="1437">
        <v>1996</v>
      </c>
      <c r="M27" s="446"/>
      <c r="N27" s="449"/>
      <c r="O27" s="2012"/>
      <c r="P27" s="1442">
        <v>2484</v>
      </c>
      <c r="Q27" s="1437">
        <v>2171</v>
      </c>
      <c r="R27" s="1437">
        <v>679</v>
      </c>
      <c r="S27" s="808"/>
    </row>
    <row r="28" spans="1:19" s="1635" customFormat="1" ht="11.25" customHeight="1" x14ac:dyDescent="0.15">
      <c r="A28" s="2025"/>
      <c r="B28" s="2306" t="s">
        <v>652</v>
      </c>
      <c r="C28" s="2306"/>
      <c r="D28" s="1438">
        <v>34293</v>
      </c>
      <c r="E28" s="1437">
        <v>32928</v>
      </c>
      <c r="F28" s="1437">
        <v>31818</v>
      </c>
      <c r="G28" s="1437">
        <v>30848</v>
      </c>
      <c r="H28" s="1437">
        <v>29368</v>
      </c>
      <c r="I28" s="1437">
        <v>28656</v>
      </c>
      <c r="J28" s="1437">
        <v>28042</v>
      </c>
      <c r="K28" s="1437">
        <v>28054</v>
      </c>
      <c r="L28" s="1437">
        <v>27553</v>
      </c>
      <c r="M28" s="446"/>
      <c r="N28" s="449"/>
      <c r="O28" s="2012"/>
      <c r="P28" s="1442">
        <v>32503</v>
      </c>
      <c r="Q28" s="1437">
        <v>28541</v>
      </c>
      <c r="R28" s="1437">
        <v>13968</v>
      </c>
      <c r="S28" s="808"/>
    </row>
    <row r="29" spans="1:19" s="1635" customFormat="1" ht="9.9499999999999993" customHeight="1" x14ac:dyDescent="0.15">
      <c r="A29" s="2025"/>
      <c r="B29" s="2306" t="s">
        <v>451</v>
      </c>
      <c r="C29" s="2306"/>
      <c r="D29" s="1438">
        <v>5642</v>
      </c>
      <c r="E29" s="1437">
        <v>5504</v>
      </c>
      <c r="F29" s="1437">
        <v>5656</v>
      </c>
      <c r="G29" s="1437">
        <v>5670</v>
      </c>
      <c r="H29" s="1437">
        <v>5519</v>
      </c>
      <c r="I29" s="1437">
        <v>5486</v>
      </c>
      <c r="J29" s="1437">
        <v>5598</v>
      </c>
      <c r="K29" s="1437">
        <v>5785</v>
      </c>
      <c r="L29" s="1437">
        <v>5452</v>
      </c>
      <c r="M29" s="446"/>
      <c r="N29" s="449"/>
      <c r="O29" s="2012"/>
      <c r="P29" s="1442">
        <v>5618</v>
      </c>
      <c r="Q29" s="1437">
        <v>5596</v>
      </c>
      <c r="R29" s="1437">
        <v>1973</v>
      </c>
      <c r="S29" s="808"/>
    </row>
    <row r="30" spans="1:19" s="1635" customFormat="1" ht="9.9499999999999993" customHeight="1" x14ac:dyDescent="0.15">
      <c r="A30" s="2025"/>
      <c r="B30" s="2306" t="s">
        <v>452</v>
      </c>
      <c r="C30" s="2306"/>
      <c r="D30" s="1438">
        <v>16008</v>
      </c>
      <c r="E30" s="1437">
        <v>14746</v>
      </c>
      <c r="F30" s="1437">
        <v>14328</v>
      </c>
      <c r="G30" s="1437">
        <v>13525</v>
      </c>
      <c r="H30" s="1437">
        <v>12247</v>
      </c>
      <c r="I30" s="1437">
        <v>11565</v>
      </c>
      <c r="J30" s="1437">
        <v>11192</v>
      </c>
      <c r="K30" s="1437">
        <v>11209</v>
      </c>
      <c r="L30" s="1437">
        <v>10723</v>
      </c>
      <c r="M30" s="446"/>
      <c r="N30" s="449"/>
      <c r="O30" s="2012"/>
      <c r="P30" s="1442">
        <v>14651</v>
      </c>
      <c r="Q30" s="1437">
        <v>11561</v>
      </c>
      <c r="R30" s="1437">
        <v>3684</v>
      </c>
      <c r="S30" s="808"/>
    </row>
    <row r="31" spans="1:19" s="1635" customFormat="1" ht="9.9499999999999993" customHeight="1" x14ac:dyDescent="0.15">
      <c r="A31" s="2025"/>
      <c r="B31" s="2306" t="s">
        <v>453</v>
      </c>
      <c r="C31" s="2306"/>
      <c r="D31" s="1438">
        <v>245</v>
      </c>
      <c r="E31" s="1437">
        <v>452</v>
      </c>
      <c r="F31" s="1437">
        <v>81</v>
      </c>
      <c r="G31" s="1437">
        <v>61</v>
      </c>
      <c r="H31" s="1437">
        <v>265</v>
      </c>
      <c r="I31" s="1437">
        <v>230</v>
      </c>
      <c r="J31" s="1437">
        <v>102</v>
      </c>
      <c r="K31" s="1437">
        <v>54</v>
      </c>
      <c r="L31" s="1437">
        <v>197</v>
      </c>
      <c r="M31" s="446"/>
      <c r="N31" s="449"/>
      <c r="O31" s="2012"/>
      <c r="P31" s="1442">
        <v>211</v>
      </c>
      <c r="Q31" s="1437">
        <v>164</v>
      </c>
      <c r="R31" s="1437">
        <v>151</v>
      </c>
      <c r="S31" s="808"/>
    </row>
    <row r="32" spans="1:19" s="1635" customFormat="1" ht="11.25" customHeight="1" x14ac:dyDescent="0.15">
      <c r="A32" s="2025"/>
      <c r="B32" s="2306" t="s">
        <v>653</v>
      </c>
      <c r="C32" s="2306"/>
      <c r="D32" s="467">
        <v>5564</v>
      </c>
      <c r="E32" s="468">
        <v>5516</v>
      </c>
      <c r="F32" s="468">
        <v>5334</v>
      </c>
      <c r="G32" s="468">
        <v>5380</v>
      </c>
      <c r="H32" s="468">
        <v>5324</v>
      </c>
      <c r="I32" s="468">
        <v>5244</v>
      </c>
      <c r="J32" s="468">
        <v>5160</v>
      </c>
      <c r="K32" s="468">
        <v>5209</v>
      </c>
      <c r="L32" s="468">
        <v>5020</v>
      </c>
      <c r="M32" s="469"/>
      <c r="N32" s="449"/>
      <c r="O32" s="489"/>
      <c r="P32" s="1446">
        <v>5449</v>
      </c>
      <c r="Q32" s="468">
        <v>5235</v>
      </c>
      <c r="R32" s="468">
        <v>2008</v>
      </c>
      <c r="S32" s="811"/>
    </row>
    <row r="33" spans="1:19" s="1635" customFormat="1" ht="9.9499999999999993" customHeight="1" x14ac:dyDescent="0.15">
      <c r="A33" s="1649"/>
      <c r="B33" s="1649"/>
      <c r="C33" s="1649"/>
      <c r="D33" s="1487"/>
      <c r="E33" s="954"/>
      <c r="F33" s="954"/>
      <c r="G33" s="954"/>
      <c r="H33" s="954"/>
      <c r="I33" s="954"/>
      <c r="J33" s="954"/>
      <c r="K33" s="954"/>
      <c r="L33" s="954"/>
      <c r="M33" s="954"/>
      <c r="N33" s="955"/>
      <c r="O33" s="954"/>
      <c r="P33" s="1487"/>
      <c r="Q33" s="954"/>
      <c r="R33" s="954"/>
      <c r="S33" s="954"/>
    </row>
    <row r="34" spans="1:19" s="1635" customFormat="1" ht="9.9499999999999993" customHeight="1" x14ac:dyDescent="0.15">
      <c r="A34" s="2225" t="s">
        <v>430</v>
      </c>
      <c r="B34" s="2225"/>
      <c r="C34" s="2225"/>
      <c r="D34" s="1488"/>
      <c r="E34" s="1178"/>
      <c r="F34" s="1178"/>
      <c r="G34" s="1178"/>
      <c r="H34" s="1178"/>
      <c r="I34" s="1178"/>
      <c r="J34" s="1178"/>
      <c r="K34" s="1178"/>
      <c r="L34" s="1178"/>
      <c r="M34" s="957"/>
      <c r="N34" s="958"/>
      <c r="O34" s="959"/>
      <c r="P34" s="1493"/>
      <c r="Q34" s="1178"/>
      <c r="R34" s="1178"/>
      <c r="S34" s="957"/>
    </row>
    <row r="35" spans="1:19" s="1635" customFormat="1" ht="11.25" customHeight="1" x14ac:dyDescent="0.15">
      <c r="A35" s="536"/>
      <c r="B35" s="2226" t="s">
        <v>654</v>
      </c>
      <c r="C35" s="2226"/>
      <c r="D35" s="2003">
        <v>2.9899999999999999E-2</v>
      </c>
      <c r="E35" s="2004">
        <v>3.2500000000000001E-2</v>
      </c>
      <c r="F35" s="2004">
        <v>3.2599999999999997E-2</v>
      </c>
      <c r="G35" s="2004">
        <v>3.32E-2</v>
      </c>
      <c r="H35" s="2004">
        <v>3.3399999999999999E-2</v>
      </c>
      <c r="I35" s="2004">
        <v>3.3700000000000001E-2</v>
      </c>
      <c r="J35" s="2004">
        <v>3.4500000000000003E-2</v>
      </c>
      <c r="K35" s="2004">
        <v>3.2899999999999999E-2</v>
      </c>
      <c r="L35" s="2004">
        <v>3.4599999999999999E-2</v>
      </c>
      <c r="M35" s="2000"/>
      <c r="N35" s="961"/>
      <c r="O35" s="2005"/>
      <c r="P35" s="2006">
        <v>3.2000000000000001E-2</v>
      </c>
      <c r="Q35" s="2004">
        <v>3.3599999999999998E-2</v>
      </c>
      <c r="R35" s="2004">
        <v>2.98E-2</v>
      </c>
      <c r="S35" s="1650"/>
    </row>
    <row r="36" spans="1:19" s="1635" customFormat="1" ht="9.9499999999999993" customHeight="1" x14ac:dyDescent="0.15">
      <c r="A36" s="2025"/>
      <c r="B36" s="2306" t="s">
        <v>444</v>
      </c>
      <c r="C36" s="2306"/>
      <c r="D36" s="2014">
        <v>0.56899999999999995</v>
      </c>
      <c r="E36" s="2015">
        <v>0.55300000000000005</v>
      </c>
      <c r="F36" s="2015">
        <v>0.58499999999999996</v>
      </c>
      <c r="G36" s="2015">
        <v>0.57199999999999995</v>
      </c>
      <c r="H36" s="2015">
        <v>0.57599999999999996</v>
      </c>
      <c r="I36" s="2015">
        <v>0.55000000000000004</v>
      </c>
      <c r="J36" s="2015">
        <v>0.59399999999999997</v>
      </c>
      <c r="K36" s="2015">
        <v>0.59599999999999997</v>
      </c>
      <c r="L36" s="2015">
        <v>0.55700000000000005</v>
      </c>
      <c r="M36" s="2001"/>
      <c r="N36" s="961"/>
      <c r="O36" s="2016"/>
      <c r="P36" s="2017">
        <v>0.56899999999999995</v>
      </c>
      <c r="Q36" s="2015">
        <v>0.57899999999999996</v>
      </c>
      <c r="R36" s="2015">
        <v>0.61</v>
      </c>
      <c r="S36" s="1650"/>
    </row>
    <row r="37" spans="1:19" s="1635" customFormat="1" ht="11.25" customHeight="1" x14ac:dyDescent="0.15">
      <c r="A37" s="2026"/>
      <c r="B37" s="2306" t="s">
        <v>655</v>
      </c>
      <c r="C37" s="2306"/>
      <c r="D37" s="2014">
        <v>9.2999999999999999E-2</v>
      </c>
      <c r="E37" s="2015">
        <v>9.0999999999999998E-2</v>
      </c>
      <c r="F37" s="2015">
        <v>9.0999999999999998E-2</v>
      </c>
      <c r="G37" s="2015">
        <v>0.09</v>
      </c>
      <c r="H37" s="2015">
        <v>7.1999999999999995E-2</v>
      </c>
      <c r="I37" s="2015">
        <v>9.0999999999999998E-2</v>
      </c>
      <c r="J37" s="2015">
        <v>8.2000000000000003E-2</v>
      </c>
      <c r="K37" s="2015">
        <v>7.9000000000000001E-2</v>
      </c>
      <c r="L37" s="2015">
        <v>6.4000000000000001E-2</v>
      </c>
      <c r="M37" s="2002"/>
      <c r="N37" s="963"/>
      <c r="O37" s="2019"/>
      <c r="P37" s="2020">
        <v>9.0999999999999998E-2</v>
      </c>
      <c r="Q37" s="2028">
        <v>8.1000000000000003E-2</v>
      </c>
      <c r="R37" s="2028">
        <v>7.4999999999999997E-2</v>
      </c>
      <c r="S37" s="1651"/>
    </row>
    <row r="38" spans="1:19" s="1635" customFormat="1" ht="9.9499999999999993" customHeight="1" x14ac:dyDescent="0.15">
      <c r="A38" s="2026"/>
      <c r="B38" s="2306" t="s">
        <v>429</v>
      </c>
      <c r="C38" s="2306"/>
      <c r="D38" s="1438">
        <f t="shared" ref="D38:L38" si="24">D18</f>
        <v>135</v>
      </c>
      <c r="E38" s="1437">
        <f t="shared" si="24"/>
        <v>130</v>
      </c>
      <c r="F38" s="1437">
        <f t="shared" si="24"/>
        <v>122</v>
      </c>
      <c r="G38" s="1437">
        <f t="shared" si="24"/>
        <v>126</v>
      </c>
      <c r="H38" s="1437">
        <f t="shared" si="24"/>
        <v>102</v>
      </c>
      <c r="I38" s="1437">
        <f t="shared" si="24"/>
        <v>124</v>
      </c>
      <c r="J38" s="1437">
        <f t="shared" si="24"/>
        <v>107</v>
      </c>
      <c r="K38" s="1437">
        <f t="shared" si="24"/>
        <v>107</v>
      </c>
      <c r="L38" s="1437">
        <f t="shared" si="24"/>
        <v>86</v>
      </c>
      <c r="M38" s="446"/>
      <c r="N38" s="965"/>
      <c r="O38" s="2012"/>
      <c r="P38" s="1442">
        <f>P18</f>
        <v>513</v>
      </c>
      <c r="Q38" s="1437">
        <f>Q18</f>
        <v>440</v>
      </c>
      <c r="R38" s="1437">
        <f>R18</f>
        <v>158</v>
      </c>
      <c r="S38" s="1651"/>
    </row>
    <row r="39" spans="1:19" s="1635" customFormat="1" ht="11.25" customHeight="1" x14ac:dyDescent="0.15">
      <c r="A39" s="2026"/>
      <c r="B39" s="2306" t="s">
        <v>656</v>
      </c>
      <c r="C39" s="2306"/>
      <c r="D39" s="1485">
        <v>-138</v>
      </c>
      <c r="E39" s="445">
        <v>-136</v>
      </c>
      <c r="F39" s="445">
        <v>-128</v>
      </c>
      <c r="G39" s="445">
        <v>-134</v>
      </c>
      <c r="H39" s="445">
        <v>-134</v>
      </c>
      <c r="I39" s="445">
        <v>-130</v>
      </c>
      <c r="J39" s="445">
        <v>-124</v>
      </c>
      <c r="K39" s="445">
        <v>-129</v>
      </c>
      <c r="L39" s="449">
        <v>-125</v>
      </c>
      <c r="M39" s="469"/>
      <c r="N39" s="966"/>
      <c r="O39" s="503"/>
      <c r="P39" s="1446">
        <f>SUM(D39:G39)</f>
        <v>-536</v>
      </c>
      <c r="Q39" s="468">
        <v>-517</v>
      </c>
      <c r="R39" s="468">
        <v>-202</v>
      </c>
      <c r="S39" s="808"/>
    </row>
    <row r="40" spans="1:19" s="1635" customFormat="1" ht="11.25" customHeight="1" x14ac:dyDescent="0.15">
      <c r="A40" s="2025"/>
      <c r="B40" s="2306" t="s">
        <v>657</v>
      </c>
      <c r="C40" s="2306"/>
      <c r="D40" s="451">
        <f t="shared" ref="D40" si="25">SUM(D38:D39)</f>
        <v>-3</v>
      </c>
      <c r="E40" s="1092">
        <f t="shared" ref="E40:L40" si="26">SUM(E38:E39)</f>
        <v>-6</v>
      </c>
      <c r="F40" s="1092">
        <f t="shared" si="26"/>
        <v>-6</v>
      </c>
      <c r="G40" s="1092">
        <f t="shared" si="26"/>
        <v>-8</v>
      </c>
      <c r="H40" s="1092">
        <f t="shared" si="26"/>
        <v>-32</v>
      </c>
      <c r="I40" s="1092">
        <f t="shared" si="26"/>
        <v>-6</v>
      </c>
      <c r="J40" s="1092">
        <f t="shared" si="26"/>
        <v>-17</v>
      </c>
      <c r="K40" s="1092">
        <f t="shared" si="26"/>
        <v>-22</v>
      </c>
      <c r="L40" s="1092">
        <f t="shared" si="26"/>
        <v>-39</v>
      </c>
      <c r="M40" s="967"/>
      <c r="N40" s="968"/>
      <c r="O40" s="540"/>
      <c r="P40" s="1445">
        <f t="shared" ref="P40:Q40" si="27">SUM(P38:P39)</f>
        <v>-23</v>
      </c>
      <c r="Q40" s="452">
        <f t="shared" si="27"/>
        <v>-77</v>
      </c>
      <c r="R40" s="452">
        <f t="shared" ref="R40" si="28">SUM(R38:R39)</f>
        <v>-44</v>
      </c>
      <c r="S40" s="770"/>
    </row>
    <row r="41" spans="1:19" s="1635" customFormat="1" ht="9.9499999999999993" customHeight="1" x14ac:dyDescent="0.15">
      <c r="A41" s="1666"/>
      <c r="B41" s="1666"/>
      <c r="C41" s="1666"/>
      <c r="D41" s="1443"/>
      <c r="E41" s="449"/>
      <c r="F41" s="449"/>
      <c r="G41" s="449"/>
      <c r="H41" s="449"/>
      <c r="I41" s="449"/>
      <c r="J41" s="449"/>
      <c r="K41" s="449"/>
      <c r="L41" s="449"/>
      <c r="M41" s="449"/>
      <c r="N41" s="449"/>
      <c r="O41" s="449"/>
      <c r="P41" s="1443"/>
      <c r="Q41" s="449"/>
      <c r="R41" s="449"/>
      <c r="S41" s="532"/>
    </row>
    <row r="42" spans="1:19" s="1635" customFormat="1" ht="9.9499999999999993" customHeight="1" x14ac:dyDescent="0.15">
      <c r="A42" s="2225" t="s">
        <v>183</v>
      </c>
      <c r="B42" s="2225"/>
      <c r="C42" s="2225"/>
      <c r="D42" s="459"/>
      <c r="E42" s="1179"/>
      <c r="F42" s="1179"/>
      <c r="G42" s="1179"/>
      <c r="H42" s="1179"/>
      <c r="I42" s="1179"/>
      <c r="J42" s="1179"/>
      <c r="K42" s="1179"/>
      <c r="L42" s="1179"/>
      <c r="M42" s="460"/>
      <c r="N42" s="520"/>
      <c r="O42" s="513"/>
      <c r="P42" s="1494"/>
      <c r="Q42" s="1179"/>
      <c r="R42" s="1179"/>
      <c r="S42" s="528"/>
    </row>
    <row r="43" spans="1:19" s="1635" customFormat="1" ht="11.25" customHeight="1" x14ac:dyDescent="0.15">
      <c r="A43" s="536"/>
      <c r="B43" s="2226" t="s">
        <v>658</v>
      </c>
      <c r="C43" s="2226"/>
      <c r="D43" s="1489"/>
      <c r="E43" s="970"/>
      <c r="F43" s="970"/>
      <c r="G43" s="970"/>
      <c r="H43" s="970"/>
      <c r="I43" s="970"/>
      <c r="J43" s="970"/>
      <c r="K43" s="970"/>
      <c r="L43" s="970"/>
      <c r="M43" s="971"/>
      <c r="N43" s="497"/>
      <c r="O43" s="972"/>
      <c r="P43" s="1495"/>
      <c r="Q43" s="970"/>
      <c r="R43" s="970"/>
      <c r="S43" s="1653"/>
    </row>
    <row r="44" spans="1:19" s="1635" customFormat="1" ht="9.9499999999999993" customHeight="1" x14ac:dyDescent="0.15">
      <c r="A44" s="1654"/>
      <c r="B44" s="1654"/>
      <c r="C44" s="537" t="s">
        <v>449</v>
      </c>
      <c r="D44" s="1440">
        <v>51348</v>
      </c>
      <c r="E44" s="1177">
        <v>50715</v>
      </c>
      <c r="F44" s="1177">
        <v>49461</v>
      </c>
      <c r="G44" s="1177">
        <v>45960</v>
      </c>
      <c r="H44" s="1177">
        <v>46128</v>
      </c>
      <c r="I44" s="1177">
        <v>47461</v>
      </c>
      <c r="J44" s="1177">
        <v>45046</v>
      </c>
      <c r="K44" s="1177">
        <v>46911</v>
      </c>
      <c r="L44" s="1177">
        <v>43185</v>
      </c>
      <c r="M44" s="446"/>
      <c r="N44" s="449"/>
      <c r="O44" s="946"/>
      <c r="P44" s="1444">
        <f>D44</f>
        <v>51348</v>
      </c>
      <c r="Q44" s="1177">
        <v>46128</v>
      </c>
      <c r="R44" s="1177">
        <v>43185</v>
      </c>
      <c r="S44" s="1655"/>
    </row>
    <row r="45" spans="1:19" s="1635" customFormat="1" ht="9.9499999999999993" customHeight="1" x14ac:dyDescent="0.15">
      <c r="A45" s="2027"/>
      <c r="B45" s="2027"/>
      <c r="C45" s="2011" t="s">
        <v>97</v>
      </c>
      <c r="D45" s="1485">
        <v>16761</v>
      </c>
      <c r="E45" s="445">
        <v>16794</v>
      </c>
      <c r="F45" s="445">
        <v>14815</v>
      </c>
      <c r="G45" s="445">
        <v>14654</v>
      </c>
      <c r="H45" s="445">
        <v>14660</v>
      </c>
      <c r="I45" s="445">
        <v>14355</v>
      </c>
      <c r="J45" s="445">
        <v>14542</v>
      </c>
      <c r="K45" s="445">
        <v>15048</v>
      </c>
      <c r="L45" s="445">
        <v>14220</v>
      </c>
      <c r="M45" s="446"/>
      <c r="N45" s="449"/>
      <c r="O45" s="491"/>
      <c r="P45" s="1491">
        <f>D45</f>
        <v>16761</v>
      </c>
      <c r="Q45" s="445">
        <v>14660</v>
      </c>
      <c r="R45" s="445">
        <v>14220</v>
      </c>
      <c r="S45" s="1655"/>
    </row>
    <row r="46" spans="1:19" s="1635" customFormat="1" ht="9.9499999999999993" customHeight="1" x14ac:dyDescent="0.15">
      <c r="A46" s="1656"/>
      <c r="B46" s="1656"/>
      <c r="C46" s="1656"/>
      <c r="D46" s="451">
        <f t="shared" ref="D46" si="29">SUM(D44:D45)</f>
        <v>68109</v>
      </c>
      <c r="E46" s="1092">
        <f t="shared" ref="E46:L46" si="30">SUM(E44:E45)</f>
        <v>67509</v>
      </c>
      <c r="F46" s="1092">
        <f t="shared" si="30"/>
        <v>64276</v>
      </c>
      <c r="G46" s="1092">
        <f t="shared" si="30"/>
        <v>60614</v>
      </c>
      <c r="H46" s="1092">
        <f t="shared" si="30"/>
        <v>60788</v>
      </c>
      <c r="I46" s="1092">
        <f t="shared" si="30"/>
        <v>61816</v>
      </c>
      <c r="J46" s="1092">
        <f t="shared" si="30"/>
        <v>59588</v>
      </c>
      <c r="K46" s="1092">
        <f t="shared" si="30"/>
        <v>61959</v>
      </c>
      <c r="L46" s="1092">
        <f t="shared" si="30"/>
        <v>57405</v>
      </c>
      <c r="M46" s="453"/>
      <c r="N46" s="449"/>
      <c r="O46" s="540"/>
      <c r="P46" s="1445">
        <f t="shared" ref="P46:Q46" si="31">SUM(P44:P45)</f>
        <v>68109</v>
      </c>
      <c r="Q46" s="452">
        <f t="shared" si="31"/>
        <v>60788</v>
      </c>
      <c r="R46" s="452">
        <f t="shared" ref="R46" si="32">SUM(R44:R45)</f>
        <v>57405</v>
      </c>
      <c r="S46" s="770"/>
    </row>
    <row r="47" spans="1:19" s="1635" customFormat="1" ht="11.25" customHeight="1" x14ac:dyDescent="0.15">
      <c r="A47" s="536"/>
      <c r="B47" s="2226" t="s">
        <v>659</v>
      </c>
      <c r="C47" s="2226"/>
      <c r="D47" s="1489"/>
      <c r="E47" s="970"/>
      <c r="F47" s="970"/>
      <c r="G47" s="970"/>
      <c r="H47" s="970"/>
      <c r="I47" s="970"/>
      <c r="J47" s="970"/>
      <c r="K47" s="970"/>
      <c r="L47" s="970"/>
      <c r="M47" s="971"/>
      <c r="N47" s="497"/>
      <c r="O47" s="972"/>
      <c r="P47" s="1495"/>
      <c r="Q47" s="970"/>
      <c r="R47" s="970"/>
      <c r="S47" s="808"/>
    </row>
    <row r="48" spans="1:19" s="1635" customFormat="1" ht="9.9499999999999993" customHeight="1" x14ac:dyDescent="0.15">
      <c r="A48" s="1654"/>
      <c r="B48" s="1654"/>
      <c r="C48" s="537" t="s">
        <v>449</v>
      </c>
      <c r="D48" s="1440">
        <v>43511</v>
      </c>
      <c r="E48" s="1177">
        <v>42624</v>
      </c>
      <c r="F48" s="1177">
        <v>41530</v>
      </c>
      <c r="G48" s="1177">
        <v>38707</v>
      </c>
      <c r="H48" s="1177">
        <v>38567</v>
      </c>
      <c r="I48" s="1177">
        <v>39812</v>
      </c>
      <c r="J48" s="1177">
        <v>37673</v>
      </c>
      <c r="K48" s="1177">
        <v>39265</v>
      </c>
      <c r="L48" s="1177">
        <v>37787</v>
      </c>
      <c r="M48" s="446"/>
      <c r="N48" s="449"/>
      <c r="O48" s="946"/>
      <c r="P48" s="1444">
        <f>D48</f>
        <v>43511</v>
      </c>
      <c r="Q48" s="1177">
        <v>38567</v>
      </c>
      <c r="R48" s="1177">
        <v>37787</v>
      </c>
      <c r="S48" s="1655"/>
    </row>
    <row r="49" spans="1:19" s="1635" customFormat="1" ht="9.9499999999999993" customHeight="1" x14ac:dyDescent="0.15">
      <c r="A49" s="2027"/>
      <c r="B49" s="2027"/>
      <c r="C49" s="2011" t="s">
        <v>97</v>
      </c>
      <c r="D49" s="1485">
        <v>8699</v>
      </c>
      <c r="E49" s="445">
        <v>8821</v>
      </c>
      <c r="F49" s="445">
        <v>7184</v>
      </c>
      <c r="G49" s="445">
        <v>7032</v>
      </c>
      <c r="H49" s="445">
        <v>7011</v>
      </c>
      <c r="I49" s="445">
        <v>7266</v>
      </c>
      <c r="J49" s="445">
        <v>8487</v>
      </c>
      <c r="K49" s="445">
        <v>9069</v>
      </c>
      <c r="L49" s="445">
        <v>7704</v>
      </c>
      <c r="M49" s="446"/>
      <c r="N49" s="449"/>
      <c r="O49" s="491"/>
      <c r="P49" s="1491">
        <f>D49</f>
        <v>8699</v>
      </c>
      <c r="Q49" s="445">
        <v>7011</v>
      </c>
      <c r="R49" s="445">
        <v>7704</v>
      </c>
      <c r="S49" s="1655"/>
    </row>
    <row r="50" spans="1:19" s="1635" customFormat="1" ht="9.9499999999999993" customHeight="1" x14ac:dyDescent="0.15">
      <c r="A50" s="1656"/>
      <c r="B50" s="1656"/>
      <c r="C50" s="1656"/>
      <c r="D50" s="451">
        <f t="shared" ref="D50" si="33">SUM(D48:D49)</f>
        <v>52210</v>
      </c>
      <c r="E50" s="1092">
        <f t="shared" ref="E50:L50" si="34">SUM(E48:E49)</f>
        <v>51445</v>
      </c>
      <c r="F50" s="1092">
        <f t="shared" si="34"/>
        <v>48714</v>
      </c>
      <c r="G50" s="1092">
        <f t="shared" si="34"/>
        <v>45739</v>
      </c>
      <c r="H50" s="1092">
        <f t="shared" si="34"/>
        <v>45578</v>
      </c>
      <c r="I50" s="1092">
        <f t="shared" si="34"/>
        <v>47078</v>
      </c>
      <c r="J50" s="1092">
        <f t="shared" si="34"/>
        <v>46160</v>
      </c>
      <c r="K50" s="1092">
        <f t="shared" si="34"/>
        <v>48334</v>
      </c>
      <c r="L50" s="1092">
        <f t="shared" si="34"/>
        <v>45491</v>
      </c>
      <c r="M50" s="453"/>
      <c r="N50" s="449"/>
      <c r="O50" s="540"/>
      <c r="P50" s="1445">
        <f t="shared" ref="P50:Q50" si="35">SUM(P48:P49)</f>
        <v>52210</v>
      </c>
      <c r="Q50" s="452">
        <f t="shared" si="35"/>
        <v>45578</v>
      </c>
      <c r="R50" s="452">
        <f t="shared" ref="R50" si="36">SUM(R48:R49)</f>
        <v>45491</v>
      </c>
      <c r="S50" s="770"/>
    </row>
    <row r="51" spans="1:19" s="1635" customFormat="1" ht="9.9499999999999993" customHeight="1" x14ac:dyDescent="0.15">
      <c r="A51" s="2029"/>
      <c r="B51" s="2345" t="s">
        <v>182</v>
      </c>
      <c r="C51" s="2345"/>
      <c r="D51" s="451">
        <v>2113</v>
      </c>
      <c r="E51" s="1092">
        <v>2111</v>
      </c>
      <c r="F51" s="1092">
        <v>2015</v>
      </c>
      <c r="G51" s="1092">
        <v>1982</v>
      </c>
      <c r="H51" s="1092">
        <v>1947</v>
      </c>
      <c r="I51" s="1092">
        <v>1926</v>
      </c>
      <c r="J51" s="1092">
        <v>1814</v>
      </c>
      <c r="K51" s="468">
        <v>1746</v>
      </c>
      <c r="L51" s="468">
        <v>1753</v>
      </c>
      <c r="M51" s="469"/>
      <c r="N51" s="449"/>
      <c r="O51" s="489"/>
      <c r="P51" s="1446">
        <f>D51</f>
        <v>2113</v>
      </c>
      <c r="Q51" s="468">
        <v>1947</v>
      </c>
      <c r="R51" s="468">
        <v>1753</v>
      </c>
      <c r="S51" s="811"/>
    </row>
    <row r="52" spans="1:19" s="1657" customFormat="1" ht="2.25" customHeight="1" x14ac:dyDescent="0.15">
      <c r="A52" s="2350"/>
      <c r="B52" s="2350"/>
      <c r="C52" s="2350"/>
      <c r="D52" s="2350"/>
      <c r="E52" s="2350"/>
      <c r="F52" s="2350"/>
      <c r="G52" s="2350"/>
      <c r="H52" s="2350"/>
      <c r="I52" s="2350"/>
      <c r="J52" s="2350"/>
      <c r="K52" s="2350"/>
      <c r="L52" s="2350"/>
      <c r="M52" s="2350"/>
      <c r="N52" s="2350"/>
      <c r="O52" s="2350"/>
      <c r="P52" s="2350"/>
      <c r="Q52" s="2350"/>
      <c r="R52" s="2350"/>
      <c r="S52" s="2350"/>
    </row>
    <row r="53" spans="1:19" s="1657" customFormat="1" ht="16.5" customHeight="1" x14ac:dyDescent="0.15">
      <c r="A53" s="1626" t="s">
        <v>604</v>
      </c>
      <c r="B53" s="2348" t="s">
        <v>838</v>
      </c>
      <c r="C53" s="2348"/>
      <c r="D53" s="2348"/>
      <c r="E53" s="2348"/>
      <c r="F53" s="2348"/>
      <c r="G53" s="2348"/>
      <c r="H53" s="2348"/>
      <c r="I53" s="2348"/>
      <c r="J53" s="2348"/>
      <c r="K53" s="2348"/>
      <c r="L53" s="2348"/>
      <c r="M53" s="2348"/>
      <c r="N53" s="2348"/>
      <c r="O53" s="2348"/>
      <c r="P53" s="2348"/>
      <c r="Q53" s="2348"/>
      <c r="R53" s="2348"/>
      <c r="S53" s="2348"/>
    </row>
    <row r="54" spans="1:19" s="1657" customFormat="1" ht="16.5" customHeight="1" x14ac:dyDescent="0.15">
      <c r="A54" s="1626" t="s">
        <v>605</v>
      </c>
      <c r="B54" s="2348" t="s">
        <v>577</v>
      </c>
      <c r="C54" s="2348"/>
      <c r="D54" s="2348"/>
      <c r="E54" s="2348"/>
      <c r="F54" s="2348"/>
      <c r="G54" s="2348"/>
      <c r="H54" s="2348"/>
      <c r="I54" s="2348"/>
      <c r="J54" s="2348"/>
      <c r="K54" s="2348"/>
      <c r="L54" s="2348"/>
      <c r="M54" s="2348"/>
      <c r="N54" s="2348"/>
      <c r="O54" s="2348"/>
      <c r="P54" s="2348"/>
      <c r="Q54" s="2348"/>
      <c r="R54" s="2348"/>
      <c r="S54" s="2348"/>
    </row>
    <row r="55" spans="1:19" s="1657" customFormat="1" ht="10.15" customHeight="1" x14ac:dyDescent="0.15">
      <c r="A55" s="1626" t="s">
        <v>606</v>
      </c>
      <c r="B55" s="2347" t="s">
        <v>839</v>
      </c>
      <c r="C55" s="2347"/>
      <c r="D55" s="2347"/>
      <c r="E55" s="2347"/>
      <c r="F55" s="2347"/>
      <c r="G55" s="2347"/>
      <c r="H55" s="2347"/>
      <c r="I55" s="2347"/>
      <c r="J55" s="2347"/>
      <c r="K55" s="2347"/>
      <c r="L55" s="2347"/>
      <c r="M55" s="2347"/>
      <c r="N55" s="2347"/>
      <c r="O55" s="2347"/>
      <c r="P55" s="2347"/>
      <c r="Q55" s="2347"/>
      <c r="R55" s="2347"/>
      <c r="S55" s="2347"/>
    </row>
    <row r="56" spans="1:19" s="1657" customFormat="1" ht="10.15" customHeight="1" x14ac:dyDescent="0.15">
      <c r="A56" s="1626" t="s">
        <v>607</v>
      </c>
      <c r="B56" s="2347" t="s">
        <v>445</v>
      </c>
      <c r="C56" s="2347"/>
      <c r="D56" s="2347"/>
      <c r="E56" s="2347"/>
      <c r="F56" s="2347"/>
      <c r="G56" s="2347"/>
      <c r="H56" s="2347"/>
      <c r="I56" s="2347"/>
      <c r="J56" s="2347"/>
      <c r="K56" s="2347"/>
      <c r="L56" s="2347"/>
      <c r="M56" s="2347"/>
      <c r="N56" s="2347"/>
      <c r="O56" s="2347"/>
      <c r="P56" s="2347"/>
      <c r="Q56" s="2347"/>
      <c r="R56" s="2347"/>
      <c r="S56" s="2347"/>
    </row>
    <row r="57" spans="1:19" s="1657" customFormat="1" ht="9.6" customHeight="1" x14ac:dyDescent="0.15">
      <c r="A57" s="1626" t="s">
        <v>624</v>
      </c>
      <c r="B57" s="2347" t="s">
        <v>181</v>
      </c>
      <c r="C57" s="2347"/>
      <c r="D57" s="2347"/>
      <c r="E57" s="2347"/>
      <c r="F57" s="2347"/>
      <c r="G57" s="2347"/>
      <c r="H57" s="2347"/>
      <c r="I57" s="2347"/>
      <c r="J57" s="2347"/>
      <c r="K57" s="2347"/>
      <c r="L57" s="2347"/>
      <c r="M57" s="2347"/>
      <c r="N57" s="2347"/>
      <c r="O57" s="2347"/>
      <c r="P57" s="2347"/>
      <c r="Q57" s="2347"/>
      <c r="R57" s="2347"/>
      <c r="S57" s="2347"/>
    </row>
    <row r="58" spans="1:19" s="1657" customFormat="1" ht="7.5" customHeight="1" x14ac:dyDescent="0.15">
      <c r="A58" s="1626" t="s">
        <v>625</v>
      </c>
      <c r="B58" s="2347" t="s">
        <v>25</v>
      </c>
      <c r="C58" s="2347"/>
      <c r="D58" s="2347"/>
      <c r="E58" s="2347"/>
      <c r="F58" s="2347"/>
      <c r="G58" s="2347"/>
      <c r="H58" s="2347"/>
      <c r="I58" s="2347"/>
      <c r="J58" s="2347"/>
      <c r="K58" s="2347"/>
      <c r="L58" s="2347"/>
      <c r="M58" s="2347"/>
      <c r="N58" s="2347"/>
      <c r="O58" s="2347"/>
      <c r="P58" s="2347"/>
      <c r="Q58" s="2347"/>
      <c r="R58" s="2347"/>
      <c r="S58" s="2347"/>
    </row>
  </sheetData>
  <mergeCells count="45">
    <mergeCell ref="B30:C30"/>
    <mergeCell ref="B31:C31"/>
    <mergeCell ref="A42:C42"/>
    <mergeCell ref="B40:C40"/>
    <mergeCell ref="B36:C36"/>
    <mergeCell ref="B37:C37"/>
    <mergeCell ref="B38:C38"/>
    <mergeCell ref="B39:C39"/>
    <mergeCell ref="B35:C35"/>
    <mergeCell ref="B28:C28"/>
    <mergeCell ref="B29:C29"/>
    <mergeCell ref="A34:C34"/>
    <mergeCell ref="B32:C32"/>
    <mergeCell ref="A1:S1"/>
    <mergeCell ref="A3:C3"/>
    <mergeCell ref="A6:C6"/>
    <mergeCell ref="A17:C17"/>
    <mergeCell ref="B13:C13"/>
    <mergeCell ref="B16:C16"/>
    <mergeCell ref="B8:C8"/>
    <mergeCell ref="B9:C9"/>
    <mergeCell ref="B14:C14"/>
    <mergeCell ref="B15:C15"/>
    <mergeCell ref="B7:C7"/>
    <mergeCell ref="A2:S2"/>
    <mergeCell ref="B10:C10"/>
    <mergeCell ref="A20:C20"/>
    <mergeCell ref="A18:C18"/>
    <mergeCell ref="B11:C11"/>
    <mergeCell ref="B12:C12"/>
    <mergeCell ref="B27:C27"/>
    <mergeCell ref="A25:C25"/>
    <mergeCell ref="B22:C22"/>
    <mergeCell ref="B21:C21"/>
    <mergeCell ref="B26:C26"/>
    <mergeCell ref="B58:S58"/>
    <mergeCell ref="B47:C47"/>
    <mergeCell ref="B43:C43"/>
    <mergeCell ref="B51:C51"/>
    <mergeCell ref="B57:S57"/>
    <mergeCell ref="B53:S53"/>
    <mergeCell ref="A52:S52"/>
    <mergeCell ref="B54:S54"/>
    <mergeCell ref="B56:S56"/>
    <mergeCell ref="B55:S55"/>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9"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46"/>
  <sheetViews>
    <sheetView zoomScaleNormal="100" zoomScaleSheetLayoutView="100" workbookViewId="0">
      <selection activeCell="B45" sqref="B45:R45"/>
    </sheetView>
  </sheetViews>
  <sheetFormatPr defaultColWidth="9.140625" defaultRowHeight="12.75" x14ac:dyDescent="0.2"/>
  <cols>
    <col min="1" max="1" width="2.5703125" style="1698" customWidth="1"/>
    <col min="2" max="2" width="55" style="1698" customWidth="1"/>
    <col min="3" max="3" width="7.85546875" style="1699" customWidth="1"/>
    <col min="4" max="4" width="6.42578125" style="1700" bestFit="1" customWidth="1"/>
    <col min="5" max="11" width="6.42578125" style="1701" bestFit="1" customWidth="1"/>
    <col min="12" max="12" width="1.28515625" style="1701" customWidth="1"/>
    <col min="13" max="13" width="2.140625" style="1700" customWidth="1"/>
    <col min="14" max="14" width="1.28515625" style="1700" customWidth="1"/>
    <col min="15" max="15" width="7.140625" style="1702" customWidth="1"/>
    <col min="16" max="17" width="6.42578125" style="1702" bestFit="1" customWidth="1"/>
    <col min="18" max="18" width="1.28515625" style="1701" customWidth="1"/>
    <col min="19" max="20" width="9.140625" style="1701" customWidth="1"/>
    <col min="21" max="21" width="9.140625" style="1703" customWidth="1"/>
    <col min="22" max="22" width="9.140625" style="1701" customWidth="1"/>
    <col min="23" max="16384" width="9.140625" style="1701"/>
  </cols>
  <sheetData>
    <row r="1" spans="1:21" s="1667" customFormat="1" ht="18.75" customHeight="1" x14ac:dyDescent="0.25">
      <c r="A1" s="2285" t="s">
        <v>547</v>
      </c>
      <c r="B1" s="2285"/>
      <c r="C1" s="2285"/>
      <c r="D1" s="2285"/>
      <c r="E1" s="2285"/>
      <c r="F1" s="2285"/>
      <c r="G1" s="2285"/>
      <c r="H1" s="2285"/>
      <c r="I1" s="2285"/>
      <c r="J1" s="2285"/>
      <c r="K1" s="2285"/>
      <c r="L1" s="2285"/>
      <c r="M1" s="2285"/>
      <c r="N1" s="2285"/>
      <c r="O1" s="2285"/>
      <c r="P1" s="2285"/>
      <c r="Q1" s="2285"/>
      <c r="R1" s="2285"/>
      <c r="U1" s="1668"/>
    </row>
    <row r="2" spans="1:21" s="1670" customFormat="1" ht="9" customHeight="1" x14ac:dyDescent="0.15">
      <c r="A2" s="165"/>
      <c r="B2" s="165"/>
      <c r="C2" s="1553"/>
      <c r="D2" s="1553"/>
      <c r="E2" s="1553"/>
      <c r="F2" s="1553"/>
      <c r="G2" s="1553"/>
      <c r="H2" s="1553"/>
      <c r="I2" s="1553"/>
      <c r="J2" s="1553"/>
      <c r="K2" s="1553"/>
      <c r="L2" s="1553"/>
      <c r="M2" s="1234"/>
      <c r="N2" s="1234"/>
      <c r="O2" s="1553"/>
      <c r="P2" s="1553"/>
      <c r="Q2" s="1553"/>
      <c r="R2" s="1669"/>
    </row>
    <row r="3" spans="1:21" s="1670" customFormat="1" ht="10.5" customHeight="1" x14ac:dyDescent="0.15">
      <c r="A3" s="2297" t="s">
        <v>418</v>
      </c>
      <c r="B3" s="2297"/>
      <c r="C3" s="1671"/>
      <c r="D3" s="1672"/>
      <c r="E3" s="1672"/>
      <c r="F3" s="1672"/>
      <c r="G3" s="1672"/>
      <c r="H3" s="1672"/>
      <c r="I3" s="1672"/>
      <c r="J3" s="1672"/>
      <c r="K3" s="1672"/>
      <c r="L3" s="1673"/>
      <c r="M3" s="1674"/>
      <c r="N3" s="1675"/>
      <c r="O3" s="1676" t="s">
        <v>709</v>
      </c>
      <c r="P3" s="1677" t="s">
        <v>494</v>
      </c>
      <c r="Q3" s="1677" t="s">
        <v>17</v>
      </c>
      <c r="R3" s="1678"/>
    </row>
    <row r="4" spans="1:21" s="1670" customFormat="1" ht="10.5" customHeight="1" x14ac:dyDescent="0.15">
      <c r="A4" s="1679"/>
      <c r="B4" s="1679"/>
      <c r="C4" s="1316" t="s">
        <v>778</v>
      </c>
      <c r="D4" s="116" t="s">
        <v>750</v>
      </c>
      <c r="E4" s="116" t="s">
        <v>710</v>
      </c>
      <c r="F4" s="116" t="s">
        <v>571</v>
      </c>
      <c r="G4" s="116" t="s">
        <v>550</v>
      </c>
      <c r="H4" s="116" t="s">
        <v>528</v>
      </c>
      <c r="I4" s="116" t="s">
        <v>490</v>
      </c>
      <c r="J4" s="116" t="s">
        <v>196</v>
      </c>
      <c r="K4" s="116" t="s">
        <v>419</v>
      </c>
      <c r="L4" s="1680"/>
      <c r="M4" s="140"/>
      <c r="N4" s="1681"/>
      <c r="O4" s="1682" t="s">
        <v>18</v>
      </c>
      <c r="P4" s="116" t="s">
        <v>18</v>
      </c>
      <c r="Q4" s="116" t="s">
        <v>18</v>
      </c>
      <c r="R4" s="1683"/>
    </row>
    <row r="5" spans="1:21" s="1670" customFormat="1" ht="10.5" customHeight="1" x14ac:dyDescent="0.15">
      <c r="A5" s="165"/>
      <c r="B5" s="165"/>
      <c r="C5" s="128"/>
      <c r="D5" s="1086"/>
      <c r="E5" s="1086"/>
      <c r="F5" s="1086"/>
      <c r="G5" s="1086"/>
      <c r="H5" s="1086"/>
      <c r="I5" s="1086"/>
      <c r="J5" s="1086"/>
      <c r="K5" s="1086"/>
      <c r="L5" s="1684"/>
      <c r="M5" s="1476"/>
      <c r="N5" s="1476"/>
      <c r="O5" s="1674"/>
      <c r="P5" s="165"/>
      <c r="Q5" s="165"/>
      <c r="R5" s="1685"/>
    </row>
    <row r="6" spans="1:21" s="1670" customFormat="1" ht="10.5" customHeight="1" x14ac:dyDescent="0.15">
      <c r="A6" s="2325" t="s">
        <v>438</v>
      </c>
      <c r="B6" s="2325"/>
      <c r="C6" s="1686"/>
      <c r="D6" s="1687"/>
      <c r="E6" s="1687"/>
      <c r="F6" s="1687"/>
      <c r="G6" s="1687"/>
      <c r="H6" s="1687"/>
      <c r="I6" s="1687"/>
      <c r="J6" s="1687"/>
      <c r="K6" s="1687"/>
      <c r="L6" s="1688"/>
      <c r="M6" s="1476"/>
      <c r="N6" s="1686"/>
      <c r="O6" s="1689"/>
      <c r="P6" s="1687"/>
      <c r="Q6" s="1687"/>
      <c r="R6" s="1690"/>
    </row>
    <row r="7" spans="1:21" s="1670" customFormat="1" ht="10.5" customHeight="1" x14ac:dyDescent="0.15">
      <c r="A7" s="721"/>
      <c r="B7" s="722" t="s">
        <v>101</v>
      </c>
      <c r="C7" s="1449">
        <v>426</v>
      </c>
      <c r="D7" s="695">
        <v>438</v>
      </c>
      <c r="E7" s="695">
        <v>427</v>
      </c>
      <c r="F7" s="695">
        <v>414</v>
      </c>
      <c r="G7" s="695">
        <v>371</v>
      </c>
      <c r="H7" s="695">
        <v>408</v>
      </c>
      <c r="I7" s="695">
        <v>409</v>
      </c>
      <c r="J7" s="695">
        <v>486</v>
      </c>
      <c r="K7" s="695">
        <v>299</v>
      </c>
      <c r="L7" s="121"/>
      <c r="M7" s="182"/>
      <c r="N7" s="696"/>
      <c r="O7" s="1450">
        <f>SUM(C7:F7)</f>
        <v>1705</v>
      </c>
      <c r="P7" s="695">
        <v>1674</v>
      </c>
      <c r="Q7" s="695">
        <v>1601</v>
      </c>
      <c r="R7" s="123"/>
    </row>
    <row r="8" spans="1:21" s="1670" customFormat="1" ht="10.5" customHeight="1" x14ac:dyDescent="0.15">
      <c r="A8" s="1409"/>
      <c r="B8" s="1412" t="s">
        <v>772</v>
      </c>
      <c r="C8" s="1475">
        <v>309</v>
      </c>
      <c r="D8" s="279">
        <v>308</v>
      </c>
      <c r="E8" s="279">
        <v>324</v>
      </c>
      <c r="F8" s="279">
        <v>291</v>
      </c>
      <c r="G8" s="279">
        <v>278</v>
      </c>
      <c r="H8" s="279">
        <v>344</v>
      </c>
      <c r="I8" s="279">
        <v>301</v>
      </c>
      <c r="J8" s="279">
        <v>315</v>
      </c>
      <c r="K8" s="279">
        <v>323</v>
      </c>
      <c r="L8" s="181"/>
      <c r="M8" s="182"/>
      <c r="N8" s="680"/>
      <c r="O8" s="1398">
        <f>SUM(C8:F8)</f>
        <v>1232</v>
      </c>
      <c r="P8" s="279">
        <v>1238</v>
      </c>
      <c r="Q8" s="279">
        <v>1222</v>
      </c>
      <c r="R8" s="126"/>
    </row>
    <row r="9" spans="1:21" s="1670" customFormat="1" ht="10.5" customHeight="1" x14ac:dyDescent="0.15">
      <c r="A9" s="1409"/>
      <c r="B9" s="1412" t="s">
        <v>638</v>
      </c>
      <c r="C9" s="136">
        <f>SUM(C7:C8)</f>
        <v>735</v>
      </c>
      <c r="D9" s="182">
        <f>SUM(D7:D8)</f>
        <v>746</v>
      </c>
      <c r="E9" s="182">
        <f>SUM(E7:E8)</f>
        <v>751</v>
      </c>
      <c r="F9" s="182">
        <f t="shared" ref="F9:K9" si="0">SUM(F7:F8)</f>
        <v>705</v>
      </c>
      <c r="G9" s="182">
        <f t="shared" si="0"/>
        <v>649</v>
      </c>
      <c r="H9" s="182">
        <f t="shared" si="0"/>
        <v>752</v>
      </c>
      <c r="I9" s="182">
        <f t="shared" si="0"/>
        <v>710</v>
      </c>
      <c r="J9" s="182">
        <f t="shared" si="0"/>
        <v>801</v>
      </c>
      <c r="K9" s="182">
        <f t="shared" si="0"/>
        <v>622</v>
      </c>
      <c r="L9" s="121"/>
      <c r="M9" s="182"/>
      <c r="N9" s="675"/>
      <c r="O9" s="1375">
        <f t="shared" ref="O9" si="1">SUM(O7:O8)</f>
        <v>2937</v>
      </c>
      <c r="P9" s="182">
        <f>SUM(P7:P8)</f>
        <v>2912</v>
      </c>
      <c r="Q9" s="182">
        <f>SUM(Q7:Q8)</f>
        <v>2823</v>
      </c>
      <c r="R9" s="123"/>
    </row>
    <row r="10" spans="1:21" s="1670" customFormat="1" ht="10.5" customHeight="1" x14ac:dyDescent="0.15">
      <c r="A10" s="1409"/>
      <c r="B10" s="1412" t="s">
        <v>639</v>
      </c>
      <c r="C10" s="1447">
        <v>24</v>
      </c>
      <c r="D10" s="1422">
        <v>18</v>
      </c>
      <c r="E10" s="1422">
        <v>6</v>
      </c>
      <c r="F10" s="1422">
        <v>42</v>
      </c>
      <c r="G10" s="1422">
        <v>2</v>
      </c>
      <c r="H10" s="1422">
        <v>1</v>
      </c>
      <c r="I10" s="1422">
        <v>3</v>
      </c>
      <c r="J10" s="1422">
        <v>2</v>
      </c>
      <c r="K10" s="1422">
        <v>0</v>
      </c>
      <c r="L10" s="121"/>
      <c r="M10" s="182"/>
      <c r="N10" s="1990"/>
      <c r="O10" s="1448">
        <f>SUM(C10:F10)</f>
        <v>90</v>
      </c>
      <c r="P10" s="1422">
        <v>8</v>
      </c>
      <c r="Q10" s="1422">
        <v>-4</v>
      </c>
      <c r="R10" s="123"/>
    </row>
    <row r="11" spans="1:21" s="1670" customFormat="1" ht="10.5" customHeight="1" x14ac:dyDescent="0.15">
      <c r="A11" s="1409"/>
      <c r="B11" s="1412" t="s">
        <v>640</v>
      </c>
      <c r="C11" s="1475">
        <v>21</v>
      </c>
      <c r="D11" s="279">
        <v>24</v>
      </c>
      <c r="E11" s="279">
        <v>-6</v>
      </c>
      <c r="F11" s="279">
        <v>24</v>
      </c>
      <c r="G11" s="279">
        <v>-6</v>
      </c>
      <c r="H11" s="279">
        <v>-2</v>
      </c>
      <c r="I11" s="279">
        <v>-12</v>
      </c>
      <c r="J11" s="279">
        <v>-18</v>
      </c>
      <c r="K11" s="279" t="s">
        <v>184</v>
      </c>
      <c r="L11" s="181"/>
      <c r="M11" s="182"/>
      <c r="N11" s="680"/>
      <c r="O11" s="1398">
        <f>SUM(C11:F11)</f>
        <v>63</v>
      </c>
      <c r="P11" s="279">
        <v>-38</v>
      </c>
      <c r="Q11" s="279" t="s">
        <v>184</v>
      </c>
      <c r="R11" s="126"/>
    </row>
    <row r="12" spans="1:21" s="1670" customFormat="1" ht="10.5" customHeight="1" x14ac:dyDescent="0.15">
      <c r="A12" s="1409"/>
      <c r="B12" s="1412" t="s">
        <v>723</v>
      </c>
      <c r="C12" s="1449">
        <f t="shared" ref="C12" si="2">SUM(C10:C11)</f>
        <v>45</v>
      </c>
      <c r="D12" s="695">
        <f t="shared" ref="D12:K12" si="3">SUM(D10:D11)</f>
        <v>42</v>
      </c>
      <c r="E12" s="695">
        <f t="shared" si="3"/>
        <v>0</v>
      </c>
      <c r="F12" s="695">
        <f t="shared" si="3"/>
        <v>66</v>
      </c>
      <c r="G12" s="695">
        <f t="shared" si="3"/>
        <v>-4</v>
      </c>
      <c r="H12" s="695">
        <f t="shared" si="3"/>
        <v>-1</v>
      </c>
      <c r="I12" s="695">
        <f t="shared" si="3"/>
        <v>-9</v>
      </c>
      <c r="J12" s="695">
        <f t="shared" si="3"/>
        <v>-16</v>
      </c>
      <c r="K12" s="695">
        <f t="shared" si="3"/>
        <v>0</v>
      </c>
      <c r="L12" s="121"/>
      <c r="M12" s="182"/>
      <c r="N12" s="696"/>
      <c r="O12" s="1450">
        <f t="shared" ref="O12" si="4">SUM(O10:O11)</f>
        <v>153</v>
      </c>
      <c r="P12" s="695">
        <f>SUM(P10:P11)</f>
        <v>-30</v>
      </c>
      <c r="Q12" s="695">
        <f>SUM(Q10:Q11)</f>
        <v>-4</v>
      </c>
      <c r="R12" s="123"/>
    </row>
    <row r="13" spans="1:21" s="1670" customFormat="1" ht="10.5" customHeight="1" x14ac:dyDescent="0.15">
      <c r="A13" s="1409"/>
      <c r="B13" s="1412" t="s">
        <v>423</v>
      </c>
      <c r="C13" s="1475">
        <v>386</v>
      </c>
      <c r="D13" s="279">
        <v>390</v>
      </c>
      <c r="E13" s="279">
        <v>372</v>
      </c>
      <c r="F13" s="279">
        <v>368</v>
      </c>
      <c r="G13" s="279">
        <v>356</v>
      </c>
      <c r="H13" s="279">
        <v>384</v>
      </c>
      <c r="I13" s="279">
        <v>376</v>
      </c>
      <c r="J13" s="279">
        <v>376</v>
      </c>
      <c r="K13" s="279">
        <v>320</v>
      </c>
      <c r="L13" s="181"/>
      <c r="M13" s="182"/>
      <c r="N13" s="680"/>
      <c r="O13" s="1398">
        <f>SUM(C13:F13)</f>
        <v>1516</v>
      </c>
      <c r="P13" s="279">
        <v>1492</v>
      </c>
      <c r="Q13" s="279">
        <v>1373</v>
      </c>
      <c r="R13" s="126"/>
    </row>
    <row r="14" spans="1:21" s="1670" customFormat="1" ht="10.5" customHeight="1" x14ac:dyDescent="0.15">
      <c r="A14" s="1409"/>
      <c r="B14" s="1412" t="s">
        <v>424</v>
      </c>
      <c r="C14" s="1449">
        <f t="shared" ref="C14" si="5">C9-C12-C13</f>
        <v>304</v>
      </c>
      <c r="D14" s="695">
        <f t="shared" ref="D14:K14" si="6">D9-D12-D13</f>
        <v>314</v>
      </c>
      <c r="E14" s="695">
        <f t="shared" si="6"/>
        <v>379</v>
      </c>
      <c r="F14" s="695">
        <f t="shared" si="6"/>
        <v>271</v>
      </c>
      <c r="G14" s="695">
        <f t="shared" si="6"/>
        <v>297</v>
      </c>
      <c r="H14" s="695">
        <f t="shared" si="6"/>
        <v>369</v>
      </c>
      <c r="I14" s="695">
        <f t="shared" si="6"/>
        <v>343</v>
      </c>
      <c r="J14" s="695">
        <f t="shared" si="6"/>
        <v>441</v>
      </c>
      <c r="K14" s="695">
        <f t="shared" si="6"/>
        <v>302</v>
      </c>
      <c r="L14" s="121"/>
      <c r="M14" s="182"/>
      <c r="N14" s="696"/>
      <c r="O14" s="1450">
        <f t="shared" ref="O14:P14" si="7">O9-O12-O13</f>
        <v>1268</v>
      </c>
      <c r="P14" s="695">
        <f t="shared" si="7"/>
        <v>1450</v>
      </c>
      <c r="Q14" s="695">
        <f t="shared" ref="Q14" si="8">Q9-Q12-Q13</f>
        <v>1454</v>
      </c>
      <c r="R14" s="123"/>
    </row>
    <row r="15" spans="1:21" s="1670" customFormat="1" ht="10.5" customHeight="1" x14ac:dyDescent="0.15">
      <c r="A15" s="1416"/>
      <c r="B15" s="1412" t="s">
        <v>641</v>
      </c>
      <c r="C15" s="119">
        <v>78</v>
      </c>
      <c r="D15" s="120">
        <v>83</v>
      </c>
      <c r="E15" s="120">
        <v>100</v>
      </c>
      <c r="F15" s="120">
        <v>70</v>
      </c>
      <c r="G15" s="120">
        <v>64</v>
      </c>
      <c r="H15" s="120">
        <v>104</v>
      </c>
      <c r="I15" s="120">
        <v>94</v>
      </c>
      <c r="J15" s="120">
        <v>119</v>
      </c>
      <c r="K15" s="182">
        <v>80</v>
      </c>
      <c r="L15" s="121"/>
      <c r="M15" s="182"/>
      <c r="N15" s="675"/>
      <c r="O15" s="1375">
        <f>SUM(C15:F15)</f>
        <v>331</v>
      </c>
      <c r="P15" s="182">
        <v>381</v>
      </c>
      <c r="Q15" s="182">
        <v>364</v>
      </c>
      <c r="R15" s="123"/>
    </row>
    <row r="16" spans="1:21" s="1670" customFormat="1" ht="10.5" customHeight="1" x14ac:dyDescent="0.15">
      <c r="A16" s="2322" t="s">
        <v>75</v>
      </c>
      <c r="B16" s="2322"/>
      <c r="C16" s="134">
        <f t="shared" ref="C16" si="9">C14-C15</f>
        <v>226</v>
      </c>
      <c r="D16" s="1088">
        <f t="shared" ref="D16:K16" si="10">D14-D15</f>
        <v>231</v>
      </c>
      <c r="E16" s="1088">
        <f t="shared" si="10"/>
        <v>279</v>
      </c>
      <c r="F16" s="1088">
        <f t="shared" si="10"/>
        <v>201</v>
      </c>
      <c r="G16" s="1088">
        <f t="shared" si="10"/>
        <v>233</v>
      </c>
      <c r="H16" s="1088">
        <f t="shared" si="10"/>
        <v>265</v>
      </c>
      <c r="I16" s="1088">
        <f t="shared" si="10"/>
        <v>249</v>
      </c>
      <c r="J16" s="1088">
        <f t="shared" si="10"/>
        <v>322</v>
      </c>
      <c r="K16" s="1088">
        <f t="shared" si="10"/>
        <v>222</v>
      </c>
      <c r="L16" s="133"/>
      <c r="M16" s="182"/>
      <c r="N16" s="676"/>
      <c r="O16" s="1379">
        <f t="shared" ref="O16:P16" si="11">O14-O15</f>
        <v>937</v>
      </c>
      <c r="P16" s="132">
        <f t="shared" si="11"/>
        <v>1069</v>
      </c>
      <c r="Q16" s="132">
        <f t="shared" ref="Q16" si="12">Q14-Q15</f>
        <v>1090</v>
      </c>
      <c r="R16" s="129"/>
    </row>
    <row r="17" spans="1:18" s="1670" customFormat="1" ht="10.5" customHeight="1" x14ac:dyDescent="0.15">
      <c r="A17" s="2352" t="s">
        <v>429</v>
      </c>
      <c r="B17" s="2352"/>
      <c r="C17" s="1475">
        <f t="shared" ref="C17" si="13">C16</f>
        <v>226</v>
      </c>
      <c r="D17" s="279">
        <f t="shared" ref="D17:K17" si="14">D16</f>
        <v>231</v>
      </c>
      <c r="E17" s="279">
        <f t="shared" si="14"/>
        <v>279</v>
      </c>
      <c r="F17" s="279">
        <f t="shared" si="14"/>
        <v>201</v>
      </c>
      <c r="G17" s="279">
        <f t="shared" si="14"/>
        <v>233</v>
      </c>
      <c r="H17" s="279">
        <f t="shared" si="14"/>
        <v>265</v>
      </c>
      <c r="I17" s="279">
        <f t="shared" si="14"/>
        <v>249</v>
      </c>
      <c r="J17" s="279">
        <f t="shared" si="14"/>
        <v>322</v>
      </c>
      <c r="K17" s="279">
        <f t="shared" si="14"/>
        <v>222</v>
      </c>
      <c r="L17" s="181"/>
      <c r="M17" s="182"/>
      <c r="N17" s="680"/>
      <c r="O17" s="1398">
        <f t="shared" ref="O17:P17" si="15">O16</f>
        <v>937</v>
      </c>
      <c r="P17" s="279">
        <f t="shared" si="15"/>
        <v>1069</v>
      </c>
      <c r="Q17" s="279">
        <f t="shared" ref="Q17" si="16">Q16</f>
        <v>1090</v>
      </c>
      <c r="R17" s="126"/>
    </row>
    <row r="18" spans="1:18" s="1670" customFormat="1" ht="10.5" customHeight="1" x14ac:dyDescent="0.15">
      <c r="A18" s="165"/>
      <c r="B18" s="165"/>
      <c r="C18" s="1379"/>
      <c r="D18" s="1088"/>
      <c r="E18" s="1088"/>
      <c r="F18" s="1088"/>
      <c r="G18" s="1088"/>
      <c r="H18" s="1088"/>
      <c r="I18" s="1088"/>
      <c r="J18" s="1088"/>
      <c r="K18" s="1088"/>
      <c r="L18" s="132"/>
      <c r="M18" s="182"/>
      <c r="N18" s="132"/>
      <c r="O18" s="1379"/>
      <c r="P18" s="132"/>
      <c r="Q18" s="132"/>
      <c r="R18" s="1618"/>
    </row>
    <row r="19" spans="1:18" s="1670" customFormat="1" ht="10.5" customHeight="1" x14ac:dyDescent="0.15">
      <c r="A19" s="2325" t="s">
        <v>638</v>
      </c>
      <c r="B19" s="2325"/>
      <c r="C19" s="1497"/>
      <c r="D19" s="883"/>
      <c r="E19" s="883"/>
      <c r="F19" s="883"/>
      <c r="G19" s="883"/>
      <c r="H19" s="883"/>
      <c r="I19" s="883"/>
      <c r="J19" s="883"/>
      <c r="K19" s="883"/>
      <c r="L19" s="121"/>
      <c r="M19" s="182"/>
      <c r="N19" s="885"/>
      <c r="O19" s="1501"/>
      <c r="P19" s="883"/>
      <c r="Q19" s="883"/>
      <c r="R19" s="723"/>
    </row>
    <row r="20" spans="1:18" s="1670" customFormat="1" ht="10.5" customHeight="1" x14ac:dyDescent="0.15">
      <c r="A20" s="721"/>
      <c r="B20" s="722" t="s">
        <v>642</v>
      </c>
      <c r="C20" s="1449">
        <v>356</v>
      </c>
      <c r="D20" s="695">
        <v>331</v>
      </c>
      <c r="E20" s="695">
        <v>255</v>
      </c>
      <c r="F20" s="695">
        <v>286</v>
      </c>
      <c r="G20" s="695">
        <v>260</v>
      </c>
      <c r="H20" s="695">
        <v>353</v>
      </c>
      <c r="I20" s="695">
        <v>371</v>
      </c>
      <c r="J20" s="695">
        <v>429</v>
      </c>
      <c r="K20" s="695">
        <v>322</v>
      </c>
      <c r="L20" s="121"/>
      <c r="M20" s="182"/>
      <c r="N20" s="696"/>
      <c r="O20" s="1450">
        <f>SUM(C20:F20)</f>
        <v>1228</v>
      </c>
      <c r="P20" s="695">
        <v>1413</v>
      </c>
      <c r="Q20" s="695">
        <v>1647</v>
      </c>
      <c r="R20" s="123"/>
    </row>
    <row r="21" spans="1:18" s="1670" customFormat="1" ht="10.5" customHeight="1" x14ac:dyDescent="0.15">
      <c r="A21" s="1409"/>
      <c r="B21" s="1412" t="s">
        <v>715</v>
      </c>
      <c r="C21" s="119">
        <v>379</v>
      </c>
      <c r="D21" s="120">
        <v>415</v>
      </c>
      <c r="E21" s="120">
        <v>496</v>
      </c>
      <c r="F21" s="120">
        <v>419</v>
      </c>
      <c r="G21" s="120">
        <v>389</v>
      </c>
      <c r="H21" s="120">
        <v>399</v>
      </c>
      <c r="I21" s="120">
        <v>339</v>
      </c>
      <c r="J21" s="120">
        <v>372</v>
      </c>
      <c r="K21" s="120">
        <v>300</v>
      </c>
      <c r="L21" s="121"/>
      <c r="M21" s="182"/>
      <c r="N21" s="673"/>
      <c r="O21" s="1377">
        <f>SUM(C21:F21)</f>
        <v>1709</v>
      </c>
      <c r="P21" s="120">
        <v>1499</v>
      </c>
      <c r="Q21" s="120">
        <v>1176</v>
      </c>
      <c r="R21" s="123"/>
    </row>
    <row r="22" spans="1:18" s="1670" customFormat="1" ht="10.5" customHeight="1" x14ac:dyDescent="0.15">
      <c r="A22" s="1674"/>
      <c r="B22" s="1674"/>
      <c r="C22" s="134">
        <f t="shared" ref="C22:D22" si="17">SUM(C20:C21)</f>
        <v>735</v>
      </c>
      <c r="D22" s="1088">
        <f t="shared" si="17"/>
        <v>746</v>
      </c>
      <c r="E22" s="1088">
        <f t="shared" ref="E22:K22" si="18">SUM(E20:E21)</f>
        <v>751</v>
      </c>
      <c r="F22" s="1088">
        <f t="shared" si="18"/>
        <v>705</v>
      </c>
      <c r="G22" s="1088">
        <f t="shared" si="18"/>
        <v>649</v>
      </c>
      <c r="H22" s="1088">
        <f t="shared" si="18"/>
        <v>752</v>
      </c>
      <c r="I22" s="1088">
        <f t="shared" si="18"/>
        <v>710</v>
      </c>
      <c r="J22" s="1088">
        <f t="shared" si="18"/>
        <v>801</v>
      </c>
      <c r="K22" s="1088">
        <f t="shared" si="18"/>
        <v>622</v>
      </c>
      <c r="L22" s="133"/>
      <c r="M22" s="182"/>
      <c r="N22" s="676"/>
      <c r="O22" s="1379">
        <f>SUM(O20:O21)</f>
        <v>2937</v>
      </c>
      <c r="P22" s="132">
        <f>SUM(P20:P21)</f>
        <v>2912</v>
      </c>
      <c r="Q22" s="132">
        <f>SUM(Q20:Q21)</f>
        <v>2823</v>
      </c>
      <c r="R22" s="129"/>
    </row>
    <row r="23" spans="1:18" s="1670" customFormat="1" ht="10.5" customHeight="1" x14ac:dyDescent="0.15">
      <c r="A23" s="1669"/>
      <c r="B23" s="1669"/>
      <c r="C23" s="1379"/>
      <c r="D23" s="1088"/>
      <c r="E23" s="1088"/>
      <c r="F23" s="1088"/>
      <c r="G23" s="1088"/>
      <c r="H23" s="1088"/>
      <c r="I23" s="1088"/>
      <c r="J23" s="1088"/>
      <c r="K23" s="1088"/>
      <c r="L23" s="132"/>
      <c r="M23" s="182"/>
      <c r="N23" s="132"/>
      <c r="O23" s="1379"/>
      <c r="P23" s="132"/>
      <c r="Q23" s="132"/>
      <c r="R23" s="1618"/>
    </row>
    <row r="24" spans="1:18" s="1670" customFormat="1" ht="10.5" customHeight="1" x14ac:dyDescent="0.15">
      <c r="A24" s="2325" t="s">
        <v>441</v>
      </c>
      <c r="B24" s="2325"/>
      <c r="C24" s="1497"/>
      <c r="D24" s="883"/>
      <c r="E24" s="883"/>
      <c r="F24" s="883"/>
      <c r="G24" s="883"/>
      <c r="H24" s="883"/>
      <c r="I24" s="883"/>
      <c r="J24" s="883"/>
      <c r="K24" s="883"/>
      <c r="L24" s="688"/>
      <c r="M24" s="182"/>
      <c r="N24" s="885"/>
      <c r="O24" s="1501"/>
      <c r="P24" s="883"/>
      <c r="Q24" s="883"/>
      <c r="R24" s="723"/>
    </row>
    <row r="25" spans="1:18" s="1670" customFormat="1" ht="10.5" customHeight="1" x14ac:dyDescent="0.15">
      <c r="A25" s="721"/>
      <c r="B25" s="722" t="s">
        <v>45</v>
      </c>
      <c r="C25" s="136">
        <v>30933</v>
      </c>
      <c r="D25" s="182">
        <v>31815</v>
      </c>
      <c r="E25" s="182">
        <v>30642</v>
      </c>
      <c r="F25" s="182">
        <v>29518</v>
      </c>
      <c r="G25" s="182">
        <v>27186</v>
      </c>
      <c r="H25" s="182">
        <v>26299</v>
      </c>
      <c r="I25" s="182">
        <v>24798</v>
      </c>
      <c r="J25" s="182">
        <v>24118</v>
      </c>
      <c r="K25" s="182">
        <v>23527</v>
      </c>
      <c r="L25" s="121"/>
      <c r="M25" s="182"/>
      <c r="N25" s="675"/>
      <c r="O25" s="1375">
        <v>30728</v>
      </c>
      <c r="P25" s="182">
        <v>25607</v>
      </c>
      <c r="Q25" s="182">
        <v>22693</v>
      </c>
      <c r="R25" s="123"/>
    </row>
    <row r="26" spans="1:18" s="1670" customFormat="1" ht="10.5" customHeight="1" x14ac:dyDescent="0.15">
      <c r="A26" s="1409"/>
      <c r="B26" s="1412" t="s">
        <v>102</v>
      </c>
      <c r="C26" s="1447">
        <v>54769</v>
      </c>
      <c r="D26" s="1422">
        <v>58497</v>
      </c>
      <c r="E26" s="1422">
        <v>59855</v>
      </c>
      <c r="F26" s="1422">
        <v>54228</v>
      </c>
      <c r="G26" s="1422">
        <v>51917</v>
      </c>
      <c r="H26" s="1422">
        <v>54196</v>
      </c>
      <c r="I26" s="1422">
        <v>52784</v>
      </c>
      <c r="J26" s="1422">
        <v>53317</v>
      </c>
      <c r="K26" s="1422">
        <v>50568</v>
      </c>
      <c r="L26" s="121"/>
      <c r="M26" s="182"/>
      <c r="N26" s="1990"/>
      <c r="O26" s="1448">
        <v>56813</v>
      </c>
      <c r="P26" s="1422">
        <v>53056</v>
      </c>
      <c r="Q26" s="1422">
        <v>54657</v>
      </c>
      <c r="R26" s="123"/>
    </row>
    <row r="27" spans="1:18" s="1670" customFormat="1" ht="10.5" customHeight="1" x14ac:dyDescent="0.15">
      <c r="A27" s="1409"/>
      <c r="B27" s="1412" t="s">
        <v>28</v>
      </c>
      <c r="C27" s="1447">
        <v>35996</v>
      </c>
      <c r="D27" s="1422">
        <v>32771</v>
      </c>
      <c r="E27" s="1422">
        <v>31828</v>
      </c>
      <c r="F27" s="1422">
        <v>32603</v>
      </c>
      <c r="G27" s="1422">
        <v>32279</v>
      </c>
      <c r="H27" s="1422">
        <v>31236</v>
      </c>
      <c r="I27" s="1422">
        <v>31325</v>
      </c>
      <c r="J27" s="1422">
        <v>30705</v>
      </c>
      <c r="K27" s="1422">
        <v>29459</v>
      </c>
      <c r="L27" s="121"/>
      <c r="M27" s="182"/>
      <c r="N27" s="1990"/>
      <c r="O27" s="1448">
        <v>33312</v>
      </c>
      <c r="P27" s="1422">
        <v>31387</v>
      </c>
      <c r="Q27" s="1422">
        <v>27983</v>
      </c>
      <c r="R27" s="123"/>
    </row>
    <row r="28" spans="1:18" s="1670" customFormat="1" ht="10.5" customHeight="1" x14ac:dyDescent="0.15">
      <c r="A28" s="1409"/>
      <c r="B28" s="1412" t="s">
        <v>643</v>
      </c>
      <c r="C28" s="1475">
        <v>2922</v>
      </c>
      <c r="D28" s="279">
        <v>3029</v>
      </c>
      <c r="E28" s="279">
        <v>2991</v>
      </c>
      <c r="F28" s="279">
        <v>2764</v>
      </c>
      <c r="G28" s="279">
        <v>2594</v>
      </c>
      <c r="H28" s="279">
        <v>2673</v>
      </c>
      <c r="I28" s="279">
        <v>2707</v>
      </c>
      <c r="J28" s="279">
        <v>2807</v>
      </c>
      <c r="K28" s="279">
        <v>2898</v>
      </c>
      <c r="L28" s="181"/>
      <c r="M28" s="182"/>
      <c r="N28" s="680"/>
      <c r="O28" s="1398">
        <v>2926</v>
      </c>
      <c r="P28" s="279">
        <v>2695</v>
      </c>
      <c r="Q28" s="279">
        <v>3051</v>
      </c>
      <c r="R28" s="126"/>
    </row>
    <row r="29" spans="1:18" s="1670" customFormat="1" ht="10.5" customHeight="1" x14ac:dyDescent="0.15">
      <c r="A29" s="1669"/>
      <c r="B29" s="1669"/>
      <c r="C29" s="1498"/>
      <c r="D29" s="914"/>
      <c r="E29" s="914"/>
      <c r="F29" s="914"/>
      <c r="G29" s="914"/>
      <c r="H29" s="914"/>
      <c r="I29" s="914"/>
      <c r="J29" s="914"/>
      <c r="K29" s="914"/>
      <c r="L29" s="914"/>
      <c r="M29" s="915"/>
      <c r="N29" s="914"/>
      <c r="O29" s="1498"/>
      <c r="P29" s="914"/>
      <c r="Q29" s="914"/>
      <c r="R29" s="914"/>
    </row>
    <row r="30" spans="1:18" s="1670" customFormat="1" ht="10.5" customHeight="1" x14ac:dyDescent="0.15">
      <c r="A30" s="2325" t="s">
        <v>430</v>
      </c>
      <c r="B30" s="2325"/>
      <c r="C30" s="1499"/>
      <c r="D30" s="1180"/>
      <c r="E30" s="1180"/>
      <c r="F30" s="1180"/>
      <c r="G30" s="1180"/>
      <c r="H30" s="1180"/>
      <c r="I30" s="1180"/>
      <c r="J30" s="1180"/>
      <c r="K30" s="1180"/>
      <c r="L30" s="916"/>
      <c r="M30" s="917"/>
      <c r="N30" s="918"/>
      <c r="O30" s="1502"/>
      <c r="P30" s="1180"/>
      <c r="Q30" s="1180"/>
      <c r="R30" s="916"/>
    </row>
    <row r="31" spans="1:18" s="1670" customFormat="1" ht="10.5" customHeight="1" x14ac:dyDescent="0.15">
      <c r="A31" s="721"/>
      <c r="B31" s="722" t="s">
        <v>444</v>
      </c>
      <c r="C31" s="2031">
        <v>0.52500000000000002</v>
      </c>
      <c r="D31" s="2032">
        <v>0.52300000000000002</v>
      </c>
      <c r="E31" s="2032">
        <v>0.495</v>
      </c>
      <c r="F31" s="2032">
        <v>0.52200000000000002</v>
      </c>
      <c r="G31" s="2032">
        <v>0.55000000000000004</v>
      </c>
      <c r="H31" s="2032">
        <v>0.50900000000000001</v>
      </c>
      <c r="I31" s="2032">
        <v>0.52900000000000003</v>
      </c>
      <c r="J31" s="2032">
        <v>0.47</v>
      </c>
      <c r="K31" s="2032">
        <v>0.51300000000000001</v>
      </c>
      <c r="L31" s="2041"/>
      <c r="M31" s="919"/>
      <c r="N31" s="2033"/>
      <c r="O31" s="2034">
        <v>0.51600000000000001</v>
      </c>
      <c r="P31" s="2032">
        <v>0.51200000000000001</v>
      </c>
      <c r="Q31" s="2032">
        <v>0.48599999999999999</v>
      </c>
      <c r="R31" s="146"/>
    </row>
    <row r="32" spans="1:18" s="1670" customFormat="1" ht="10.5" customHeight="1" x14ac:dyDescent="0.15">
      <c r="A32" s="1416"/>
      <c r="B32" s="1412" t="s">
        <v>644</v>
      </c>
      <c r="C32" s="2035">
        <v>0.30399999999999999</v>
      </c>
      <c r="D32" s="1995">
        <v>0.29899999999999999</v>
      </c>
      <c r="E32" s="1995">
        <v>0.38</v>
      </c>
      <c r="F32" s="1995">
        <v>0.28599999999999998</v>
      </c>
      <c r="G32" s="1995">
        <v>0.35299999999999998</v>
      </c>
      <c r="H32" s="1995">
        <v>0.39100000000000001</v>
      </c>
      <c r="I32" s="1995">
        <v>0.373</v>
      </c>
      <c r="J32" s="1995">
        <v>0.45300000000000001</v>
      </c>
      <c r="K32" s="1995">
        <v>0.3</v>
      </c>
      <c r="L32" s="2042"/>
      <c r="M32" s="920"/>
      <c r="N32" s="1996"/>
      <c r="O32" s="1997">
        <v>0.317</v>
      </c>
      <c r="P32" s="1998">
        <v>0.39400000000000002</v>
      </c>
      <c r="Q32" s="1998">
        <v>0.35499999999999998</v>
      </c>
      <c r="R32" s="1691"/>
    </row>
    <row r="33" spans="1:18" s="1670" customFormat="1" ht="10.5" customHeight="1" x14ac:dyDescent="0.15">
      <c r="A33" s="1416"/>
      <c r="B33" s="1412" t="s">
        <v>429</v>
      </c>
      <c r="C33" s="1447">
        <f t="shared" ref="C33:D33" si="19">C17</f>
        <v>226</v>
      </c>
      <c r="D33" s="1422">
        <f t="shared" si="19"/>
        <v>231</v>
      </c>
      <c r="E33" s="1422">
        <f t="shared" ref="E33:K33" si="20">E17</f>
        <v>279</v>
      </c>
      <c r="F33" s="1422">
        <f t="shared" si="20"/>
        <v>201</v>
      </c>
      <c r="G33" s="1422">
        <f t="shared" si="20"/>
        <v>233</v>
      </c>
      <c r="H33" s="1422">
        <f t="shared" si="20"/>
        <v>265</v>
      </c>
      <c r="I33" s="1422">
        <f t="shared" si="20"/>
        <v>249</v>
      </c>
      <c r="J33" s="1422">
        <f t="shared" si="20"/>
        <v>322</v>
      </c>
      <c r="K33" s="1422">
        <f t="shared" si="20"/>
        <v>222</v>
      </c>
      <c r="L33" s="121"/>
      <c r="M33" s="921"/>
      <c r="N33" s="1990"/>
      <c r="O33" s="1448">
        <f>O17</f>
        <v>937</v>
      </c>
      <c r="P33" s="1422">
        <f>P17</f>
        <v>1069</v>
      </c>
      <c r="Q33" s="1422">
        <f>Q17</f>
        <v>1090</v>
      </c>
      <c r="R33" s="1691"/>
    </row>
    <row r="34" spans="1:18" s="1670" customFormat="1" ht="10.5" customHeight="1" x14ac:dyDescent="0.15">
      <c r="A34" s="1416"/>
      <c r="B34" s="1412" t="s">
        <v>645</v>
      </c>
      <c r="C34" s="119">
        <v>-72</v>
      </c>
      <c r="D34" s="120">
        <v>-76</v>
      </c>
      <c r="E34" s="120">
        <v>-71</v>
      </c>
      <c r="F34" s="120">
        <v>-69</v>
      </c>
      <c r="G34" s="120">
        <v>-65</v>
      </c>
      <c r="H34" s="120">
        <v>-66</v>
      </c>
      <c r="I34" s="120">
        <v>-66</v>
      </c>
      <c r="J34" s="120">
        <v>-69</v>
      </c>
      <c r="K34" s="182">
        <v>-72</v>
      </c>
      <c r="L34" s="181"/>
      <c r="M34" s="922"/>
      <c r="N34" s="675"/>
      <c r="O34" s="1375">
        <f>SUM(C34:F34)</f>
        <v>-288</v>
      </c>
      <c r="P34" s="182">
        <v>-266</v>
      </c>
      <c r="Q34" s="182">
        <v>-299</v>
      </c>
      <c r="R34" s="123"/>
    </row>
    <row r="35" spans="1:18" s="1670" customFormat="1" ht="10.5" customHeight="1" x14ac:dyDescent="0.15">
      <c r="A35" s="1409"/>
      <c r="B35" s="1412" t="s">
        <v>646</v>
      </c>
      <c r="C35" s="134">
        <f t="shared" ref="C35" si="21">SUM(C33:C34)</f>
        <v>154</v>
      </c>
      <c r="D35" s="1088">
        <f t="shared" ref="D35:K35" si="22">SUM(D33:D34)</f>
        <v>155</v>
      </c>
      <c r="E35" s="1088">
        <f t="shared" si="22"/>
        <v>208</v>
      </c>
      <c r="F35" s="1088">
        <f t="shared" si="22"/>
        <v>132</v>
      </c>
      <c r="G35" s="1088">
        <f t="shared" si="22"/>
        <v>168</v>
      </c>
      <c r="H35" s="1088">
        <f t="shared" si="22"/>
        <v>199</v>
      </c>
      <c r="I35" s="1088">
        <f t="shared" si="22"/>
        <v>183</v>
      </c>
      <c r="J35" s="1088">
        <f t="shared" si="22"/>
        <v>253</v>
      </c>
      <c r="K35" s="1088">
        <f t="shared" si="22"/>
        <v>150</v>
      </c>
      <c r="L35" s="923"/>
      <c r="M35" s="924"/>
      <c r="N35" s="676"/>
      <c r="O35" s="1379">
        <f t="shared" ref="O35:P35" si="23">SUM(O33:O34)</f>
        <v>649</v>
      </c>
      <c r="P35" s="132">
        <f t="shared" si="23"/>
        <v>803</v>
      </c>
      <c r="Q35" s="132">
        <f t="shared" ref="Q35" si="24">SUM(Q33:Q34)</f>
        <v>791</v>
      </c>
      <c r="R35" s="129"/>
    </row>
    <row r="36" spans="1:18" s="1670" customFormat="1" ht="10.5" customHeight="1" x14ac:dyDescent="0.15">
      <c r="A36" s="1692"/>
      <c r="B36" s="1692"/>
      <c r="C36" s="1375"/>
      <c r="D36" s="182"/>
      <c r="E36" s="182"/>
      <c r="F36" s="182"/>
      <c r="G36" s="182"/>
      <c r="H36" s="182"/>
      <c r="I36" s="182"/>
      <c r="J36" s="182"/>
      <c r="K36" s="182"/>
      <c r="L36" s="182"/>
      <c r="M36" s="182"/>
      <c r="N36" s="182"/>
      <c r="O36" s="1375"/>
      <c r="P36" s="182"/>
      <c r="Q36" s="182"/>
      <c r="R36" s="1693"/>
    </row>
    <row r="37" spans="1:18" s="1670" customFormat="1" ht="10.5" customHeight="1" x14ac:dyDescent="0.15">
      <c r="A37" s="2325" t="s">
        <v>183</v>
      </c>
      <c r="B37" s="2325"/>
      <c r="C37" s="1500"/>
      <c r="D37" s="1181"/>
      <c r="E37" s="1181"/>
      <c r="F37" s="1181"/>
      <c r="G37" s="1181"/>
      <c r="H37" s="1181"/>
      <c r="I37" s="1181"/>
      <c r="J37" s="1181"/>
      <c r="K37" s="1181"/>
      <c r="L37" s="925"/>
      <c r="M37" s="111"/>
      <c r="N37" s="926"/>
      <c r="O37" s="1503"/>
      <c r="P37" s="1181"/>
      <c r="Q37" s="1181"/>
      <c r="R37" s="1694"/>
    </row>
    <row r="38" spans="1:18" s="1670" customFormat="1" ht="10.5" customHeight="1" x14ac:dyDescent="0.15">
      <c r="A38" s="721"/>
      <c r="B38" s="722" t="s">
        <v>379</v>
      </c>
      <c r="C38" s="1449">
        <v>19493</v>
      </c>
      <c r="D38" s="695">
        <v>22156</v>
      </c>
      <c r="E38" s="695">
        <v>18786</v>
      </c>
      <c r="F38" s="695">
        <v>15016</v>
      </c>
      <c r="G38" s="695">
        <v>15614</v>
      </c>
      <c r="H38" s="695">
        <v>16106</v>
      </c>
      <c r="I38" s="695">
        <v>18375</v>
      </c>
      <c r="J38" s="695">
        <v>19755</v>
      </c>
      <c r="K38" s="695">
        <v>21311</v>
      </c>
      <c r="L38" s="121"/>
      <c r="M38" s="921"/>
      <c r="N38" s="696"/>
      <c r="O38" s="1450">
        <f>C38</f>
        <v>19493</v>
      </c>
      <c r="P38" s="695">
        <v>15614</v>
      </c>
      <c r="Q38" s="695">
        <v>21311</v>
      </c>
      <c r="R38" s="1691"/>
    </row>
    <row r="39" spans="1:18" s="1670" customFormat="1" ht="10.5" customHeight="1" x14ac:dyDescent="0.15">
      <c r="A39" s="1409"/>
      <c r="B39" s="1412" t="s">
        <v>182</v>
      </c>
      <c r="C39" s="1475">
        <v>1449</v>
      </c>
      <c r="D39" s="279">
        <v>1408</v>
      </c>
      <c r="E39" s="279">
        <v>1370</v>
      </c>
      <c r="F39" s="279">
        <v>1365</v>
      </c>
      <c r="G39" s="279">
        <v>1396</v>
      </c>
      <c r="H39" s="279">
        <v>1416</v>
      </c>
      <c r="I39" s="279">
        <v>1304</v>
      </c>
      <c r="J39" s="279">
        <v>1298</v>
      </c>
      <c r="K39" s="279">
        <v>1314</v>
      </c>
      <c r="L39" s="181"/>
      <c r="M39" s="182"/>
      <c r="N39" s="680"/>
      <c r="O39" s="1398">
        <f>C39</f>
        <v>1449</v>
      </c>
      <c r="P39" s="279">
        <v>1396</v>
      </c>
      <c r="Q39" s="279">
        <v>1314</v>
      </c>
      <c r="R39" s="126"/>
    </row>
    <row r="40" spans="1:18" s="1670" customFormat="1" ht="9" customHeight="1" x14ac:dyDescent="0.15">
      <c r="A40" s="1695"/>
      <c r="B40" s="1695"/>
      <c r="C40" s="1696"/>
      <c r="D40" s="1696"/>
      <c r="E40" s="1693"/>
      <c r="F40" s="1693"/>
      <c r="G40" s="1693"/>
      <c r="H40" s="1693"/>
      <c r="I40" s="1693"/>
      <c r="J40" s="1693"/>
      <c r="K40" s="1693"/>
      <c r="L40" s="1693"/>
      <c r="M40" s="1696"/>
      <c r="N40" s="1696"/>
      <c r="O40" s="1693"/>
      <c r="P40" s="1693"/>
      <c r="Q40" s="1693"/>
      <c r="R40" s="1669"/>
    </row>
    <row r="41" spans="1:18" s="1670" customFormat="1" ht="9" customHeight="1" x14ac:dyDescent="0.15">
      <c r="A41" s="1113" t="s">
        <v>604</v>
      </c>
      <c r="B41" s="2323" t="s">
        <v>840</v>
      </c>
      <c r="C41" s="2323"/>
      <c r="D41" s="2323"/>
      <c r="E41" s="2323"/>
      <c r="F41" s="2323"/>
      <c r="G41" s="2323"/>
      <c r="H41" s="2323"/>
      <c r="I41" s="2323"/>
      <c r="J41" s="2323"/>
      <c r="K41" s="2323"/>
      <c r="L41" s="2323"/>
      <c r="M41" s="2323"/>
      <c r="N41" s="2323"/>
      <c r="O41" s="2323"/>
      <c r="P41" s="2323"/>
      <c r="Q41" s="2323"/>
      <c r="R41" s="2323"/>
    </row>
    <row r="42" spans="1:18" s="1670" customFormat="1" ht="18" customHeight="1" x14ac:dyDescent="0.15">
      <c r="A42" s="1113" t="s">
        <v>605</v>
      </c>
      <c r="B42" s="2323" t="s">
        <v>841</v>
      </c>
      <c r="C42" s="2323"/>
      <c r="D42" s="2323"/>
      <c r="E42" s="2323"/>
      <c r="F42" s="2323"/>
      <c r="G42" s="2323"/>
      <c r="H42" s="2323"/>
      <c r="I42" s="2323"/>
      <c r="J42" s="2323"/>
      <c r="K42" s="2323"/>
      <c r="L42" s="2323"/>
      <c r="M42" s="2323"/>
      <c r="N42" s="2323"/>
      <c r="O42" s="2323"/>
      <c r="P42" s="2323"/>
      <c r="Q42" s="2323"/>
      <c r="R42" s="2323"/>
    </row>
    <row r="43" spans="1:18" s="1670" customFormat="1" ht="18.75" customHeight="1" x14ac:dyDescent="0.15">
      <c r="A43" s="1113" t="s">
        <v>606</v>
      </c>
      <c r="B43" s="2323" t="s">
        <v>576</v>
      </c>
      <c r="C43" s="2323"/>
      <c r="D43" s="2323"/>
      <c r="E43" s="2323"/>
      <c r="F43" s="2323"/>
      <c r="G43" s="2323"/>
      <c r="H43" s="2323"/>
      <c r="I43" s="2323"/>
      <c r="J43" s="2323"/>
      <c r="K43" s="2323"/>
      <c r="L43" s="2323"/>
      <c r="M43" s="2323"/>
      <c r="N43" s="2323"/>
      <c r="O43" s="2323"/>
      <c r="P43" s="2323"/>
      <c r="Q43" s="2323"/>
      <c r="R43" s="2323"/>
    </row>
    <row r="44" spans="1:18" s="1670" customFormat="1" ht="18.75" customHeight="1" x14ac:dyDescent="0.15">
      <c r="A44" s="1113" t="s">
        <v>607</v>
      </c>
      <c r="B44" s="2323" t="s">
        <v>842</v>
      </c>
      <c r="C44" s="2351"/>
      <c r="D44" s="2351"/>
      <c r="E44" s="2351"/>
      <c r="F44" s="2351"/>
      <c r="G44" s="2351"/>
      <c r="H44" s="2351"/>
      <c r="I44" s="2351"/>
      <c r="J44" s="2351"/>
      <c r="K44" s="2351"/>
      <c r="L44" s="2351"/>
      <c r="M44" s="2351"/>
      <c r="N44" s="2351"/>
      <c r="O44" s="2351"/>
      <c r="P44" s="2351"/>
      <c r="Q44" s="2351"/>
      <c r="R44" s="2351"/>
    </row>
    <row r="45" spans="1:18" s="1670" customFormat="1" ht="9" customHeight="1" x14ac:dyDescent="0.15">
      <c r="A45" s="1113" t="s">
        <v>624</v>
      </c>
      <c r="B45" s="2351" t="s">
        <v>181</v>
      </c>
      <c r="C45" s="2351"/>
      <c r="D45" s="2351"/>
      <c r="E45" s="2351"/>
      <c r="F45" s="2351"/>
      <c r="G45" s="2351"/>
      <c r="H45" s="2351"/>
      <c r="I45" s="2351"/>
      <c r="J45" s="2351"/>
      <c r="K45" s="2351"/>
      <c r="L45" s="2351"/>
      <c r="M45" s="2351"/>
      <c r="N45" s="2351"/>
      <c r="O45" s="2351"/>
      <c r="P45" s="2351"/>
      <c r="Q45" s="2351"/>
      <c r="R45" s="2351"/>
    </row>
    <row r="46" spans="1:18" s="1670" customFormat="1" ht="9" customHeight="1" x14ac:dyDescent="0.15">
      <c r="A46" s="1697" t="s">
        <v>184</v>
      </c>
      <c r="B46" s="2351" t="s">
        <v>431</v>
      </c>
      <c r="C46" s="2351"/>
      <c r="D46" s="2351"/>
      <c r="E46" s="2351"/>
      <c r="F46" s="2351"/>
      <c r="G46" s="2351"/>
      <c r="H46" s="2351"/>
      <c r="I46" s="2351"/>
      <c r="J46" s="2351"/>
      <c r="K46" s="2351"/>
      <c r="L46" s="2351"/>
      <c r="M46" s="2351"/>
      <c r="N46" s="2351"/>
      <c r="O46" s="2351"/>
      <c r="P46" s="2351"/>
      <c r="Q46" s="2351"/>
      <c r="R46" s="2351"/>
    </row>
  </sheetData>
  <mergeCells count="15">
    <mergeCell ref="B46:R46"/>
    <mergeCell ref="B43:R43"/>
    <mergeCell ref="B45:R45"/>
    <mergeCell ref="A1:R1"/>
    <mergeCell ref="A24:B24"/>
    <mergeCell ref="A30:B30"/>
    <mergeCell ref="A37:B37"/>
    <mergeCell ref="A16:B16"/>
    <mergeCell ref="A3:B3"/>
    <mergeCell ref="A6:B6"/>
    <mergeCell ref="A17:B17"/>
    <mergeCell ref="A19:B19"/>
    <mergeCell ref="B42:R42"/>
    <mergeCell ref="B44:R44"/>
    <mergeCell ref="B41:R41"/>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47"/>
  <sheetViews>
    <sheetView zoomScaleNormal="100" zoomScaleSheetLayoutView="100" workbookViewId="0">
      <selection activeCell="B40" sqref="B40:S40"/>
    </sheetView>
  </sheetViews>
  <sheetFormatPr defaultColWidth="9.140625" defaultRowHeight="12.75" x14ac:dyDescent="0.2"/>
  <cols>
    <col min="1" max="2" width="2.140625" style="906" customWidth="1"/>
    <col min="3" max="3" width="42.42578125" style="906" customWidth="1"/>
    <col min="4" max="4" width="10.28515625" style="906" bestFit="1" customWidth="1"/>
    <col min="5" max="5" width="8.140625" style="907" customWidth="1"/>
    <col min="6" max="6" width="8.140625" style="908" customWidth="1"/>
    <col min="7" max="12" width="8.140625" style="869" customWidth="1"/>
    <col min="13" max="13" width="1.28515625" style="869" customWidth="1"/>
    <col min="14" max="14" width="1.7109375" style="869" customWidth="1"/>
    <col min="15" max="15" width="1.28515625" style="909" customWidth="1"/>
    <col min="16" max="18" width="8.140625" style="869" customWidth="1"/>
    <col min="19" max="19" width="1.28515625" style="868" customWidth="1"/>
    <col min="20" max="20" width="9.140625" style="868" customWidth="1"/>
    <col min="21" max="21" width="9.140625" style="869" customWidth="1"/>
    <col min="22" max="22" width="9.140625" style="870" customWidth="1"/>
    <col min="23" max="24" width="9.140625" style="871" customWidth="1"/>
    <col min="25" max="25" width="9.140625" style="869" customWidth="1"/>
    <col min="26" max="16384" width="9.140625" style="869"/>
  </cols>
  <sheetData>
    <row r="1" spans="1:24" s="1078" customFormat="1" ht="15.75" customHeight="1" x14ac:dyDescent="0.25">
      <c r="A1" s="2285" t="s">
        <v>548</v>
      </c>
      <c r="B1" s="2285"/>
      <c r="C1" s="2285"/>
      <c r="D1" s="2285"/>
      <c r="E1" s="2285"/>
      <c r="F1" s="2285"/>
      <c r="G1" s="2285"/>
      <c r="H1" s="2285"/>
      <c r="I1" s="2285"/>
      <c r="J1" s="2285"/>
      <c r="K1" s="2285"/>
      <c r="L1" s="2285"/>
      <c r="M1" s="2285"/>
      <c r="N1" s="2285"/>
      <c r="O1" s="2285"/>
      <c r="P1" s="2285"/>
      <c r="Q1" s="2285"/>
      <c r="R1" s="2285"/>
      <c r="S1" s="2285"/>
      <c r="V1" s="1079"/>
      <c r="W1" s="1080"/>
      <c r="X1" s="1080"/>
    </row>
    <row r="2" spans="1:24" s="872" customFormat="1" ht="8.25" customHeight="1" x14ac:dyDescent="0.15">
      <c r="A2" s="90"/>
      <c r="B2" s="90"/>
      <c r="C2" s="90"/>
      <c r="D2" s="87"/>
      <c r="E2" s="87"/>
      <c r="F2" s="87"/>
      <c r="G2" s="87"/>
      <c r="H2" s="87"/>
      <c r="I2" s="87"/>
      <c r="J2" s="87"/>
      <c r="K2" s="87"/>
      <c r="L2" s="87"/>
      <c r="M2" s="87"/>
      <c r="N2" s="102"/>
      <c r="O2" s="102"/>
      <c r="P2" s="1139"/>
      <c r="Q2" s="87"/>
      <c r="R2" s="87"/>
      <c r="S2" s="320"/>
    </row>
    <row r="3" spans="1:24" s="872" customFormat="1" ht="11.25" customHeight="1" x14ac:dyDescent="0.15">
      <c r="A3" s="2269" t="s">
        <v>418</v>
      </c>
      <c r="B3" s="2269"/>
      <c r="C3" s="2269"/>
      <c r="D3" s="660"/>
      <c r="E3" s="317"/>
      <c r="F3" s="317"/>
      <c r="G3" s="317"/>
      <c r="H3" s="317"/>
      <c r="I3" s="317"/>
      <c r="J3" s="317"/>
      <c r="K3" s="317"/>
      <c r="L3" s="317"/>
      <c r="M3" s="658"/>
      <c r="N3" s="659"/>
      <c r="O3" s="660"/>
      <c r="P3" s="92" t="s">
        <v>709</v>
      </c>
      <c r="Q3" s="93" t="s">
        <v>494</v>
      </c>
      <c r="R3" s="93" t="s">
        <v>17</v>
      </c>
      <c r="S3" s="873"/>
    </row>
    <row r="4" spans="1:24" s="872" customFormat="1" ht="11.25" customHeight="1" x14ac:dyDescent="0.15">
      <c r="A4" s="662"/>
      <c r="B4" s="662"/>
      <c r="C4" s="662"/>
      <c r="D4" s="95" t="s">
        <v>778</v>
      </c>
      <c r="E4" s="96" t="s">
        <v>750</v>
      </c>
      <c r="F4" s="96" t="s">
        <v>710</v>
      </c>
      <c r="G4" s="96" t="s">
        <v>571</v>
      </c>
      <c r="H4" s="96" t="s">
        <v>550</v>
      </c>
      <c r="I4" s="96" t="s">
        <v>528</v>
      </c>
      <c r="J4" s="96" t="s">
        <v>490</v>
      </c>
      <c r="K4" s="96" t="s">
        <v>196</v>
      </c>
      <c r="L4" s="96" t="s">
        <v>419</v>
      </c>
      <c r="M4" s="663"/>
      <c r="N4" s="316"/>
      <c r="O4" s="664"/>
      <c r="P4" s="100" t="s">
        <v>18</v>
      </c>
      <c r="Q4" s="96" t="s">
        <v>18</v>
      </c>
      <c r="R4" s="96" t="s">
        <v>18</v>
      </c>
      <c r="S4" s="874"/>
    </row>
    <row r="5" spans="1:24" s="872" customFormat="1" ht="11.25" customHeight="1" x14ac:dyDescent="0.15">
      <c r="A5" s="90"/>
      <c r="B5" s="90"/>
      <c r="C5" s="90"/>
      <c r="D5" s="875"/>
      <c r="E5" s="1122"/>
      <c r="F5" s="1122"/>
      <c r="G5" s="1122"/>
      <c r="H5" s="1122"/>
      <c r="I5" s="1122"/>
      <c r="J5" s="1122"/>
      <c r="K5" s="1122"/>
      <c r="L5" s="1122"/>
      <c r="M5" s="876"/>
      <c r="N5" s="877"/>
      <c r="O5" s="876"/>
      <c r="P5" s="875"/>
      <c r="Q5" s="876"/>
      <c r="R5" s="876"/>
      <c r="S5" s="876"/>
    </row>
    <row r="6" spans="1:24" s="872" customFormat="1" ht="11.25" customHeight="1" x14ac:dyDescent="0.15">
      <c r="A6" s="2270" t="s">
        <v>438</v>
      </c>
      <c r="B6" s="2270"/>
      <c r="C6" s="2270"/>
      <c r="D6" s="878"/>
      <c r="E6" s="879"/>
      <c r="F6" s="879"/>
      <c r="G6" s="879"/>
      <c r="H6" s="879"/>
      <c r="I6" s="879"/>
      <c r="J6" s="879"/>
      <c r="K6" s="879"/>
      <c r="L6" s="879"/>
      <c r="M6" s="880"/>
      <c r="N6" s="877"/>
      <c r="O6" s="881"/>
      <c r="P6" s="1156"/>
      <c r="Q6" s="879"/>
      <c r="R6" s="879"/>
      <c r="S6" s="880"/>
    </row>
    <row r="7" spans="1:24" s="872" customFormat="1" ht="11.25" customHeight="1" x14ac:dyDescent="0.15">
      <c r="A7" s="224"/>
      <c r="B7" s="2269" t="s">
        <v>103</v>
      </c>
      <c r="C7" s="2269"/>
      <c r="D7" s="1449">
        <v>204</v>
      </c>
      <c r="E7" s="695">
        <v>203</v>
      </c>
      <c r="F7" s="695">
        <v>199</v>
      </c>
      <c r="G7" s="695">
        <v>197</v>
      </c>
      <c r="H7" s="695">
        <v>127</v>
      </c>
      <c r="I7" s="695">
        <v>172</v>
      </c>
      <c r="J7" s="695">
        <v>185</v>
      </c>
      <c r="K7" s="695">
        <v>179</v>
      </c>
      <c r="L7" s="695">
        <v>183</v>
      </c>
      <c r="M7" s="121"/>
      <c r="N7" s="182"/>
      <c r="O7" s="696"/>
      <c r="P7" s="1450">
        <f>SUM(D7:G7)</f>
        <v>803</v>
      </c>
      <c r="Q7" s="2039">
        <v>663</v>
      </c>
      <c r="R7" s="2039">
        <v>723</v>
      </c>
      <c r="S7" s="278"/>
    </row>
    <row r="8" spans="1:24" s="872" customFormat="1" ht="11.25" customHeight="1" x14ac:dyDescent="0.15">
      <c r="A8" s="1312"/>
      <c r="B8" s="2353" t="s">
        <v>450</v>
      </c>
      <c r="C8" s="2353"/>
      <c r="D8" s="1475">
        <v>77</v>
      </c>
      <c r="E8" s="279">
        <v>12</v>
      </c>
      <c r="F8" s="279">
        <v>-14</v>
      </c>
      <c r="G8" s="279">
        <v>26</v>
      </c>
      <c r="H8" s="279">
        <v>32</v>
      </c>
      <c r="I8" s="279">
        <v>11</v>
      </c>
      <c r="J8" s="279">
        <v>25</v>
      </c>
      <c r="K8" s="279">
        <v>-45</v>
      </c>
      <c r="L8" s="279">
        <v>27</v>
      </c>
      <c r="M8" s="181"/>
      <c r="N8" s="182"/>
      <c r="O8" s="680"/>
      <c r="P8" s="1398">
        <f>SUM(D8:G8)</f>
        <v>101</v>
      </c>
      <c r="Q8" s="280">
        <v>23</v>
      </c>
      <c r="R8" s="280">
        <v>-104</v>
      </c>
      <c r="S8" s="283"/>
    </row>
    <row r="9" spans="1:24" s="872" customFormat="1" ht="11.25" customHeight="1" x14ac:dyDescent="0.15">
      <c r="A9" s="1312"/>
      <c r="B9" s="2353" t="s">
        <v>630</v>
      </c>
      <c r="C9" s="2353"/>
      <c r="D9" s="136">
        <f t="shared" ref="D9" si="0">SUM(D7:D8)</f>
        <v>281</v>
      </c>
      <c r="E9" s="182">
        <f t="shared" ref="E9:L9" si="1">SUM(E7:E8)</f>
        <v>215</v>
      </c>
      <c r="F9" s="182">
        <f t="shared" si="1"/>
        <v>185</v>
      </c>
      <c r="G9" s="182">
        <f t="shared" si="1"/>
        <v>223</v>
      </c>
      <c r="H9" s="182">
        <f t="shared" si="1"/>
        <v>159</v>
      </c>
      <c r="I9" s="182">
        <f t="shared" si="1"/>
        <v>183</v>
      </c>
      <c r="J9" s="182">
        <f t="shared" si="1"/>
        <v>210</v>
      </c>
      <c r="K9" s="182">
        <f t="shared" si="1"/>
        <v>134</v>
      </c>
      <c r="L9" s="182">
        <f t="shared" si="1"/>
        <v>210</v>
      </c>
      <c r="M9" s="121"/>
      <c r="N9" s="182"/>
      <c r="O9" s="675"/>
      <c r="P9" s="1375">
        <f t="shared" ref="P9:Q9" si="2">SUM(P7:P8)</f>
        <v>904</v>
      </c>
      <c r="Q9" s="277">
        <f t="shared" si="2"/>
        <v>686</v>
      </c>
      <c r="R9" s="277">
        <f t="shared" ref="R9" si="3">SUM(R7:R8)</f>
        <v>619</v>
      </c>
      <c r="S9" s="278"/>
    </row>
    <row r="10" spans="1:24" s="872" customFormat="1" ht="11.25" customHeight="1" x14ac:dyDescent="0.15">
      <c r="A10" s="1312"/>
      <c r="B10" s="2353" t="s">
        <v>631</v>
      </c>
      <c r="C10" s="2353"/>
      <c r="D10" s="1447">
        <v>4</v>
      </c>
      <c r="E10" s="1422">
        <v>4</v>
      </c>
      <c r="F10" s="1422">
        <v>5</v>
      </c>
      <c r="G10" s="1422">
        <v>8</v>
      </c>
      <c r="H10" s="1422">
        <v>45</v>
      </c>
      <c r="I10" s="1422">
        <v>44</v>
      </c>
      <c r="J10" s="1422">
        <v>1</v>
      </c>
      <c r="K10" s="1422">
        <v>12</v>
      </c>
      <c r="L10" s="1422">
        <v>5</v>
      </c>
      <c r="M10" s="121"/>
      <c r="N10" s="182"/>
      <c r="O10" s="1990"/>
      <c r="P10" s="1448">
        <f>SUM(D10:G10)</f>
        <v>21</v>
      </c>
      <c r="Q10" s="2038">
        <v>102</v>
      </c>
      <c r="R10" s="2038">
        <v>20</v>
      </c>
      <c r="S10" s="278"/>
    </row>
    <row r="11" spans="1:24" s="872" customFormat="1" ht="11.25" customHeight="1" x14ac:dyDescent="0.15">
      <c r="A11" s="1312"/>
      <c r="B11" s="2352" t="s">
        <v>632</v>
      </c>
      <c r="C11" s="2352"/>
      <c r="D11" s="1475">
        <v>1</v>
      </c>
      <c r="E11" s="279">
        <v>-5</v>
      </c>
      <c r="F11" s="279">
        <v>-13</v>
      </c>
      <c r="G11" s="279">
        <v>-3</v>
      </c>
      <c r="H11" s="279">
        <v>-15</v>
      </c>
      <c r="I11" s="279">
        <v>-11</v>
      </c>
      <c r="J11" s="279">
        <v>5</v>
      </c>
      <c r="K11" s="279">
        <v>-6</v>
      </c>
      <c r="L11" s="279">
        <v>-18</v>
      </c>
      <c r="M11" s="181"/>
      <c r="N11" s="182"/>
      <c r="O11" s="680"/>
      <c r="P11" s="1398">
        <f>SUM(D11:G11)</f>
        <v>-20</v>
      </c>
      <c r="Q11" s="235">
        <v>-27</v>
      </c>
      <c r="R11" s="235">
        <v>-53</v>
      </c>
      <c r="S11" s="283"/>
    </row>
    <row r="12" spans="1:24" s="872" customFormat="1" ht="11.25" customHeight="1" x14ac:dyDescent="0.15">
      <c r="A12" s="1312"/>
      <c r="B12" s="2352" t="s">
        <v>104</v>
      </c>
      <c r="C12" s="2352"/>
      <c r="D12" s="1449">
        <f t="shared" ref="D12" si="4">SUM(D10:D11)</f>
        <v>5</v>
      </c>
      <c r="E12" s="695">
        <f t="shared" ref="E12:L12" si="5">SUM(E10:E11)</f>
        <v>-1</v>
      </c>
      <c r="F12" s="695">
        <f t="shared" si="5"/>
        <v>-8</v>
      </c>
      <c r="G12" s="695">
        <f t="shared" si="5"/>
        <v>5</v>
      </c>
      <c r="H12" s="695">
        <f t="shared" si="5"/>
        <v>30</v>
      </c>
      <c r="I12" s="695">
        <f t="shared" si="5"/>
        <v>33</v>
      </c>
      <c r="J12" s="695">
        <f t="shared" si="5"/>
        <v>6</v>
      </c>
      <c r="K12" s="695">
        <f t="shared" si="5"/>
        <v>6</v>
      </c>
      <c r="L12" s="695">
        <f t="shared" si="5"/>
        <v>-13</v>
      </c>
      <c r="M12" s="121"/>
      <c r="N12" s="182"/>
      <c r="O12" s="696"/>
      <c r="P12" s="1450">
        <f t="shared" ref="P12:Q12" si="6">SUM(P10:P11)</f>
        <v>1</v>
      </c>
      <c r="Q12" s="2039">
        <f t="shared" si="6"/>
        <v>75</v>
      </c>
      <c r="R12" s="2039">
        <f t="shared" ref="R12" si="7">SUM(R10:R11)</f>
        <v>-33</v>
      </c>
      <c r="S12" s="278"/>
    </row>
    <row r="13" spans="1:24" s="872" customFormat="1" ht="11.25" customHeight="1" x14ac:dyDescent="0.15">
      <c r="A13" s="1312"/>
      <c r="B13" s="2353" t="s">
        <v>371</v>
      </c>
      <c r="C13" s="2353"/>
      <c r="D13" s="1475">
        <v>480</v>
      </c>
      <c r="E13" s="279">
        <v>327</v>
      </c>
      <c r="F13" s="279">
        <v>287</v>
      </c>
      <c r="G13" s="279">
        <v>276</v>
      </c>
      <c r="H13" s="279">
        <v>350</v>
      </c>
      <c r="I13" s="279">
        <v>324</v>
      </c>
      <c r="J13" s="279">
        <v>282</v>
      </c>
      <c r="K13" s="279">
        <v>324</v>
      </c>
      <c r="L13" s="279">
        <v>334</v>
      </c>
      <c r="M13" s="181"/>
      <c r="N13" s="182"/>
      <c r="O13" s="680"/>
      <c r="P13" s="1398">
        <f>SUM(D13:G13)</f>
        <v>1370</v>
      </c>
      <c r="Q13" s="280">
        <v>1280</v>
      </c>
      <c r="R13" s="280">
        <v>1295</v>
      </c>
      <c r="S13" s="283"/>
    </row>
    <row r="14" spans="1:24" s="872" customFormat="1" ht="11.25" customHeight="1" x14ac:dyDescent="0.15">
      <c r="A14" s="1312"/>
      <c r="B14" s="2353" t="s">
        <v>106</v>
      </c>
      <c r="C14" s="2353"/>
      <c r="D14" s="1449">
        <f t="shared" ref="D14" si="8">D9-D12-D13</f>
        <v>-204</v>
      </c>
      <c r="E14" s="695">
        <f t="shared" ref="E14:L14" si="9">E9-E12-E13</f>
        <v>-111</v>
      </c>
      <c r="F14" s="695">
        <f t="shared" si="9"/>
        <v>-94</v>
      </c>
      <c r="G14" s="695">
        <f t="shared" si="9"/>
        <v>-58</v>
      </c>
      <c r="H14" s="695">
        <f t="shared" si="9"/>
        <v>-221</v>
      </c>
      <c r="I14" s="695">
        <f t="shared" si="9"/>
        <v>-174</v>
      </c>
      <c r="J14" s="695">
        <f t="shared" si="9"/>
        <v>-78</v>
      </c>
      <c r="K14" s="695">
        <f t="shared" si="9"/>
        <v>-196</v>
      </c>
      <c r="L14" s="695">
        <f t="shared" si="9"/>
        <v>-111</v>
      </c>
      <c r="M14" s="121"/>
      <c r="N14" s="182"/>
      <c r="O14" s="696"/>
      <c r="P14" s="1450">
        <f t="shared" ref="P14:Q14" si="10">P9-P12-P13</f>
        <v>-467</v>
      </c>
      <c r="Q14" s="2039">
        <f t="shared" si="10"/>
        <v>-669</v>
      </c>
      <c r="R14" s="2039">
        <f t="shared" ref="R14" si="11">R9-R12-R13</f>
        <v>-643</v>
      </c>
      <c r="S14" s="278"/>
    </row>
    <row r="15" spans="1:24" s="872" customFormat="1" ht="11.25" customHeight="1" x14ac:dyDescent="0.15">
      <c r="A15" s="1312"/>
      <c r="B15" s="2353" t="s">
        <v>633</v>
      </c>
      <c r="C15" s="2353"/>
      <c r="D15" s="119">
        <v>-84</v>
      </c>
      <c r="E15" s="120">
        <v>-101</v>
      </c>
      <c r="F15" s="120">
        <v>-102</v>
      </c>
      <c r="G15" s="120">
        <v>-89</v>
      </c>
      <c r="H15" s="120">
        <v>-124</v>
      </c>
      <c r="I15" s="120">
        <v>-127</v>
      </c>
      <c r="J15" s="120">
        <v>-116</v>
      </c>
      <c r="K15" s="120">
        <v>-98</v>
      </c>
      <c r="L15" s="182">
        <v>-108</v>
      </c>
      <c r="M15" s="121"/>
      <c r="N15" s="182"/>
      <c r="O15" s="675"/>
      <c r="P15" s="1375">
        <f>SUM(D15:G15)</f>
        <v>-376</v>
      </c>
      <c r="Q15" s="277">
        <v>-465</v>
      </c>
      <c r="R15" s="277">
        <v>-510</v>
      </c>
      <c r="S15" s="278"/>
    </row>
    <row r="16" spans="1:24" s="872" customFormat="1" ht="11.25" customHeight="1" x14ac:dyDescent="0.15">
      <c r="A16" s="2271" t="s">
        <v>107</v>
      </c>
      <c r="B16" s="2271"/>
      <c r="C16" s="2271"/>
      <c r="D16" s="134">
        <f t="shared" ref="D16" si="12">D14-D15</f>
        <v>-120</v>
      </c>
      <c r="E16" s="1088">
        <f t="shared" ref="E16:L16" si="13">E14-E15</f>
        <v>-10</v>
      </c>
      <c r="F16" s="1088">
        <f t="shared" si="13"/>
        <v>8</v>
      </c>
      <c r="G16" s="1088">
        <f t="shared" si="13"/>
        <v>31</v>
      </c>
      <c r="H16" s="1088">
        <f t="shared" si="13"/>
        <v>-97</v>
      </c>
      <c r="I16" s="1088">
        <f t="shared" si="13"/>
        <v>-47</v>
      </c>
      <c r="J16" s="1088">
        <f t="shared" si="13"/>
        <v>38</v>
      </c>
      <c r="K16" s="1088">
        <f t="shared" si="13"/>
        <v>-98</v>
      </c>
      <c r="L16" s="1088">
        <f t="shared" si="13"/>
        <v>-3</v>
      </c>
      <c r="M16" s="133"/>
      <c r="N16" s="182"/>
      <c r="O16" s="676"/>
      <c r="P16" s="1379">
        <f t="shared" ref="P16:Q16" si="14">P14-P15</f>
        <v>-91</v>
      </c>
      <c r="Q16" s="290">
        <f t="shared" si="14"/>
        <v>-204</v>
      </c>
      <c r="R16" s="290">
        <f t="shared" ref="R16" si="15">R14-R15</f>
        <v>-133</v>
      </c>
      <c r="S16" s="287"/>
    </row>
    <row r="17" spans="1:19" s="872" customFormat="1" ht="11.25" customHeight="1" x14ac:dyDescent="0.15">
      <c r="A17" s="2269" t="s">
        <v>108</v>
      </c>
      <c r="B17" s="2269"/>
      <c r="C17" s="2269"/>
      <c r="D17" s="136"/>
      <c r="E17" s="182"/>
      <c r="F17" s="182"/>
      <c r="G17" s="182"/>
      <c r="H17" s="182"/>
      <c r="I17" s="182"/>
      <c r="J17" s="182"/>
      <c r="K17" s="182"/>
      <c r="L17" s="182"/>
      <c r="M17" s="121"/>
      <c r="N17" s="182"/>
      <c r="O17" s="675"/>
      <c r="P17" s="1375"/>
      <c r="Q17" s="277"/>
      <c r="R17" s="277"/>
      <c r="S17" s="278"/>
    </row>
    <row r="18" spans="1:19" s="872" customFormat="1" ht="11.25" customHeight="1" x14ac:dyDescent="0.15">
      <c r="A18" s="224"/>
      <c r="B18" s="2269" t="s">
        <v>105</v>
      </c>
      <c r="C18" s="2269"/>
      <c r="D18" s="1449">
        <v>8</v>
      </c>
      <c r="E18" s="695">
        <v>6</v>
      </c>
      <c r="F18" s="695">
        <v>7</v>
      </c>
      <c r="G18" s="695">
        <v>4</v>
      </c>
      <c r="H18" s="695">
        <v>2</v>
      </c>
      <c r="I18" s="695">
        <v>4</v>
      </c>
      <c r="J18" s="695">
        <v>6</v>
      </c>
      <c r="K18" s="695">
        <v>5</v>
      </c>
      <c r="L18" s="695">
        <v>5</v>
      </c>
      <c r="M18" s="121"/>
      <c r="N18" s="182"/>
      <c r="O18" s="696"/>
      <c r="P18" s="1450">
        <f>SUM(D18:G18)</f>
        <v>25</v>
      </c>
      <c r="Q18" s="2039">
        <v>17</v>
      </c>
      <c r="R18" s="2039">
        <v>19</v>
      </c>
      <c r="S18" s="278"/>
    </row>
    <row r="19" spans="1:19" s="872" customFormat="1" ht="11.25" customHeight="1" x14ac:dyDescent="0.15">
      <c r="A19" s="1312"/>
      <c r="B19" s="2353" t="s">
        <v>109</v>
      </c>
      <c r="C19" s="2353"/>
      <c r="D19" s="1475">
        <f t="shared" ref="D19" si="16">D16-D18</f>
        <v>-128</v>
      </c>
      <c r="E19" s="279">
        <f t="shared" ref="E19:L19" si="17">E16-E18</f>
        <v>-16</v>
      </c>
      <c r="F19" s="279">
        <f t="shared" si="17"/>
        <v>1</v>
      </c>
      <c r="G19" s="279">
        <f t="shared" si="17"/>
        <v>27</v>
      </c>
      <c r="H19" s="279">
        <f t="shared" si="17"/>
        <v>-99</v>
      </c>
      <c r="I19" s="279">
        <f t="shared" si="17"/>
        <v>-51</v>
      </c>
      <c r="J19" s="279">
        <f t="shared" si="17"/>
        <v>32</v>
      </c>
      <c r="K19" s="279">
        <f t="shared" si="17"/>
        <v>-103</v>
      </c>
      <c r="L19" s="279">
        <f t="shared" si="17"/>
        <v>-8</v>
      </c>
      <c r="M19" s="181"/>
      <c r="N19" s="182"/>
      <c r="O19" s="680"/>
      <c r="P19" s="1398">
        <f>SUM(D19:G19)</f>
        <v>-116</v>
      </c>
      <c r="Q19" s="280">
        <v>-221</v>
      </c>
      <c r="R19" s="280">
        <v>-152</v>
      </c>
      <c r="S19" s="283"/>
    </row>
    <row r="20" spans="1:19" s="872" customFormat="1" ht="11.25" customHeight="1" x14ac:dyDescent="0.15">
      <c r="A20" s="224"/>
      <c r="B20" s="224"/>
      <c r="C20" s="224"/>
      <c r="D20" s="1379"/>
      <c r="E20" s="1088"/>
      <c r="F20" s="1088"/>
      <c r="G20" s="1088"/>
      <c r="H20" s="1088"/>
      <c r="I20" s="1088"/>
      <c r="J20" s="1088"/>
      <c r="K20" s="1088"/>
      <c r="L20" s="279"/>
      <c r="M20" s="279"/>
      <c r="N20" s="182"/>
      <c r="O20" s="279"/>
      <c r="P20" s="1398"/>
      <c r="Q20" s="280"/>
      <c r="R20" s="280"/>
      <c r="S20" s="882"/>
    </row>
    <row r="21" spans="1:19" s="872" customFormat="1" ht="11.25" customHeight="1" x14ac:dyDescent="0.15">
      <c r="A21" s="2270" t="s">
        <v>630</v>
      </c>
      <c r="B21" s="2270"/>
      <c r="C21" s="2270"/>
      <c r="D21" s="1497"/>
      <c r="E21" s="883"/>
      <c r="F21" s="883"/>
      <c r="G21" s="883"/>
      <c r="H21" s="883"/>
      <c r="I21" s="883"/>
      <c r="J21" s="883"/>
      <c r="K21" s="883"/>
      <c r="L21" s="883"/>
      <c r="M21" s="884"/>
      <c r="N21" s="182"/>
      <c r="O21" s="885"/>
      <c r="P21" s="1501"/>
      <c r="Q21" s="886"/>
      <c r="R21" s="886"/>
      <c r="S21" s="278"/>
    </row>
    <row r="22" spans="1:19" s="872" customFormat="1" ht="11.25" customHeight="1" x14ac:dyDescent="0.15">
      <c r="A22" s="224"/>
      <c r="B22" s="2269" t="s">
        <v>634</v>
      </c>
      <c r="C22" s="2269"/>
      <c r="D22" s="1449">
        <v>164</v>
      </c>
      <c r="E22" s="695">
        <v>58</v>
      </c>
      <c r="F22" s="695">
        <v>34</v>
      </c>
      <c r="G22" s="695">
        <v>78</v>
      </c>
      <c r="H22" s="695">
        <v>83</v>
      </c>
      <c r="I22" s="695">
        <v>42</v>
      </c>
      <c r="J22" s="695">
        <v>38</v>
      </c>
      <c r="K22" s="695">
        <v>-34</v>
      </c>
      <c r="L22" s="695">
        <v>77</v>
      </c>
      <c r="M22" s="121"/>
      <c r="N22" s="182"/>
      <c r="O22" s="696"/>
      <c r="P22" s="1450">
        <f>SUM(D22:G22)</f>
        <v>334</v>
      </c>
      <c r="Q22" s="2039">
        <v>129</v>
      </c>
      <c r="R22" s="2039">
        <v>49</v>
      </c>
      <c r="S22" s="278"/>
    </row>
    <row r="23" spans="1:19" s="872" customFormat="1" ht="11.25" customHeight="1" x14ac:dyDescent="0.15">
      <c r="A23" s="1312"/>
      <c r="B23" s="2353" t="s">
        <v>440</v>
      </c>
      <c r="C23" s="2353"/>
      <c r="D23" s="119">
        <v>117</v>
      </c>
      <c r="E23" s="120">
        <v>157</v>
      </c>
      <c r="F23" s="120">
        <v>151</v>
      </c>
      <c r="G23" s="120">
        <v>145</v>
      </c>
      <c r="H23" s="120">
        <v>76</v>
      </c>
      <c r="I23" s="120">
        <v>141</v>
      </c>
      <c r="J23" s="120">
        <v>172</v>
      </c>
      <c r="K23" s="120">
        <v>168</v>
      </c>
      <c r="L23" s="182">
        <v>133</v>
      </c>
      <c r="M23" s="121"/>
      <c r="N23" s="182"/>
      <c r="O23" s="675"/>
      <c r="P23" s="1375">
        <f>SUM(D23:G23)</f>
        <v>570</v>
      </c>
      <c r="Q23" s="277">
        <v>557</v>
      </c>
      <c r="R23" s="277">
        <v>570</v>
      </c>
      <c r="S23" s="278"/>
    </row>
    <row r="24" spans="1:19" s="872" customFormat="1" ht="11.25" customHeight="1" x14ac:dyDescent="0.15">
      <c r="A24" s="106"/>
      <c r="B24" s="106"/>
      <c r="C24" s="106"/>
      <c r="D24" s="134">
        <f t="shared" ref="D24" si="18">SUM(D22:D23)</f>
        <v>281</v>
      </c>
      <c r="E24" s="1088">
        <f t="shared" ref="E24:L24" si="19">SUM(E22:E23)</f>
        <v>215</v>
      </c>
      <c r="F24" s="1088">
        <f t="shared" si="19"/>
        <v>185</v>
      </c>
      <c r="G24" s="1088">
        <f t="shared" si="19"/>
        <v>223</v>
      </c>
      <c r="H24" s="1088">
        <f t="shared" si="19"/>
        <v>159</v>
      </c>
      <c r="I24" s="1088">
        <f t="shared" si="19"/>
        <v>183</v>
      </c>
      <c r="J24" s="1088">
        <f t="shared" si="19"/>
        <v>210</v>
      </c>
      <c r="K24" s="1088">
        <f t="shared" si="19"/>
        <v>134</v>
      </c>
      <c r="L24" s="1088">
        <f t="shared" si="19"/>
        <v>210</v>
      </c>
      <c r="M24" s="133"/>
      <c r="N24" s="182"/>
      <c r="O24" s="676"/>
      <c r="P24" s="1379">
        <f t="shared" ref="P24:Q24" si="20">SUM(P22:P23)</f>
        <v>904</v>
      </c>
      <c r="Q24" s="290">
        <f t="shared" si="20"/>
        <v>686</v>
      </c>
      <c r="R24" s="290">
        <f t="shared" ref="R24" si="21">SUM(R22:R23)</f>
        <v>619</v>
      </c>
      <c r="S24" s="287"/>
    </row>
    <row r="25" spans="1:19" s="872" customFormat="1" ht="11.25" customHeight="1" x14ac:dyDescent="0.15">
      <c r="A25" s="320"/>
      <c r="B25" s="320"/>
      <c r="C25" s="320"/>
      <c r="D25" s="1375"/>
      <c r="E25" s="182"/>
      <c r="F25" s="182"/>
      <c r="G25" s="182"/>
      <c r="H25" s="182"/>
      <c r="I25" s="182"/>
      <c r="J25" s="182"/>
      <c r="K25" s="182"/>
      <c r="L25" s="182"/>
      <c r="M25" s="182"/>
      <c r="N25" s="182"/>
      <c r="O25" s="182"/>
      <c r="P25" s="1375"/>
      <c r="Q25" s="277"/>
      <c r="R25" s="277"/>
      <c r="S25" s="757"/>
    </row>
    <row r="26" spans="1:19" s="872" customFormat="1" ht="11.25" customHeight="1" x14ac:dyDescent="0.15">
      <c r="A26" s="2270" t="s">
        <v>183</v>
      </c>
      <c r="B26" s="2270"/>
      <c r="C26" s="2270"/>
      <c r="D26" s="1478"/>
      <c r="E26" s="687"/>
      <c r="F26" s="687"/>
      <c r="G26" s="687"/>
      <c r="H26" s="687"/>
      <c r="I26" s="687"/>
      <c r="J26" s="687"/>
      <c r="K26" s="687"/>
      <c r="L26" s="687"/>
      <c r="M26" s="688"/>
      <c r="N26" s="182"/>
      <c r="O26" s="689"/>
      <c r="P26" s="1484"/>
      <c r="Q26" s="668"/>
      <c r="R26" s="668"/>
      <c r="S26" s="293"/>
    </row>
    <row r="27" spans="1:19" s="872" customFormat="1" ht="11.25" customHeight="1" x14ac:dyDescent="0.15">
      <c r="A27" s="224"/>
      <c r="B27" s="2269" t="s">
        <v>635</v>
      </c>
      <c r="C27" s="2269"/>
      <c r="D27" s="1504"/>
      <c r="E27" s="887"/>
      <c r="F27" s="887"/>
      <c r="G27" s="887"/>
      <c r="H27" s="887"/>
      <c r="I27" s="887"/>
      <c r="J27" s="887"/>
      <c r="K27" s="887"/>
      <c r="L27" s="887"/>
      <c r="M27" s="71"/>
      <c r="N27" s="74"/>
      <c r="O27" s="888"/>
      <c r="P27" s="1505"/>
      <c r="Q27" s="889"/>
      <c r="R27" s="889"/>
      <c r="S27" s="890"/>
    </row>
    <row r="28" spans="1:19" s="872" customFormat="1" ht="11.25" customHeight="1" x14ac:dyDescent="0.15">
      <c r="A28" s="561"/>
      <c r="B28" s="561"/>
      <c r="C28" s="562" t="s">
        <v>449</v>
      </c>
      <c r="D28" s="1449">
        <v>12194</v>
      </c>
      <c r="E28" s="695">
        <v>12056</v>
      </c>
      <c r="F28" s="695">
        <v>12158</v>
      </c>
      <c r="G28" s="695">
        <v>11676</v>
      </c>
      <c r="H28" s="695">
        <v>15258</v>
      </c>
      <c r="I28" s="695">
        <v>14899</v>
      </c>
      <c r="J28" s="695">
        <v>14801</v>
      </c>
      <c r="K28" s="695">
        <v>14030</v>
      </c>
      <c r="L28" s="695">
        <v>14096</v>
      </c>
      <c r="M28" s="121"/>
      <c r="N28" s="182"/>
      <c r="O28" s="696"/>
      <c r="P28" s="1450">
        <f>D28</f>
        <v>12194</v>
      </c>
      <c r="Q28" s="2039">
        <v>15258</v>
      </c>
      <c r="R28" s="2039">
        <v>14096</v>
      </c>
      <c r="S28" s="891"/>
    </row>
    <row r="29" spans="1:19" s="872" customFormat="1" ht="11.25" customHeight="1" x14ac:dyDescent="0.15">
      <c r="A29" s="2036"/>
      <c r="B29" s="2036"/>
      <c r="C29" s="2037" t="s">
        <v>636</v>
      </c>
      <c r="D29" s="119">
        <v>1975160</v>
      </c>
      <c r="E29" s="120">
        <v>1917585</v>
      </c>
      <c r="F29" s="120">
        <v>1960650</v>
      </c>
      <c r="G29" s="120">
        <v>1863131</v>
      </c>
      <c r="H29" s="120">
        <v>1887514</v>
      </c>
      <c r="I29" s="120">
        <v>1969286</v>
      </c>
      <c r="J29" s="120">
        <v>1859281</v>
      </c>
      <c r="K29" s="120">
        <v>1798032</v>
      </c>
      <c r="L29" s="182">
        <v>1774798</v>
      </c>
      <c r="M29" s="121"/>
      <c r="N29" s="182"/>
      <c r="O29" s="675"/>
      <c r="P29" s="1375">
        <f>D29</f>
        <v>1975160</v>
      </c>
      <c r="Q29" s="277">
        <v>1887514</v>
      </c>
      <c r="R29" s="277">
        <v>1774798</v>
      </c>
      <c r="S29" s="891"/>
    </row>
    <row r="30" spans="1:19" s="872" customFormat="1" ht="11.25" customHeight="1" x14ac:dyDescent="0.15">
      <c r="A30" s="892"/>
      <c r="B30" s="892"/>
      <c r="C30" s="892"/>
      <c r="D30" s="134">
        <f t="shared" ref="D30" si="22">SUM(D28:D29)</f>
        <v>1987354</v>
      </c>
      <c r="E30" s="1088">
        <f t="shared" ref="E30:L30" si="23">SUM(E28:E29)</f>
        <v>1929641</v>
      </c>
      <c r="F30" s="1088">
        <f t="shared" si="23"/>
        <v>1972808</v>
      </c>
      <c r="G30" s="1088">
        <f t="shared" si="23"/>
        <v>1874807</v>
      </c>
      <c r="H30" s="1088">
        <f t="shared" si="23"/>
        <v>1902772</v>
      </c>
      <c r="I30" s="1088">
        <f t="shared" si="23"/>
        <v>1984185</v>
      </c>
      <c r="J30" s="1088">
        <f t="shared" si="23"/>
        <v>1874082</v>
      </c>
      <c r="K30" s="1088">
        <f t="shared" si="23"/>
        <v>1812062</v>
      </c>
      <c r="L30" s="1088">
        <f t="shared" si="23"/>
        <v>1788894</v>
      </c>
      <c r="M30" s="133"/>
      <c r="N30" s="182"/>
      <c r="O30" s="676"/>
      <c r="P30" s="1379">
        <f t="shared" ref="P30:Q30" si="24">SUM(P28:P29)</f>
        <v>1987354</v>
      </c>
      <c r="Q30" s="290">
        <f t="shared" si="24"/>
        <v>1902772</v>
      </c>
      <c r="R30" s="290">
        <f t="shared" ref="R30" si="25">SUM(R28:R29)</f>
        <v>1788894</v>
      </c>
      <c r="S30" s="287"/>
    </row>
    <row r="31" spans="1:19" s="872" customFormat="1" ht="11.25" customHeight="1" x14ac:dyDescent="0.15">
      <c r="A31" s="224"/>
      <c r="B31" s="2269" t="s">
        <v>637</v>
      </c>
      <c r="C31" s="2269"/>
      <c r="D31" s="1504"/>
      <c r="E31" s="887"/>
      <c r="F31" s="887"/>
      <c r="G31" s="887"/>
      <c r="H31" s="887"/>
      <c r="I31" s="887"/>
      <c r="J31" s="887"/>
      <c r="K31" s="887"/>
      <c r="L31" s="887"/>
      <c r="M31" s="71"/>
      <c r="N31" s="74"/>
      <c r="O31" s="888"/>
      <c r="P31" s="1505"/>
      <c r="Q31" s="889"/>
      <c r="R31" s="889"/>
      <c r="S31" s="278"/>
    </row>
    <row r="32" spans="1:19" s="872" customFormat="1" ht="11.25" customHeight="1" x14ac:dyDescent="0.15">
      <c r="A32" s="561"/>
      <c r="B32" s="561"/>
      <c r="C32" s="562" t="s">
        <v>449</v>
      </c>
      <c r="D32" s="1449">
        <v>459</v>
      </c>
      <c r="E32" s="695">
        <v>458</v>
      </c>
      <c r="F32" s="695">
        <v>463</v>
      </c>
      <c r="G32" s="695">
        <v>458</v>
      </c>
      <c r="H32" s="695">
        <v>357</v>
      </c>
      <c r="I32" s="695">
        <v>215</v>
      </c>
      <c r="J32" s="695">
        <v>216</v>
      </c>
      <c r="K32" s="695">
        <v>223</v>
      </c>
      <c r="L32" s="695">
        <v>232</v>
      </c>
      <c r="M32" s="121"/>
      <c r="N32" s="182"/>
      <c r="O32" s="675"/>
      <c r="P32" s="1450">
        <f>D32</f>
        <v>459</v>
      </c>
      <c r="Q32" s="2039">
        <v>357</v>
      </c>
      <c r="R32" s="2039">
        <v>232</v>
      </c>
      <c r="S32" s="891"/>
    </row>
    <row r="33" spans="1:19" s="872" customFormat="1" ht="11.25" customHeight="1" x14ac:dyDescent="0.15">
      <c r="A33" s="2036"/>
      <c r="B33" s="2036"/>
      <c r="C33" s="2037" t="s">
        <v>97</v>
      </c>
      <c r="D33" s="119">
        <v>383</v>
      </c>
      <c r="E33" s="120">
        <v>300</v>
      </c>
      <c r="F33" s="120">
        <v>331</v>
      </c>
      <c r="G33" s="120">
        <v>452</v>
      </c>
      <c r="H33" s="120">
        <v>445</v>
      </c>
      <c r="I33" s="120">
        <v>214</v>
      </c>
      <c r="J33" s="120">
        <v>205</v>
      </c>
      <c r="K33" s="120">
        <v>196</v>
      </c>
      <c r="L33" s="182">
        <v>196</v>
      </c>
      <c r="M33" s="121"/>
      <c r="N33" s="182"/>
      <c r="O33" s="716"/>
      <c r="P33" s="1375">
        <f>D33</f>
        <v>383</v>
      </c>
      <c r="Q33" s="277">
        <v>445</v>
      </c>
      <c r="R33" s="277">
        <v>196</v>
      </c>
      <c r="S33" s="891"/>
    </row>
    <row r="34" spans="1:19" s="872" customFormat="1" ht="11.25" customHeight="1" x14ac:dyDescent="0.15">
      <c r="A34" s="893"/>
      <c r="B34" s="893"/>
      <c r="C34" s="893"/>
      <c r="D34" s="134">
        <f t="shared" ref="D34" si="26">SUM(D32:D33)</f>
        <v>842</v>
      </c>
      <c r="E34" s="1088">
        <f t="shared" ref="E34:L34" si="27">SUM(E32:E33)</f>
        <v>758</v>
      </c>
      <c r="F34" s="1088">
        <f t="shared" si="27"/>
        <v>794</v>
      </c>
      <c r="G34" s="1088">
        <f t="shared" si="27"/>
        <v>910</v>
      </c>
      <c r="H34" s="1088">
        <f t="shared" si="27"/>
        <v>802</v>
      </c>
      <c r="I34" s="1088">
        <f t="shared" si="27"/>
        <v>429</v>
      </c>
      <c r="J34" s="1088">
        <f t="shared" si="27"/>
        <v>421</v>
      </c>
      <c r="K34" s="1088">
        <f t="shared" si="27"/>
        <v>419</v>
      </c>
      <c r="L34" s="1088">
        <f t="shared" si="27"/>
        <v>428</v>
      </c>
      <c r="M34" s="133"/>
      <c r="N34" s="182"/>
      <c r="O34" s="676"/>
      <c r="P34" s="1379">
        <f t="shared" ref="P34:Q34" si="28">SUM(P32:P33)</f>
        <v>842</v>
      </c>
      <c r="Q34" s="135">
        <f t="shared" si="28"/>
        <v>802</v>
      </c>
      <c r="R34" s="135">
        <f t="shared" ref="R34" si="29">SUM(R32:R33)</f>
        <v>428</v>
      </c>
      <c r="S34" s="683"/>
    </row>
    <row r="35" spans="1:19" s="872" customFormat="1" ht="11.25" customHeight="1" x14ac:dyDescent="0.15">
      <c r="A35" s="2354" t="s">
        <v>182</v>
      </c>
      <c r="B35" s="2354"/>
      <c r="C35" s="2354"/>
      <c r="D35" s="134">
        <v>23116</v>
      </c>
      <c r="E35" s="1088">
        <v>23324</v>
      </c>
      <c r="F35" s="1088">
        <v>22649</v>
      </c>
      <c r="G35" s="1088">
        <v>21964</v>
      </c>
      <c r="H35" s="1088">
        <v>21792</v>
      </c>
      <c r="I35" s="1088">
        <v>22264</v>
      </c>
      <c r="J35" s="1088">
        <v>21894</v>
      </c>
      <c r="K35" s="1088">
        <v>21682</v>
      </c>
      <c r="L35" s="1088">
        <v>22071</v>
      </c>
      <c r="M35" s="133"/>
      <c r="N35" s="182"/>
      <c r="O35" s="676"/>
      <c r="P35" s="1379">
        <f>D35</f>
        <v>23116</v>
      </c>
      <c r="Q35" s="135">
        <v>21792</v>
      </c>
      <c r="R35" s="135">
        <v>22071</v>
      </c>
      <c r="S35" s="683"/>
    </row>
    <row r="36" spans="1:19" s="872" customFormat="1" ht="4.5" customHeight="1" x14ac:dyDescent="0.15">
      <c r="A36" s="894"/>
      <c r="B36" s="894"/>
      <c r="C36" s="894"/>
      <c r="D36" s="365"/>
      <c r="E36" s="365"/>
      <c r="F36" s="365"/>
      <c r="G36" s="365"/>
      <c r="H36" s="365"/>
      <c r="I36" s="365"/>
      <c r="J36" s="365"/>
      <c r="K36" s="365"/>
      <c r="L36" s="365"/>
      <c r="M36" s="895"/>
      <c r="N36" s="896"/>
      <c r="O36" s="896"/>
      <c r="P36" s="365"/>
      <c r="Q36" s="365"/>
      <c r="R36" s="365"/>
      <c r="S36" s="365"/>
    </row>
    <row r="37" spans="1:19" s="872" customFormat="1" ht="18" customHeight="1" x14ac:dyDescent="0.15">
      <c r="A37" s="1120" t="s">
        <v>604</v>
      </c>
      <c r="B37" s="2323" t="s">
        <v>843</v>
      </c>
      <c r="C37" s="2323"/>
      <c r="D37" s="2323"/>
      <c r="E37" s="2323"/>
      <c r="F37" s="2323"/>
      <c r="G37" s="2323"/>
      <c r="H37" s="2323"/>
      <c r="I37" s="2323"/>
      <c r="J37" s="2323"/>
      <c r="K37" s="2323"/>
      <c r="L37" s="2323"/>
      <c r="M37" s="2323"/>
      <c r="N37" s="2323"/>
      <c r="O37" s="2323"/>
      <c r="P37" s="2323"/>
      <c r="Q37" s="2323"/>
      <c r="R37" s="2323"/>
      <c r="S37" s="2323"/>
    </row>
    <row r="38" spans="1:19" s="872" customFormat="1" ht="37.5" customHeight="1" x14ac:dyDescent="0.15">
      <c r="A38" s="1121" t="s">
        <v>605</v>
      </c>
      <c r="B38" s="2323" t="s">
        <v>844</v>
      </c>
      <c r="C38" s="2323"/>
      <c r="D38" s="2323"/>
      <c r="E38" s="2323"/>
      <c r="F38" s="2323"/>
      <c r="G38" s="2323"/>
      <c r="H38" s="2323"/>
      <c r="I38" s="2323"/>
      <c r="J38" s="2323"/>
      <c r="K38" s="2323"/>
      <c r="L38" s="2323"/>
      <c r="M38" s="2323"/>
      <c r="N38" s="2323"/>
      <c r="O38" s="2323"/>
      <c r="P38" s="2323"/>
      <c r="Q38" s="2323"/>
      <c r="R38" s="2323"/>
      <c r="S38" s="2323"/>
    </row>
    <row r="39" spans="1:19" s="872" customFormat="1" ht="9" customHeight="1" x14ac:dyDescent="0.15">
      <c r="A39" s="1123" t="s">
        <v>606</v>
      </c>
      <c r="B39" s="2356" t="s">
        <v>25</v>
      </c>
      <c r="C39" s="2356"/>
      <c r="D39" s="2356"/>
      <c r="E39" s="2356"/>
      <c r="F39" s="2356"/>
      <c r="G39" s="2356"/>
      <c r="H39" s="2356"/>
      <c r="I39" s="2356"/>
      <c r="J39" s="2356"/>
      <c r="K39" s="2356"/>
      <c r="L39" s="2356"/>
      <c r="M39" s="2356"/>
      <c r="N39" s="2356"/>
      <c r="O39" s="2356"/>
      <c r="P39" s="2356"/>
      <c r="Q39" s="2356"/>
      <c r="R39" s="2356"/>
      <c r="S39" s="2356"/>
    </row>
    <row r="40" spans="1:19" s="872" customFormat="1" ht="9" customHeight="1" x14ac:dyDescent="0.15">
      <c r="A40" s="1123" t="s">
        <v>607</v>
      </c>
      <c r="B40" s="2356" t="s">
        <v>110</v>
      </c>
      <c r="C40" s="2356"/>
      <c r="D40" s="2356"/>
      <c r="E40" s="2356"/>
      <c r="F40" s="2356"/>
      <c r="G40" s="2356"/>
      <c r="H40" s="2356"/>
      <c r="I40" s="2356"/>
      <c r="J40" s="2356"/>
      <c r="K40" s="2356"/>
      <c r="L40" s="2356"/>
      <c r="M40" s="2356"/>
      <c r="N40" s="2356"/>
      <c r="O40" s="2356"/>
      <c r="P40" s="2356"/>
      <c r="Q40" s="2356"/>
      <c r="R40" s="2356"/>
      <c r="S40" s="2356"/>
    </row>
    <row r="41" spans="1:19" s="872" customFormat="1" ht="8.25" customHeight="1" x14ac:dyDescent="0.15">
      <c r="A41" s="318"/>
      <c r="B41" s="318"/>
      <c r="C41" s="318"/>
      <c r="D41" s="320"/>
      <c r="E41" s="320"/>
      <c r="F41" s="320"/>
      <c r="G41" s="320"/>
      <c r="H41" s="320"/>
      <c r="I41" s="320"/>
      <c r="J41" s="320"/>
      <c r="K41" s="320"/>
      <c r="L41" s="320"/>
      <c r="M41" s="90"/>
      <c r="N41" s="321"/>
      <c r="O41" s="321"/>
      <c r="P41" s="320"/>
      <c r="Q41" s="320"/>
      <c r="R41" s="320"/>
      <c r="S41" s="320"/>
    </row>
    <row r="42" spans="1:19" s="872" customFormat="1" ht="10.5" customHeight="1" x14ac:dyDescent="0.15">
      <c r="A42" s="561"/>
      <c r="B42" s="561"/>
      <c r="C42" s="561"/>
      <c r="D42" s="897"/>
      <c r="E42" s="317"/>
      <c r="F42" s="317"/>
      <c r="G42" s="317"/>
      <c r="H42" s="317"/>
      <c r="I42" s="317"/>
      <c r="J42" s="317"/>
      <c r="K42" s="317"/>
      <c r="L42" s="317"/>
      <c r="M42" s="658"/>
      <c r="N42" s="659"/>
      <c r="O42" s="897"/>
      <c r="P42" s="92" t="str">
        <f t="shared" ref="P42" si="30">P3</f>
        <v>2019</v>
      </c>
      <c r="Q42" s="93" t="str">
        <f t="shared" ref="Q42:R42" si="31">Q3</f>
        <v>2018</v>
      </c>
      <c r="R42" s="93" t="str">
        <f t="shared" si="31"/>
        <v>2017</v>
      </c>
      <c r="S42" s="873"/>
    </row>
    <row r="43" spans="1:19" s="872" customFormat="1" ht="10.5" customHeight="1" x14ac:dyDescent="0.15">
      <c r="A43" s="318"/>
      <c r="B43" s="318"/>
      <c r="C43" s="318"/>
      <c r="D43" s="898" t="str">
        <f>D4</f>
        <v>T4/19</v>
      </c>
      <c r="E43" s="899" t="str">
        <f>E4</f>
        <v>T3/19</v>
      </c>
      <c r="F43" s="899" t="str">
        <f t="shared" ref="F43:L43" si="32">F4</f>
        <v>T2/19</v>
      </c>
      <c r="G43" s="899" t="str">
        <f t="shared" si="32"/>
        <v>T1/19</v>
      </c>
      <c r="H43" s="899" t="str">
        <f t="shared" si="32"/>
        <v>T4/18</v>
      </c>
      <c r="I43" s="899" t="str">
        <f t="shared" si="32"/>
        <v>T3/18</v>
      </c>
      <c r="J43" s="899" t="str">
        <f t="shared" si="32"/>
        <v>T2/18</v>
      </c>
      <c r="K43" s="899" t="str">
        <f t="shared" si="32"/>
        <v>T1/18</v>
      </c>
      <c r="L43" s="899" t="str">
        <f t="shared" si="32"/>
        <v>T4/17</v>
      </c>
      <c r="M43" s="663"/>
      <c r="N43" s="316"/>
      <c r="O43" s="664"/>
      <c r="P43" s="100" t="str">
        <f t="shared" ref="P43" si="33">P4</f>
        <v>12M</v>
      </c>
      <c r="Q43" s="96" t="str">
        <f t="shared" ref="Q43:R43" si="34">Q4</f>
        <v>12M</v>
      </c>
      <c r="R43" s="96" t="str">
        <f t="shared" si="34"/>
        <v>12M</v>
      </c>
      <c r="S43" s="874"/>
    </row>
    <row r="44" spans="1:19" s="872" customFormat="1" ht="10.5" customHeight="1" x14ac:dyDescent="0.15">
      <c r="A44" s="318"/>
      <c r="B44" s="318"/>
      <c r="C44" s="318"/>
      <c r="D44" s="878"/>
      <c r="E44" s="879"/>
      <c r="F44" s="879"/>
      <c r="G44" s="879"/>
      <c r="H44" s="879"/>
      <c r="I44" s="879"/>
      <c r="J44" s="879"/>
      <c r="K44" s="879"/>
      <c r="L44" s="879"/>
      <c r="M44" s="880"/>
      <c r="N44" s="877"/>
      <c r="O44" s="881"/>
      <c r="P44" s="1156"/>
      <c r="Q44" s="879"/>
      <c r="R44" s="879"/>
      <c r="S44" s="880"/>
    </row>
    <row r="45" spans="1:19" s="872" customFormat="1" ht="10.5" customHeight="1" x14ac:dyDescent="0.15">
      <c r="A45" s="2040"/>
      <c r="B45" s="2355" t="s">
        <v>111</v>
      </c>
      <c r="C45" s="2355"/>
      <c r="D45" s="1475">
        <v>1923244</v>
      </c>
      <c r="E45" s="279">
        <v>1864387</v>
      </c>
      <c r="F45" s="279">
        <v>1911879</v>
      </c>
      <c r="G45" s="279">
        <v>1815806</v>
      </c>
      <c r="H45" s="279">
        <v>1833980</v>
      </c>
      <c r="I45" s="279">
        <v>1915618</v>
      </c>
      <c r="J45" s="235">
        <v>1808557</v>
      </c>
      <c r="K45" s="235">
        <v>1751178</v>
      </c>
      <c r="L45" s="280">
        <v>1723927</v>
      </c>
      <c r="M45" s="281"/>
      <c r="N45" s="277"/>
      <c r="O45" s="282"/>
      <c r="P45" s="1398">
        <f>D45</f>
        <v>1923244</v>
      </c>
      <c r="Q45" s="280">
        <v>1833980</v>
      </c>
      <c r="R45" s="280">
        <v>1723927</v>
      </c>
      <c r="S45" s="283"/>
    </row>
    <row r="46" spans="1:19" x14ac:dyDescent="0.2">
      <c r="A46" s="900"/>
      <c r="B46" s="900"/>
      <c r="C46" s="900"/>
      <c r="D46" s="900"/>
      <c r="E46" s="901"/>
      <c r="F46" s="902"/>
      <c r="G46" s="903"/>
      <c r="H46" s="903"/>
      <c r="I46" s="903"/>
      <c r="J46" s="903"/>
      <c r="K46" s="903"/>
      <c r="L46" s="903"/>
      <c r="M46" s="903"/>
      <c r="N46" s="903"/>
      <c r="O46" s="904"/>
      <c r="P46" s="903"/>
      <c r="Q46" s="903"/>
      <c r="R46" s="903"/>
      <c r="S46" s="905"/>
    </row>
    <row r="47" spans="1:19" x14ac:dyDescent="0.2">
      <c r="A47" s="900"/>
      <c r="B47" s="900"/>
      <c r="C47" s="900"/>
      <c r="D47" s="900"/>
      <c r="E47" s="901"/>
      <c r="F47" s="902"/>
      <c r="G47" s="903"/>
      <c r="H47" s="903"/>
      <c r="I47" s="903"/>
      <c r="J47" s="903"/>
      <c r="K47" s="903"/>
      <c r="L47" s="903"/>
      <c r="M47" s="903"/>
      <c r="N47" s="903"/>
      <c r="O47" s="904"/>
      <c r="P47" s="903"/>
      <c r="Q47" s="903"/>
      <c r="R47" s="903"/>
      <c r="S47" s="905"/>
    </row>
  </sheetData>
  <mergeCells count="28">
    <mergeCell ref="B10:C10"/>
    <mergeCell ref="B11:C11"/>
    <mergeCell ref="A35:C35"/>
    <mergeCell ref="B45:C45"/>
    <mergeCell ref="B40:S40"/>
    <mergeCell ref="B39:S39"/>
    <mergeCell ref="B37:S37"/>
    <mergeCell ref="B27:C27"/>
    <mergeCell ref="B31:C31"/>
    <mergeCell ref="A26:C26"/>
    <mergeCell ref="A21:C21"/>
    <mergeCell ref="B18:C18"/>
    <mergeCell ref="B19:C19"/>
    <mergeCell ref="B22:C22"/>
    <mergeCell ref="B23:C23"/>
    <mergeCell ref="A17:C17"/>
    <mergeCell ref="A1:S1"/>
    <mergeCell ref="B7:C7"/>
    <mergeCell ref="B8:C8"/>
    <mergeCell ref="B9:C9"/>
    <mergeCell ref="A3:C3"/>
    <mergeCell ref="A6:C6"/>
    <mergeCell ref="B38:S38"/>
    <mergeCell ref="B12:C12"/>
    <mergeCell ref="B13:C13"/>
    <mergeCell ref="B14:C14"/>
    <mergeCell ref="B15:C15"/>
    <mergeCell ref="A16:C16"/>
  </mergeCells>
  <printOptions horizontalCentered="1"/>
  <pageMargins left="0.23622047244094491" right="0.23622047244094491" top="0.27559055118110237" bottom="0.23622047244094491" header="0.15748031496062992" footer="0.11811023622047245"/>
  <pageSetup scale="88" orientation="landscape"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1"/>
  <sheetViews>
    <sheetView zoomScaleNormal="100" zoomScaleSheetLayoutView="100" workbookViewId="0">
      <selection activeCell="B41" sqref="B41:T41"/>
    </sheetView>
  </sheetViews>
  <sheetFormatPr defaultColWidth="9.140625" defaultRowHeight="12.75" x14ac:dyDescent="0.2"/>
  <cols>
    <col min="1" max="1" width="2.42578125" style="1755" customWidth="1"/>
    <col min="2" max="2" width="1.85546875" style="1755" customWidth="1"/>
    <col min="3" max="3" width="57.42578125" style="1755" customWidth="1"/>
    <col min="4" max="4" width="4" style="1706" customWidth="1"/>
    <col min="5" max="5" width="7.7109375" style="1756" customWidth="1"/>
    <col min="6" max="6" width="7.42578125" style="1757" customWidth="1"/>
    <col min="7" max="13" width="7.42578125" style="1706" customWidth="1"/>
    <col min="14" max="14" width="1.28515625" style="1706" customWidth="1"/>
    <col min="15" max="15" width="1.7109375" style="1758" customWidth="1"/>
    <col min="16" max="16" width="1.28515625" style="1757" customWidth="1"/>
    <col min="17" max="17" width="6.42578125" style="1706" customWidth="1"/>
    <col min="18" max="19" width="6.7109375" style="1706" customWidth="1"/>
    <col min="20" max="20" width="1.28515625" style="1759" customWidth="1"/>
    <col min="21" max="22" width="9.140625" style="1706" customWidth="1"/>
    <col min="23" max="23" width="9.140625" style="1707" customWidth="1"/>
    <col min="24" max="24" width="9.140625" style="1706" customWidth="1"/>
    <col min="25" max="16384" width="9.140625" style="1706"/>
  </cols>
  <sheetData>
    <row r="1" spans="1:20" s="1704" customFormat="1" ht="17.25" customHeight="1" x14ac:dyDescent="0.25">
      <c r="A1" s="2358" t="s">
        <v>324</v>
      </c>
      <c r="B1" s="2358"/>
      <c r="C1" s="2358"/>
      <c r="D1" s="2358"/>
      <c r="E1" s="2358"/>
      <c r="F1" s="2358"/>
      <c r="G1" s="2358"/>
      <c r="H1" s="2358"/>
      <c r="I1" s="2358"/>
      <c r="J1" s="2358"/>
      <c r="K1" s="2358"/>
      <c r="L1" s="2358"/>
      <c r="M1" s="2358"/>
      <c r="N1" s="2358"/>
      <c r="O1" s="2358"/>
      <c r="P1" s="2358"/>
      <c r="Q1" s="2358"/>
      <c r="R1" s="2358"/>
      <c r="S1" s="2358"/>
      <c r="T1" s="2358"/>
    </row>
    <row r="2" spans="1:20" ht="9.75" customHeight="1" x14ac:dyDescent="0.2">
      <c r="A2" s="2361"/>
      <c r="B2" s="2361"/>
      <c r="C2" s="2361"/>
      <c r="D2" s="1705"/>
      <c r="E2" s="1705"/>
      <c r="F2" s="1705"/>
      <c r="G2" s="1705"/>
      <c r="H2" s="1705"/>
      <c r="I2" s="1705"/>
      <c r="J2" s="1705"/>
      <c r="K2" s="1705"/>
      <c r="L2" s="1705"/>
      <c r="M2" s="1705"/>
      <c r="N2" s="1705"/>
      <c r="O2" s="1705"/>
      <c r="P2" s="1705"/>
      <c r="Q2" s="1705"/>
      <c r="R2" s="1705"/>
      <c r="S2" s="1705"/>
      <c r="T2" s="1705"/>
    </row>
    <row r="3" spans="1:20" s="1715" customFormat="1" ht="12" customHeight="1" x14ac:dyDescent="0.2">
      <c r="A3" s="2216" t="s">
        <v>418</v>
      </c>
      <c r="B3" s="2216"/>
      <c r="C3" s="2216"/>
      <c r="D3" s="864"/>
      <c r="E3" s="1708"/>
      <c r="F3" s="2362"/>
      <c r="G3" s="2362"/>
      <c r="H3" s="2362"/>
      <c r="I3" s="2362"/>
      <c r="J3" s="2362"/>
      <c r="K3" s="2362"/>
      <c r="L3" s="2362"/>
      <c r="M3" s="2362"/>
      <c r="N3" s="1709"/>
      <c r="O3" s="1710"/>
      <c r="P3" s="1711"/>
      <c r="Q3" s="1712" t="s">
        <v>709</v>
      </c>
      <c r="R3" s="1713" t="s">
        <v>494</v>
      </c>
      <c r="S3" s="1713" t="s">
        <v>17</v>
      </c>
      <c r="T3" s="1714"/>
    </row>
    <row r="4" spans="1:20" s="1715" customFormat="1" ht="12" customHeight="1" x14ac:dyDescent="0.2">
      <c r="A4" s="2360"/>
      <c r="B4" s="2360"/>
      <c r="C4" s="2360"/>
      <c r="D4" s="1716"/>
      <c r="E4" s="1717" t="s">
        <v>778</v>
      </c>
      <c r="F4" s="1718" t="s">
        <v>750</v>
      </c>
      <c r="G4" s="1718" t="s">
        <v>710</v>
      </c>
      <c r="H4" s="1718" t="s">
        <v>571</v>
      </c>
      <c r="I4" s="1718" t="s">
        <v>550</v>
      </c>
      <c r="J4" s="1718" t="s">
        <v>528</v>
      </c>
      <c r="K4" s="1718" t="s">
        <v>490</v>
      </c>
      <c r="L4" s="1718" t="s">
        <v>196</v>
      </c>
      <c r="M4" s="1718" t="s">
        <v>419</v>
      </c>
      <c r="N4" s="1719"/>
      <c r="O4" s="1720"/>
      <c r="P4" s="1721"/>
      <c r="Q4" s="1722" t="s">
        <v>18</v>
      </c>
      <c r="R4" s="1718" t="s">
        <v>18</v>
      </c>
      <c r="S4" s="1718" t="s">
        <v>18</v>
      </c>
      <c r="T4" s="1723"/>
    </row>
    <row r="5" spans="1:20" s="1715" customFormat="1" ht="12" customHeight="1" x14ac:dyDescent="0.2">
      <c r="A5" s="1724"/>
      <c r="B5" s="1724"/>
      <c r="C5" s="1724"/>
      <c r="D5" s="1724"/>
      <c r="E5" s="864"/>
      <c r="F5" s="864"/>
      <c r="G5" s="864"/>
      <c r="H5" s="864"/>
      <c r="I5" s="864"/>
      <c r="J5" s="864"/>
      <c r="K5" s="864"/>
      <c r="L5" s="864"/>
      <c r="M5" s="864"/>
      <c r="N5" s="864"/>
      <c r="O5" s="864"/>
      <c r="P5" s="864"/>
      <c r="Q5" s="1710"/>
      <c r="R5" s="864"/>
      <c r="S5" s="864"/>
      <c r="T5" s="1725"/>
    </row>
    <row r="6" spans="1:20" s="1715" customFormat="1" ht="12" customHeight="1" x14ac:dyDescent="0.2">
      <c r="A6" s="2211" t="s">
        <v>626</v>
      </c>
      <c r="B6" s="2211"/>
      <c r="C6" s="2211"/>
      <c r="D6" s="1726"/>
      <c r="E6" s="1727"/>
      <c r="F6" s="1728"/>
      <c r="G6" s="1728"/>
      <c r="H6" s="1728"/>
      <c r="I6" s="1728"/>
      <c r="J6" s="1728"/>
      <c r="K6" s="1728"/>
      <c r="L6" s="1728"/>
      <c r="M6" s="1728"/>
      <c r="N6" s="1729"/>
      <c r="O6" s="864"/>
      <c r="P6" s="1730"/>
      <c r="Q6" s="1731"/>
      <c r="R6" s="1728"/>
      <c r="S6" s="1728"/>
      <c r="T6" s="1729"/>
    </row>
    <row r="7" spans="1:20" s="1715" customFormat="1" ht="12" customHeight="1" x14ac:dyDescent="0.2">
      <c r="A7" s="2043"/>
      <c r="B7" s="2363" t="s">
        <v>627</v>
      </c>
      <c r="C7" s="2363"/>
      <c r="D7" s="2044"/>
      <c r="E7" s="2045">
        <v>180</v>
      </c>
      <c r="F7" s="2046">
        <v>179</v>
      </c>
      <c r="G7" s="2046">
        <v>118</v>
      </c>
      <c r="H7" s="2046">
        <v>156</v>
      </c>
      <c r="I7" s="2046">
        <v>125</v>
      </c>
      <c r="J7" s="2046">
        <v>203</v>
      </c>
      <c r="K7" s="2046">
        <v>238</v>
      </c>
      <c r="L7" s="2046">
        <v>290</v>
      </c>
      <c r="M7" s="2046">
        <v>207</v>
      </c>
      <c r="N7" s="846"/>
      <c r="O7" s="847"/>
      <c r="P7" s="2047"/>
      <c r="Q7" s="2048">
        <f>SUM(E7:H7)</f>
        <v>633</v>
      </c>
      <c r="R7" s="2046">
        <v>856</v>
      </c>
      <c r="S7" s="2046">
        <v>1143</v>
      </c>
      <c r="T7" s="1733"/>
    </row>
    <row r="8" spans="1:20" s="1715" customFormat="1" ht="12" customHeight="1" x14ac:dyDescent="0.2">
      <c r="A8" s="1964"/>
      <c r="B8" s="2216" t="s">
        <v>628</v>
      </c>
      <c r="C8" s="2216"/>
      <c r="D8" s="2049" t="s">
        <v>200</v>
      </c>
      <c r="E8" s="1507">
        <v>186</v>
      </c>
      <c r="F8" s="369">
        <v>196</v>
      </c>
      <c r="G8" s="369">
        <v>248</v>
      </c>
      <c r="H8" s="369">
        <v>185</v>
      </c>
      <c r="I8" s="369">
        <v>186</v>
      </c>
      <c r="J8" s="369">
        <v>139</v>
      </c>
      <c r="K8" s="369">
        <v>105</v>
      </c>
      <c r="L8" s="369">
        <v>127</v>
      </c>
      <c r="M8" s="369">
        <v>47</v>
      </c>
      <c r="N8" s="848"/>
      <c r="O8" s="399"/>
      <c r="P8" s="849"/>
      <c r="Q8" s="368">
        <f>SUM(E8:H8)</f>
        <v>815</v>
      </c>
      <c r="R8" s="369">
        <v>557</v>
      </c>
      <c r="S8" s="369">
        <v>226</v>
      </c>
      <c r="T8" s="1734"/>
    </row>
    <row r="9" spans="1:20" s="1715" customFormat="1" ht="12" customHeight="1" x14ac:dyDescent="0.2">
      <c r="A9" s="2359" t="s">
        <v>20</v>
      </c>
      <c r="B9" s="2359"/>
      <c r="C9" s="2359"/>
      <c r="D9" s="2050"/>
      <c r="E9" s="2045">
        <f t="shared" ref="E9" si="0">SUM(E7:E8)</f>
        <v>366</v>
      </c>
      <c r="F9" s="2046">
        <f t="shared" ref="F9:M9" si="1">SUM(F7:F8)</f>
        <v>375</v>
      </c>
      <c r="G9" s="2046">
        <f t="shared" si="1"/>
        <v>366</v>
      </c>
      <c r="H9" s="2046">
        <f t="shared" si="1"/>
        <v>341</v>
      </c>
      <c r="I9" s="2046">
        <f t="shared" si="1"/>
        <v>311</v>
      </c>
      <c r="J9" s="2046">
        <f t="shared" si="1"/>
        <v>342</v>
      </c>
      <c r="K9" s="2046">
        <f t="shared" si="1"/>
        <v>343</v>
      </c>
      <c r="L9" s="2046">
        <f t="shared" si="1"/>
        <v>417</v>
      </c>
      <c r="M9" s="2046">
        <f t="shared" si="1"/>
        <v>254</v>
      </c>
      <c r="N9" s="846"/>
      <c r="O9" s="399"/>
      <c r="P9" s="2047"/>
      <c r="Q9" s="2048">
        <f t="shared" ref="Q9:R9" si="2">SUM(Q7:Q8)</f>
        <v>1448</v>
      </c>
      <c r="R9" s="2046">
        <f t="shared" si="2"/>
        <v>1413</v>
      </c>
      <c r="S9" s="2046">
        <f t="shared" ref="S9" si="3">SUM(S7:S8)</f>
        <v>1369</v>
      </c>
      <c r="T9" s="1590"/>
    </row>
    <row r="10" spans="1:20" s="1715" customFormat="1" ht="12" customHeight="1" x14ac:dyDescent="0.2">
      <c r="A10" s="2051"/>
      <c r="B10" s="2357" t="s">
        <v>629</v>
      </c>
      <c r="C10" s="2357"/>
      <c r="D10" s="2052"/>
      <c r="E10" s="1457">
        <v>48</v>
      </c>
      <c r="F10" s="399">
        <v>45</v>
      </c>
      <c r="G10" s="399">
        <v>43</v>
      </c>
      <c r="H10" s="399">
        <v>41</v>
      </c>
      <c r="I10" s="399">
        <v>30</v>
      </c>
      <c r="J10" s="399">
        <v>43</v>
      </c>
      <c r="K10" s="399">
        <v>52</v>
      </c>
      <c r="L10" s="399">
        <v>153</v>
      </c>
      <c r="M10" s="399">
        <v>37</v>
      </c>
      <c r="N10" s="846"/>
      <c r="O10" s="399"/>
      <c r="P10" s="850"/>
      <c r="Q10" s="1458">
        <f>SUM(E10:H10)</f>
        <v>177</v>
      </c>
      <c r="R10" s="399">
        <v>278</v>
      </c>
      <c r="S10" s="399">
        <v>298</v>
      </c>
      <c r="T10" s="1590"/>
    </row>
    <row r="11" spans="1:20" s="1715" customFormat="1" ht="12" customHeight="1" x14ac:dyDescent="0.2">
      <c r="A11" s="2357" t="s">
        <v>89</v>
      </c>
      <c r="B11" s="2357"/>
      <c r="C11" s="2357"/>
      <c r="D11" s="2053"/>
      <c r="E11" s="404">
        <f t="shared" ref="E11" si="4">E9-E10</f>
        <v>318</v>
      </c>
      <c r="F11" s="1094">
        <f t="shared" ref="F11:M11" si="5">F9-F10</f>
        <v>330</v>
      </c>
      <c r="G11" s="1094">
        <f t="shared" si="5"/>
        <v>323</v>
      </c>
      <c r="H11" s="1094">
        <f t="shared" si="5"/>
        <v>300</v>
      </c>
      <c r="I11" s="1094">
        <f t="shared" si="5"/>
        <v>281</v>
      </c>
      <c r="J11" s="1094">
        <f t="shared" si="5"/>
        <v>299</v>
      </c>
      <c r="K11" s="1094">
        <f t="shared" si="5"/>
        <v>291</v>
      </c>
      <c r="L11" s="1094">
        <f t="shared" si="5"/>
        <v>264</v>
      </c>
      <c r="M11" s="1094">
        <f t="shared" si="5"/>
        <v>217</v>
      </c>
      <c r="N11" s="851"/>
      <c r="O11" s="399"/>
      <c r="P11" s="852"/>
      <c r="Q11" s="1459">
        <f t="shared" ref="Q11:R11" si="6">Q9-Q10</f>
        <v>1271</v>
      </c>
      <c r="R11" s="405">
        <f t="shared" si="6"/>
        <v>1135</v>
      </c>
      <c r="S11" s="405">
        <f t="shared" ref="S11" si="7">S9-S10</f>
        <v>1071</v>
      </c>
      <c r="T11" s="1735"/>
    </row>
    <row r="12" spans="1:20" s="1715" customFormat="1" ht="12" customHeight="1" x14ac:dyDescent="0.2">
      <c r="A12" s="2359" t="s">
        <v>328</v>
      </c>
      <c r="B12" s="2359"/>
      <c r="C12" s="2359"/>
      <c r="D12" s="2050"/>
      <c r="E12" s="1508">
        <v>6.7000000000000004E-2</v>
      </c>
      <c r="F12" s="1124">
        <v>7.0000000000000007E-2</v>
      </c>
      <c r="G12" s="1124">
        <v>7.0999999999999994E-2</v>
      </c>
      <c r="H12" s="1124">
        <v>6.6000000000000003E-2</v>
      </c>
      <c r="I12" s="1124">
        <v>6.3E-2</v>
      </c>
      <c r="J12" s="1124">
        <v>6.6000000000000003E-2</v>
      </c>
      <c r="K12" s="1124">
        <v>6.7000000000000004E-2</v>
      </c>
      <c r="L12" s="1124">
        <v>5.8999999999999997E-2</v>
      </c>
      <c r="M12" s="1124">
        <v>5.0999999999999997E-2</v>
      </c>
      <c r="N12" s="853"/>
      <c r="O12" s="854"/>
      <c r="P12" s="855"/>
      <c r="Q12" s="1512">
        <v>6.8000000000000005E-2</v>
      </c>
      <c r="R12" s="1182">
        <v>6.4000000000000001E-2</v>
      </c>
      <c r="S12" s="1182">
        <v>6.6000000000000003E-2</v>
      </c>
      <c r="T12" s="1736"/>
    </row>
    <row r="13" spans="1:20" s="1715" customFormat="1" ht="12" customHeight="1" x14ac:dyDescent="0.2">
      <c r="A13" s="2359" t="s">
        <v>329</v>
      </c>
      <c r="B13" s="2359"/>
      <c r="C13" s="2359"/>
      <c r="D13" s="2050"/>
      <c r="E13" s="1508">
        <v>7.6999999999999999E-2</v>
      </c>
      <c r="F13" s="1124">
        <v>7.9000000000000001E-2</v>
      </c>
      <c r="G13" s="1124">
        <v>8.1000000000000003E-2</v>
      </c>
      <c r="H13" s="1124">
        <v>7.4999999999999997E-2</v>
      </c>
      <c r="I13" s="1124">
        <v>7.0000000000000007E-2</v>
      </c>
      <c r="J13" s="1124">
        <v>7.4999999999999997E-2</v>
      </c>
      <c r="K13" s="1124">
        <v>7.8E-2</v>
      </c>
      <c r="L13" s="1124">
        <v>9.2999999999999999E-2</v>
      </c>
      <c r="M13" s="856">
        <v>5.8999999999999997E-2</v>
      </c>
      <c r="N13" s="857"/>
      <c r="O13" s="854"/>
      <c r="P13" s="858"/>
      <c r="Q13" s="1513">
        <v>7.8E-2</v>
      </c>
      <c r="R13" s="856">
        <v>7.9000000000000001E-2</v>
      </c>
      <c r="S13" s="856">
        <v>8.4000000000000005E-2</v>
      </c>
      <c r="T13" s="1737"/>
    </row>
    <row r="14" spans="1:20" s="1715" customFormat="1" ht="12" customHeight="1" x14ac:dyDescent="0.2">
      <c r="A14" s="2059"/>
      <c r="B14" s="2364" t="s">
        <v>463</v>
      </c>
      <c r="C14" s="2364"/>
      <c r="D14" s="2060"/>
      <c r="E14" s="1509"/>
      <c r="F14" s="1183"/>
      <c r="G14" s="1183"/>
      <c r="H14" s="1183"/>
      <c r="I14" s="1183"/>
      <c r="J14" s="1183"/>
      <c r="K14" s="1183"/>
      <c r="L14" s="1183"/>
      <c r="M14" s="1183"/>
      <c r="N14" s="859"/>
      <c r="O14" s="854"/>
      <c r="P14" s="860"/>
      <c r="Q14" s="1514"/>
      <c r="R14" s="1183"/>
      <c r="S14" s="1183"/>
      <c r="T14" s="1738"/>
    </row>
    <row r="15" spans="1:20" s="1715" customFormat="1" ht="12" customHeight="1" x14ac:dyDescent="0.2">
      <c r="A15" s="2043"/>
      <c r="B15" s="2043"/>
      <c r="C15" s="2043" t="s">
        <v>716</v>
      </c>
      <c r="D15" s="2058" t="s">
        <v>202</v>
      </c>
      <c r="E15" s="1457">
        <v>-18</v>
      </c>
      <c r="F15" s="399">
        <v>-16</v>
      </c>
      <c r="G15" s="399">
        <v>-11</v>
      </c>
      <c r="H15" s="399">
        <v>-9</v>
      </c>
      <c r="I15" s="399">
        <v>5</v>
      </c>
      <c r="J15" s="399">
        <v>13</v>
      </c>
      <c r="K15" s="399">
        <v>17</v>
      </c>
      <c r="L15" s="399">
        <v>11</v>
      </c>
      <c r="M15" s="369">
        <v>-7</v>
      </c>
      <c r="N15" s="848"/>
      <c r="O15" s="399"/>
      <c r="P15" s="849"/>
      <c r="Q15" s="368">
        <f>SUM(E15:H15)</f>
        <v>-54</v>
      </c>
      <c r="R15" s="369">
        <v>46</v>
      </c>
      <c r="S15" s="369">
        <v>1</v>
      </c>
      <c r="T15" s="1734"/>
    </row>
    <row r="16" spans="1:20" s="1715" customFormat="1" ht="12" customHeight="1" x14ac:dyDescent="0.2">
      <c r="A16" s="2211" t="s">
        <v>845</v>
      </c>
      <c r="B16" s="2211"/>
      <c r="C16" s="2211"/>
      <c r="D16" s="1740"/>
      <c r="E16" s="1510"/>
      <c r="F16" s="370"/>
      <c r="G16" s="370"/>
      <c r="H16" s="370"/>
      <c r="I16" s="370"/>
      <c r="J16" s="370"/>
      <c r="K16" s="370"/>
      <c r="L16" s="370"/>
      <c r="M16" s="370"/>
      <c r="N16" s="861"/>
      <c r="O16" s="399"/>
      <c r="P16" s="862"/>
      <c r="Q16" s="367"/>
      <c r="R16" s="370"/>
      <c r="S16" s="370"/>
      <c r="T16" s="1739"/>
    </row>
    <row r="17" spans="1:20" s="1715" customFormat="1" ht="12" customHeight="1" x14ac:dyDescent="0.2">
      <c r="A17" s="1710"/>
      <c r="B17" s="2211" t="s">
        <v>846</v>
      </c>
      <c r="C17" s="2211"/>
      <c r="D17" s="1740"/>
      <c r="E17" s="1457"/>
      <c r="F17" s="399"/>
      <c r="G17" s="399"/>
      <c r="H17" s="399"/>
      <c r="I17" s="399"/>
      <c r="J17" s="399"/>
      <c r="K17" s="399"/>
      <c r="L17" s="399"/>
      <c r="M17" s="399"/>
      <c r="N17" s="846"/>
      <c r="O17" s="399"/>
      <c r="P17" s="850"/>
      <c r="Q17" s="1458"/>
      <c r="R17" s="399"/>
      <c r="S17" s="399"/>
      <c r="T17" s="1590"/>
    </row>
    <row r="18" spans="1:20" s="1715" customFormat="1" ht="21.75" customHeight="1" x14ac:dyDescent="0.2">
      <c r="A18" s="2061"/>
      <c r="B18" s="2061"/>
      <c r="C18" s="2062" t="s">
        <v>847</v>
      </c>
      <c r="D18" s="2058" t="s">
        <v>330</v>
      </c>
      <c r="E18" s="1507">
        <f t="shared" ref="E18" si="8">E8+E15</f>
        <v>168</v>
      </c>
      <c r="F18" s="369">
        <f t="shared" ref="F18:M18" si="9">F8+F15</f>
        <v>180</v>
      </c>
      <c r="G18" s="369">
        <f t="shared" si="9"/>
        <v>237</v>
      </c>
      <c r="H18" s="369">
        <f t="shared" si="9"/>
        <v>176</v>
      </c>
      <c r="I18" s="369">
        <f t="shared" si="9"/>
        <v>191</v>
      </c>
      <c r="J18" s="369">
        <f t="shared" si="9"/>
        <v>152</v>
      </c>
      <c r="K18" s="369">
        <f t="shared" si="9"/>
        <v>122</v>
      </c>
      <c r="L18" s="369">
        <f t="shared" si="9"/>
        <v>138</v>
      </c>
      <c r="M18" s="369">
        <f t="shared" si="9"/>
        <v>40</v>
      </c>
      <c r="N18" s="848"/>
      <c r="O18" s="399"/>
      <c r="P18" s="849"/>
      <c r="Q18" s="368">
        <f t="shared" ref="Q18:R18" si="10">Q8+Q15</f>
        <v>761</v>
      </c>
      <c r="R18" s="369">
        <f t="shared" si="10"/>
        <v>603</v>
      </c>
      <c r="S18" s="369">
        <f t="shared" ref="S18" si="11">S8+S15</f>
        <v>227</v>
      </c>
      <c r="T18" s="1734"/>
    </row>
    <row r="19" spans="1:20" s="1715" customFormat="1" ht="12" customHeight="1" x14ac:dyDescent="0.2">
      <c r="A19" s="1741"/>
      <c r="B19" s="1741"/>
      <c r="C19" s="1741"/>
      <c r="D19" s="1741"/>
      <c r="E19" s="863"/>
      <c r="F19" s="1125"/>
      <c r="G19" s="1125"/>
      <c r="H19" s="1125"/>
      <c r="I19" s="1125"/>
      <c r="J19" s="1125"/>
      <c r="K19" s="1125"/>
      <c r="L19" s="1125"/>
      <c r="M19" s="1125"/>
      <c r="N19" s="864"/>
      <c r="O19" s="864"/>
      <c r="P19" s="863"/>
      <c r="Q19" s="1515"/>
      <c r="R19" s="863"/>
      <c r="S19" s="863"/>
      <c r="T19" s="1742"/>
    </row>
    <row r="20" spans="1:20" s="1715" customFormat="1" ht="12" customHeight="1" x14ac:dyDescent="0.2">
      <c r="A20" s="2211" t="s">
        <v>331</v>
      </c>
      <c r="B20" s="2211"/>
      <c r="C20" s="2211"/>
      <c r="D20" s="1732"/>
      <c r="E20" s="1511"/>
      <c r="F20" s="1184"/>
      <c r="G20" s="1184"/>
      <c r="H20" s="1184"/>
      <c r="I20" s="1184"/>
      <c r="J20" s="1184"/>
      <c r="K20" s="1184"/>
      <c r="L20" s="1184"/>
      <c r="M20" s="1184"/>
      <c r="N20" s="865"/>
      <c r="O20" s="866"/>
      <c r="P20" s="867"/>
      <c r="Q20" s="1516"/>
      <c r="R20" s="1184"/>
      <c r="S20" s="1184"/>
      <c r="T20" s="1743"/>
    </row>
    <row r="21" spans="1:20" s="1715" customFormat="1" ht="12" customHeight="1" x14ac:dyDescent="0.2">
      <c r="A21" s="1964"/>
      <c r="B21" s="2216" t="s">
        <v>332</v>
      </c>
      <c r="C21" s="2216"/>
      <c r="D21" s="1732"/>
      <c r="E21" s="1457">
        <v>61</v>
      </c>
      <c r="F21" s="399">
        <v>91</v>
      </c>
      <c r="G21" s="399">
        <v>97</v>
      </c>
      <c r="H21" s="399">
        <v>51</v>
      </c>
      <c r="I21" s="399">
        <v>54</v>
      </c>
      <c r="J21" s="399">
        <v>66</v>
      </c>
      <c r="K21" s="399">
        <v>60</v>
      </c>
      <c r="L21" s="399">
        <v>66</v>
      </c>
      <c r="M21" s="399">
        <v>53</v>
      </c>
      <c r="N21" s="846"/>
      <c r="O21" s="399"/>
      <c r="P21" s="850"/>
      <c r="Q21" s="1458">
        <f>SUM(E21:H21)</f>
        <v>300</v>
      </c>
      <c r="R21" s="399">
        <v>246</v>
      </c>
      <c r="S21" s="399">
        <v>276</v>
      </c>
      <c r="T21" s="1590"/>
    </row>
    <row r="22" spans="1:20" s="1715" customFormat="1" ht="12" customHeight="1" x14ac:dyDescent="0.2">
      <c r="A22" s="2051"/>
      <c r="B22" s="2357" t="s">
        <v>333</v>
      </c>
      <c r="C22" s="2357"/>
      <c r="D22" s="2054"/>
      <c r="E22" s="1460">
        <v>148</v>
      </c>
      <c r="F22" s="1461">
        <v>150</v>
      </c>
      <c r="G22" s="1461">
        <v>136</v>
      </c>
      <c r="H22" s="1461">
        <v>151</v>
      </c>
      <c r="I22" s="1461">
        <v>137</v>
      </c>
      <c r="J22" s="1461">
        <v>153</v>
      </c>
      <c r="K22" s="1461">
        <v>145</v>
      </c>
      <c r="L22" s="1461">
        <v>138</v>
      </c>
      <c r="M22" s="1461">
        <v>128</v>
      </c>
      <c r="N22" s="846"/>
      <c r="O22" s="399"/>
      <c r="P22" s="2057"/>
      <c r="Q22" s="1462">
        <f>SUM(E22:H22)</f>
        <v>585</v>
      </c>
      <c r="R22" s="1461">
        <v>573</v>
      </c>
      <c r="S22" s="1461">
        <v>524</v>
      </c>
      <c r="T22" s="1590"/>
    </row>
    <row r="23" spans="1:20" s="1715" customFormat="1" ht="12" customHeight="1" x14ac:dyDescent="0.2">
      <c r="A23" s="2051"/>
      <c r="B23" s="2357" t="s">
        <v>717</v>
      </c>
      <c r="C23" s="2357"/>
      <c r="D23" s="2054"/>
      <c r="E23" s="1460">
        <v>101</v>
      </c>
      <c r="F23" s="1461">
        <v>95</v>
      </c>
      <c r="G23" s="1461">
        <v>92</v>
      </c>
      <c r="H23" s="1461">
        <v>98</v>
      </c>
      <c r="I23" s="1461">
        <v>86</v>
      </c>
      <c r="J23" s="1461">
        <v>90</v>
      </c>
      <c r="K23" s="1461">
        <v>90</v>
      </c>
      <c r="L23" s="1461">
        <v>186</v>
      </c>
      <c r="M23" s="1461">
        <v>42</v>
      </c>
      <c r="N23" s="846"/>
      <c r="O23" s="399"/>
      <c r="P23" s="2057"/>
      <c r="Q23" s="1462">
        <f>SUM(E23:H23)</f>
        <v>386</v>
      </c>
      <c r="R23" s="1461">
        <v>452</v>
      </c>
      <c r="S23" s="1461">
        <v>401</v>
      </c>
      <c r="T23" s="1590"/>
    </row>
    <row r="24" spans="1:20" s="1715" customFormat="1" ht="12" customHeight="1" x14ac:dyDescent="0.2">
      <c r="A24" s="2051"/>
      <c r="B24" s="2357" t="s">
        <v>334</v>
      </c>
      <c r="C24" s="2357"/>
      <c r="D24" s="2055"/>
      <c r="E24" s="1460">
        <v>34</v>
      </c>
      <c r="F24" s="1461">
        <v>23</v>
      </c>
      <c r="G24" s="1461">
        <v>25</v>
      </c>
      <c r="H24" s="1461">
        <v>35</v>
      </c>
      <c r="I24" s="1461">
        <v>21</v>
      </c>
      <c r="J24" s="1461">
        <v>23</v>
      </c>
      <c r="K24" s="1461">
        <v>27</v>
      </c>
      <c r="L24" s="1461">
        <v>23</v>
      </c>
      <c r="M24" s="1461">
        <v>21</v>
      </c>
      <c r="N24" s="846"/>
      <c r="O24" s="399"/>
      <c r="P24" s="2057"/>
      <c r="Q24" s="1462">
        <f>SUM(E24:H24)</f>
        <v>117</v>
      </c>
      <c r="R24" s="1461">
        <v>94</v>
      </c>
      <c r="S24" s="1461">
        <v>111</v>
      </c>
      <c r="T24" s="1590"/>
    </row>
    <row r="25" spans="1:20" s="1715" customFormat="1" ht="12" customHeight="1" x14ac:dyDescent="0.2">
      <c r="A25" s="2051"/>
      <c r="B25" s="2357" t="s">
        <v>801</v>
      </c>
      <c r="C25" s="2357"/>
      <c r="D25" s="2054"/>
      <c r="E25" s="1507">
        <v>22</v>
      </c>
      <c r="F25" s="369">
        <v>16</v>
      </c>
      <c r="G25" s="369">
        <v>16</v>
      </c>
      <c r="H25" s="369">
        <v>6</v>
      </c>
      <c r="I25" s="369">
        <v>13</v>
      </c>
      <c r="J25" s="369">
        <v>10</v>
      </c>
      <c r="K25" s="369">
        <v>21</v>
      </c>
      <c r="L25" s="369">
        <v>4</v>
      </c>
      <c r="M25" s="369">
        <v>10</v>
      </c>
      <c r="N25" s="848"/>
      <c r="O25" s="399"/>
      <c r="P25" s="849"/>
      <c r="Q25" s="368">
        <f>SUM(E25:H25)</f>
        <v>60</v>
      </c>
      <c r="R25" s="369">
        <v>48</v>
      </c>
      <c r="S25" s="369">
        <v>57</v>
      </c>
      <c r="T25" s="1734"/>
    </row>
    <row r="26" spans="1:20" s="1715" customFormat="1" ht="12" customHeight="1" x14ac:dyDescent="0.2">
      <c r="A26" s="2359" t="s">
        <v>20</v>
      </c>
      <c r="B26" s="2359"/>
      <c r="C26" s="2359"/>
      <c r="D26" s="2056"/>
      <c r="E26" s="2045">
        <f t="shared" ref="E26" si="12">SUM(E21:E25)</f>
        <v>366</v>
      </c>
      <c r="F26" s="2046">
        <f t="shared" ref="F26:M26" si="13">SUM(F21:F25)</f>
        <v>375</v>
      </c>
      <c r="G26" s="2046">
        <f t="shared" si="13"/>
        <v>366</v>
      </c>
      <c r="H26" s="2046">
        <f t="shared" si="13"/>
        <v>341</v>
      </c>
      <c r="I26" s="2046">
        <f t="shared" si="13"/>
        <v>311</v>
      </c>
      <c r="J26" s="2046">
        <f t="shared" si="13"/>
        <v>342</v>
      </c>
      <c r="K26" s="2046">
        <f t="shared" si="13"/>
        <v>343</v>
      </c>
      <c r="L26" s="2046">
        <f t="shared" si="13"/>
        <v>417</v>
      </c>
      <c r="M26" s="2046">
        <f t="shared" si="13"/>
        <v>254</v>
      </c>
      <c r="N26" s="846"/>
      <c r="O26" s="399"/>
      <c r="P26" s="2047"/>
      <c r="Q26" s="2048">
        <f t="shared" ref="Q26:R26" si="14">SUM(Q21:Q25)</f>
        <v>1448</v>
      </c>
      <c r="R26" s="2046">
        <f t="shared" si="14"/>
        <v>1413</v>
      </c>
      <c r="S26" s="2046">
        <f t="shared" ref="S26" si="15">SUM(S21:S25)</f>
        <v>1369</v>
      </c>
      <c r="T26" s="1590"/>
    </row>
    <row r="27" spans="1:20" s="1715" customFormat="1" ht="12" customHeight="1" x14ac:dyDescent="0.2">
      <c r="A27" s="2051"/>
      <c r="B27" s="2357" t="s">
        <v>629</v>
      </c>
      <c r="C27" s="2357"/>
      <c r="D27" s="2054"/>
      <c r="E27" s="1507">
        <v>48</v>
      </c>
      <c r="F27" s="369">
        <v>45</v>
      </c>
      <c r="G27" s="369">
        <v>43</v>
      </c>
      <c r="H27" s="369">
        <v>41</v>
      </c>
      <c r="I27" s="369">
        <v>30</v>
      </c>
      <c r="J27" s="369">
        <v>43</v>
      </c>
      <c r="K27" s="369">
        <v>52</v>
      </c>
      <c r="L27" s="369">
        <v>153</v>
      </c>
      <c r="M27" s="399">
        <v>37</v>
      </c>
      <c r="N27" s="846"/>
      <c r="O27" s="399"/>
      <c r="P27" s="850"/>
      <c r="Q27" s="1458">
        <f>SUM(E27:H27)</f>
        <v>177</v>
      </c>
      <c r="R27" s="399">
        <v>278</v>
      </c>
      <c r="S27" s="399">
        <v>298</v>
      </c>
      <c r="T27" s="1590"/>
    </row>
    <row r="28" spans="1:20" s="1715" customFormat="1" ht="12" customHeight="1" x14ac:dyDescent="0.2">
      <c r="A28" s="2359" t="s">
        <v>89</v>
      </c>
      <c r="B28" s="2359"/>
      <c r="C28" s="2359"/>
      <c r="D28" s="2056"/>
      <c r="E28" s="404">
        <f t="shared" ref="E28" si="16">E26-E27</f>
        <v>318</v>
      </c>
      <c r="F28" s="1094">
        <f t="shared" ref="F28:M28" si="17">F26-F27</f>
        <v>330</v>
      </c>
      <c r="G28" s="1094">
        <f t="shared" si="17"/>
        <v>323</v>
      </c>
      <c r="H28" s="1094">
        <f t="shared" si="17"/>
        <v>300</v>
      </c>
      <c r="I28" s="1094">
        <f t="shared" si="17"/>
        <v>281</v>
      </c>
      <c r="J28" s="1094">
        <f t="shared" si="17"/>
        <v>299</v>
      </c>
      <c r="K28" s="1094">
        <f t="shared" si="17"/>
        <v>291</v>
      </c>
      <c r="L28" s="1094">
        <f t="shared" si="17"/>
        <v>264</v>
      </c>
      <c r="M28" s="1094">
        <f t="shared" si="17"/>
        <v>217</v>
      </c>
      <c r="N28" s="851"/>
      <c r="O28" s="399"/>
      <c r="P28" s="852"/>
      <c r="Q28" s="1459">
        <f t="shared" ref="Q28:R28" si="18">Q26-Q27</f>
        <v>1271</v>
      </c>
      <c r="R28" s="405">
        <f t="shared" si="18"/>
        <v>1135</v>
      </c>
      <c r="S28" s="405">
        <f t="shared" ref="S28" si="19">S26-S27</f>
        <v>1071</v>
      </c>
      <c r="T28" s="1735"/>
    </row>
    <row r="29" spans="1:20" s="1715" customFormat="1" ht="12" customHeight="1" x14ac:dyDescent="0.2">
      <c r="A29" s="1724"/>
      <c r="B29" s="1724"/>
      <c r="C29" s="1724"/>
      <c r="D29" s="1744"/>
      <c r="E29" s="399"/>
      <c r="F29" s="399"/>
      <c r="G29" s="399"/>
      <c r="H29" s="399"/>
      <c r="I29" s="399"/>
      <c r="J29" s="399"/>
      <c r="K29" s="399"/>
      <c r="L29" s="399"/>
      <c r="M29" s="399"/>
      <c r="N29" s="399"/>
      <c r="O29" s="399"/>
      <c r="P29" s="399"/>
      <c r="Q29" s="1458"/>
      <c r="R29" s="399"/>
      <c r="S29" s="399"/>
      <c r="T29" s="1745"/>
    </row>
    <row r="30" spans="1:20" s="1715" customFormat="1" ht="12" customHeight="1" x14ac:dyDescent="0.2">
      <c r="A30" s="2211" t="s">
        <v>848</v>
      </c>
      <c r="B30" s="2211"/>
      <c r="C30" s="2211"/>
      <c r="D30" s="1746"/>
      <c r="E30" s="1510"/>
      <c r="F30" s="370"/>
      <c r="G30" s="370"/>
      <c r="H30" s="370"/>
      <c r="I30" s="370"/>
      <c r="J30" s="370"/>
      <c r="K30" s="370"/>
      <c r="L30" s="370"/>
      <c r="M30" s="370"/>
      <c r="N30" s="861"/>
      <c r="O30" s="399"/>
      <c r="P30" s="862"/>
      <c r="Q30" s="367"/>
      <c r="R30" s="370"/>
      <c r="S30" s="370"/>
      <c r="T30" s="1739"/>
    </row>
    <row r="31" spans="1:20" s="1715" customFormat="1" ht="12" customHeight="1" x14ac:dyDescent="0.2">
      <c r="A31" s="1964"/>
      <c r="B31" s="2216" t="s">
        <v>849</v>
      </c>
      <c r="C31" s="2216"/>
      <c r="D31" s="1747"/>
      <c r="E31" s="2045">
        <f t="shared" ref="E31" si="20">E22</f>
        <v>148</v>
      </c>
      <c r="F31" s="2046">
        <f t="shared" ref="F31:M31" si="21">F22</f>
        <v>150</v>
      </c>
      <c r="G31" s="2046">
        <f t="shared" si="21"/>
        <v>136</v>
      </c>
      <c r="H31" s="2046">
        <f t="shared" si="21"/>
        <v>151</v>
      </c>
      <c r="I31" s="2046">
        <f t="shared" si="21"/>
        <v>137</v>
      </c>
      <c r="J31" s="2046">
        <f t="shared" si="21"/>
        <v>153</v>
      </c>
      <c r="K31" s="2046">
        <f t="shared" si="21"/>
        <v>145</v>
      </c>
      <c r="L31" s="2046">
        <f t="shared" si="21"/>
        <v>138</v>
      </c>
      <c r="M31" s="2046">
        <f t="shared" si="21"/>
        <v>128</v>
      </c>
      <c r="N31" s="846"/>
      <c r="O31" s="399"/>
      <c r="P31" s="2047"/>
      <c r="Q31" s="2048">
        <f t="shared" ref="Q31:R31" si="22">Q22</f>
        <v>585</v>
      </c>
      <c r="R31" s="2046">
        <f t="shared" si="22"/>
        <v>573</v>
      </c>
      <c r="S31" s="2046">
        <f t="shared" ref="S31" si="23">S22</f>
        <v>524</v>
      </c>
      <c r="T31" s="1590"/>
    </row>
    <row r="32" spans="1:20" s="1715" customFormat="1" ht="12" customHeight="1" x14ac:dyDescent="0.2">
      <c r="A32" s="2051"/>
      <c r="B32" s="2357" t="s">
        <v>800</v>
      </c>
      <c r="C32" s="2357"/>
      <c r="D32" s="2054"/>
      <c r="E32" s="1457">
        <v>59</v>
      </c>
      <c r="F32" s="399">
        <v>84</v>
      </c>
      <c r="G32" s="399">
        <v>70</v>
      </c>
      <c r="H32" s="399">
        <v>91</v>
      </c>
      <c r="I32" s="399">
        <v>64</v>
      </c>
      <c r="J32" s="399">
        <v>66</v>
      </c>
      <c r="K32" s="399">
        <v>79</v>
      </c>
      <c r="L32" s="399">
        <v>101</v>
      </c>
      <c r="M32" s="399">
        <v>59</v>
      </c>
      <c r="N32" s="846"/>
      <c r="O32" s="399"/>
      <c r="P32" s="850"/>
      <c r="Q32" s="1458">
        <f>SUM(E32:H32)</f>
        <v>304</v>
      </c>
      <c r="R32" s="399">
        <v>310</v>
      </c>
      <c r="S32" s="399">
        <v>252</v>
      </c>
      <c r="T32" s="1590"/>
    </row>
    <row r="33" spans="1:20" s="1715" customFormat="1" ht="12" customHeight="1" x14ac:dyDescent="0.2">
      <c r="A33" s="1724"/>
      <c r="B33" s="1724"/>
      <c r="C33" s="1724"/>
      <c r="D33" s="1724"/>
      <c r="E33" s="404">
        <f t="shared" ref="E33" si="24">SUM(E31:E32)</f>
        <v>207</v>
      </c>
      <c r="F33" s="1094">
        <f t="shared" ref="F33:M33" si="25">SUM(F31:F32)</f>
        <v>234</v>
      </c>
      <c r="G33" s="1094">
        <f t="shared" si="25"/>
        <v>206</v>
      </c>
      <c r="H33" s="1094">
        <f t="shared" si="25"/>
        <v>242</v>
      </c>
      <c r="I33" s="1094">
        <f t="shared" si="25"/>
        <v>201</v>
      </c>
      <c r="J33" s="1094">
        <f t="shared" si="25"/>
        <v>219</v>
      </c>
      <c r="K33" s="1094">
        <f t="shared" si="25"/>
        <v>224</v>
      </c>
      <c r="L33" s="1094">
        <f t="shared" si="25"/>
        <v>239</v>
      </c>
      <c r="M33" s="1094">
        <f t="shared" si="25"/>
        <v>187</v>
      </c>
      <c r="N33" s="851"/>
      <c r="O33" s="399"/>
      <c r="P33" s="852"/>
      <c r="Q33" s="1459">
        <f t="shared" ref="Q33:R33" si="26">SUM(Q31:Q32)</f>
        <v>889</v>
      </c>
      <c r="R33" s="405">
        <f t="shared" si="26"/>
        <v>883</v>
      </c>
      <c r="S33" s="405">
        <f t="shared" ref="S33" si="27">SUM(S31:S32)</f>
        <v>776</v>
      </c>
      <c r="T33" s="1735"/>
    </row>
    <row r="34" spans="1:20" s="1707" customFormat="1" ht="3.75" customHeight="1" x14ac:dyDescent="0.15">
      <c r="A34" s="1748"/>
      <c r="B34" s="1748"/>
      <c r="C34" s="1749"/>
      <c r="D34" s="1749"/>
      <c r="E34" s="1750"/>
      <c r="F34" s="1750"/>
      <c r="G34" s="1750"/>
      <c r="H34" s="1750"/>
      <c r="I34" s="1750"/>
      <c r="J34" s="1750"/>
      <c r="K34" s="1750"/>
      <c r="L34" s="1750"/>
      <c r="M34" s="1750"/>
      <c r="N34" s="1751"/>
      <c r="O34" s="1752"/>
      <c r="P34" s="1752"/>
      <c r="Q34" s="1750"/>
      <c r="R34" s="1750"/>
      <c r="S34" s="1750"/>
      <c r="T34" s="1750"/>
    </row>
    <row r="35" spans="1:20" ht="36.75" customHeight="1" x14ac:dyDescent="0.2">
      <c r="A35" s="1173" t="s">
        <v>604</v>
      </c>
      <c r="B35" s="2366" t="s">
        <v>850</v>
      </c>
      <c r="C35" s="2366"/>
      <c r="D35" s="2366"/>
      <c r="E35" s="2366"/>
      <c r="F35" s="2366"/>
      <c r="G35" s="2366"/>
      <c r="H35" s="2366"/>
      <c r="I35" s="2366"/>
      <c r="J35" s="2366"/>
      <c r="K35" s="2366"/>
      <c r="L35" s="2366"/>
      <c r="M35" s="2366"/>
      <c r="N35" s="2366"/>
      <c r="O35" s="2366"/>
      <c r="P35" s="2366"/>
      <c r="Q35" s="2366"/>
      <c r="R35" s="2366"/>
      <c r="S35" s="2366"/>
      <c r="T35" s="2366"/>
    </row>
    <row r="36" spans="1:20" ht="19.5" customHeight="1" x14ac:dyDescent="0.2">
      <c r="A36" s="1173" t="s">
        <v>605</v>
      </c>
      <c r="B36" s="2366" t="s">
        <v>335</v>
      </c>
      <c r="C36" s="2366"/>
      <c r="D36" s="2366"/>
      <c r="E36" s="2366"/>
      <c r="F36" s="2366"/>
      <c r="G36" s="2366"/>
      <c r="H36" s="2366"/>
      <c r="I36" s="2366"/>
      <c r="J36" s="2366"/>
      <c r="K36" s="2366"/>
      <c r="L36" s="2366"/>
      <c r="M36" s="2366"/>
      <c r="N36" s="2366"/>
      <c r="O36" s="2366"/>
      <c r="P36" s="2366"/>
      <c r="Q36" s="2366"/>
      <c r="R36" s="2366"/>
      <c r="S36" s="2366"/>
      <c r="T36" s="2366"/>
    </row>
    <row r="37" spans="1:20" ht="9" customHeight="1" x14ac:dyDescent="0.2">
      <c r="A37" s="1753" t="s">
        <v>606</v>
      </c>
      <c r="B37" s="2365" t="s">
        <v>595</v>
      </c>
      <c r="C37" s="2365"/>
      <c r="D37" s="2365"/>
      <c r="E37" s="2365"/>
      <c r="F37" s="2365"/>
      <c r="G37" s="2365"/>
      <c r="H37" s="2365"/>
      <c r="I37" s="2365"/>
      <c r="J37" s="2365"/>
      <c r="K37" s="2365"/>
      <c r="L37" s="2365"/>
      <c r="M37" s="2365"/>
      <c r="N37" s="2365"/>
      <c r="O37" s="2365"/>
      <c r="P37" s="2365"/>
      <c r="Q37" s="2365"/>
      <c r="R37" s="2365"/>
      <c r="S37" s="2365"/>
      <c r="T37" s="2365"/>
    </row>
    <row r="38" spans="1:20" ht="19.5" customHeight="1" x14ac:dyDescent="0.2">
      <c r="A38" s="1173" t="s">
        <v>607</v>
      </c>
      <c r="B38" s="2366" t="s">
        <v>726</v>
      </c>
      <c r="C38" s="2366"/>
      <c r="D38" s="2366"/>
      <c r="E38" s="2366"/>
      <c r="F38" s="2366"/>
      <c r="G38" s="2366"/>
      <c r="H38" s="2366"/>
      <c r="I38" s="2366"/>
      <c r="J38" s="2366"/>
      <c r="K38" s="2366"/>
      <c r="L38" s="2366"/>
      <c r="M38" s="2366"/>
      <c r="N38" s="2366"/>
      <c r="O38" s="2366"/>
      <c r="P38" s="2366"/>
      <c r="Q38" s="2366"/>
      <c r="R38" s="2366"/>
      <c r="S38" s="2366"/>
      <c r="T38" s="2366"/>
    </row>
    <row r="39" spans="1:20" ht="9" customHeight="1" x14ac:dyDescent="0.2">
      <c r="A39" s="1753" t="s">
        <v>624</v>
      </c>
      <c r="B39" s="2365" t="s">
        <v>851</v>
      </c>
      <c r="C39" s="2365"/>
      <c r="D39" s="2365"/>
      <c r="E39" s="2365"/>
      <c r="F39" s="2365"/>
      <c r="G39" s="2365"/>
      <c r="H39" s="2365"/>
      <c r="I39" s="2365"/>
      <c r="J39" s="2365"/>
      <c r="K39" s="2365"/>
      <c r="L39" s="2365"/>
      <c r="M39" s="2365"/>
      <c r="N39" s="2365"/>
      <c r="O39" s="2365"/>
      <c r="P39" s="2365"/>
      <c r="Q39" s="2365"/>
      <c r="R39" s="2365"/>
      <c r="S39" s="2365"/>
      <c r="T39" s="2365"/>
    </row>
    <row r="40" spans="1:20" ht="9" customHeight="1" x14ac:dyDescent="0.2">
      <c r="A40" s="1754" t="s">
        <v>625</v>
      </c>
      <c r="B40" s="2367" t="s">
        <v>802</v>
      </c>
      <c r="C40" s="2367"/>
      <c r="D40" s="1557"/>
      <c r="E40" s="1557"/>
      <c r="F40" s="1557"/>
      <c r="G40" s="1557"/>
      <c r="H40" s="1557"/>
      <c r="I40" s="1557"/>
      <c r="J40" s="1557"/>
      <c r="K40" s="1557"/>
      <c r="L40" s="1557"/>
      <c r="M40" s="1557"/>
      <c r="N40" s="1557"/>
      <c r="O40" s="1557"/>
      <c r="P40" s="1557"/>
      <c r="Q40" s="1557"/>
      <c r="R40" s="1557"/>
      <c r="S40" s="1557"/>
      <c r="T40" s="1557"/>
    </row>
    <row r="41" spans="1:20" ht="28.5" customHeight="1" x14ac:dyDescent="0.2">
      <c r="A41" s="1753" t="s">
        <v>670</v>
      </c>
      <c r="B41" s="2366" t="s">
        <v>852</v>
      </c>
      <c r="C41" s="2366"/>
      <c r="D41" s="2366"/>
      <c r="E41" s="2366"/>
      <c r="F41" s="2366"/>
      <c r="G41" s="2366"/>
      <c r="H41" s="2366"/>
      <c r="I41" s="2366"/>
      <c r="J41" s="2366"/>
      <c r="K41" s="2366"/>
      <c r="L41" s="2366"/>
      <c r="M41" s="2366"/>
      <c r="N41" s="2366"/>
      <c r="O41" s="2366"/>
      <c r="P41" s="2366"/>
      <c r="Q41" s="2366"/>
      <c r="R41" s="2366"/>
      <c r="S41" s="2366"/>
      <c r="T41" s="2366"/>
    </row>
  </sheetData>
  <mergeCells count="35">
    <mergeCell ref="B41:T41"/>
    <mergeCell ref="B35:T35"/>
    <mergeCell ref="B36:T36"/>
    <mergeCell ref="B32:C32"/>
    <mergeCell ref="B38:T38"/>
    <mergeCell ref="B40:C40"/>
    <mergeCell ref="B24:C24"/>
    <mergeCell ref="B25:C25"/>
    <mergeCell ref="B37:T37"/>
    <mergeCell ref="B39:T39"/>
    <mergeCell ref="A28:C28"/>
    <mergeCell ref="A26:C26"/>
    <mergeCell ref="B7:C7"/>
    <mergeCell ref="B8:C8"/>
    <mergeCell ref="B10:C10"/>
    <mergeCell ref="B14:C14"/>
    <mergeCell ref="B21:C21"/>
    <mergeCell ref="B17:C17"/>
    <mergeCell ref="A20:C20"/>
    <mergeCell ref="B22:C22"/>
    <mergeCell ref="B23:C23"/>
    <mergeCell ref="B27:C27"/>
    <mergeCell ref="B31:C31"/>
    <mergeCell ref="A1:T1"/>
    <mergeCell ref="A11:C11"/>
    <mergeCell ref="A13:C13"/>
    <mergeCell ref="A30:C30"/>
    <mergeCell ref="A4:C4"/>
    <mergeCell ref="A2:C2"/>
    <mergeCell ref="A6:C6"/>
    <mergeCell ref="A3:C3"/>
    <mergeCell ref="A9:C9"/>
    <mergeCell ref="A12:C12"/>
    <mergeCell ref="A16:C16"/>
    <mergeCell ref="F3:M3"/>
  </mergeCells>
  <printOptions horizontalCentered="1"/>
  <pageMargins left="0.23622047244094491" right="0.23622047244094491" top="0.27559055118110237" bottom="0.23622047244094491" header="0.15748031496062992" footer="0.11811023622047245"/>
  <pageSetup scale="84" orientation="landscape" useFirstPageNumber="1" r:id="rId1"/>
  <colBreaks count="1" manualBreakCount="1">
    <brk id="20" min="2" max="3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2"/>
  <sheetViews>
    <sheetView zoomScaleNormal="100" zoomScaleSheetLayoutView="100" workbookViewId="0">
      <selection activeCell="A44" sqref="A44:C44"/>
    </sheetView>
  </sheetViews>
  <sheetFormatPr defaultColWidth="9.140625" defaultRowHeight="12.75" x14ac:dyDescent="0.2"/>
  <cols>
    <col min="1" max="1" width="2.5703125" style="827" customWidth="1"/>
    <col min="2" max="2" width="2.140625" style="827" customWidth="1"/>
    <col min="3" max="3" width="53.28515625" style="827" customWidth="1"/>
    <col min="4" max="4" width="10" style="827" customWidth="1"/>
    <col min="5" max="5" width="10" style="845" customWidth="1"/>
    <col min="6" max="12" width="10" style="824" customWidth="1"/>
    <col min="13" max="13" width="1.28515625" style="824" customWidth="1"/>
    <col min="14" max="14" width="9.140625" style="824" customWidth="1"/>
    <col min="15" max="15" width="9.140625" style="825" customWidth="1"/>
    <col min="16" max="16" width="9.140625" style="826" customWidth="1"/>
    <col min="17" max="17" width="9.140625" style="827" customWidth="1"/>
    <col min="18" max="16384" width="9.140625" style="827"/>
  </cols>
  <sheetData>
    <row r="1" spans="1:16" s="1076" customFormat="1" ht="17.25" customHeight="1" x14ac:dyDescent="0.25">
      <c r="A1" s="2285" t="s">
        <v>112</v>
      </c>
      <c r="B1" s="2285"/>
      <c r="C1" s="2285"/>
      <c r="D1" s="2285"/>
      <c r="E1" s="2285"/>
      <c r="F1" s="2285"/>
      <c r="G1" s="2285"/>
      <c r="H1" s="2285"/>
      <c r="I1" s="2285"/>
      <c r="J1" s="2285"/>
      <c r="K1" s="2285"/>
      <c r="L1" s="2285"/>
      <c r="M1" s="2285"/>
      <c r="P1" s="1077"/>
    </row>
    <row r="2" spans="1:16" s="828" customFormat="1" ht="6" customHeight="1" x14ac:dyDescent="0.15">
      <c r="A2" s="2370"/>
      <c r="B2" s="2370"/>
      <c r="C2" s="2370"/>
      <c r="D2" s="2370"/>
      <c r="E2" s="2370"/>
      <c r="F2" s="2370"/>
      <c r="G2" s="2370"/>
      <c r="H2" s="2370"/>
      <c r="I2" s="2370"/>
      <c r="J2" s="2370"/>
      <c r="K2" s="2370"/>
      <c r="L2" s="2370"/>
      <c r="M2" s="2370"/>
    </row>
    <row r="3" spans="1:16" ht="10.5" customHeight="1" x14ac:dyDescent="0.2">
      <c r="A3" s="2369" t="s">
        <v>418</v>
      </c>
      <c r="B3" s="2369"/>
      <c r="C3" s="2369"/>
      <c r="D3" s="829" t="s">
        <v>778</v>
      </c>
      <c r="E3" s="1095" t="s">
        <v>750</v>
      </c>
      <c r="F3" s="1095" t="s">
        <v>710</v>
      </c>
      <c r="G3" s="1095" t="s">
        <v>571</v>
      </c>
      <c r="H3" s="1095" t="s">
        <v>550</v>
      </c>
      <c r="I3" s="1096" t="s">
        <v>528</v>
      </c>
      <c r="J3" s="1096" t="s">
        <v>490</v>
      </c>
      <c r="K3" s="1096" t="s">
        <v>196</v>
      </c>
      <c r="L3" s="1096" t="s">
        <v>419</v>
      </c>
      <c r="M3" s="830"/>
    </row>
    <row r="4" spans="1:16" ht="9" customHeight="1" x14ac:dyDescent="0.2">
      <c r="A4" s="763"/>
      <c r="B4" s="763"/>
      <c r="C4" s="763"/>
      <c r="D4" s="831"/>
      <c r="E4" s="831"/>
      <c r="F4" s="831"/>
      <c r="G4" s="831"/>
      <c r="H4" s="831"/>
      <c r="I4" s="479"/>
      <c r="J4" s="479"/>
      <c r="K4" s="479"/>
      <c r="L4" s="479"/>
      <c r="M4" s="322"/>
    </row>
    <row r="5" spans="1:16" ht="9" customHeight="1" x14ac:dyDescent="0.2">
      <c r="A5" s="2225" t="s">
        <v>113</v>
      </c>
      <c r="B5" s="2225"/>
      <c r="C5" s="2225"/>
      <c r="D5" s="832"/>
      <c r="E5" s="1249"/>
      <c r="F5" s="1249"/>
      <c r="G5" s="1249"/>
      <c r="H5" s="1249"/>
      <c r="I5" s="1249"/>
      <c r="J5" s="1249"/>
      <c r="K5" s="1249"/>
      <c r="L5" s="1249"/>
      <c r="M5" s="833"/>
    </row>
    <row r="6" spans="1:16" ht="9" customHeight="1" x14ac:dyDescent="0.2">
      <c r="A6" s="2225" t="s">
        <v>114</v>
      </c>
      <c r="B6" s="2225"/>
      <c r="C6" s="2225"/>
      <c r="D6" s="456">
        <v>3840</v>
      </c>
      <c r="E6" s="449">
        <v>3941</v>
      </c>
      <c r="F6" s="449">
        <v>4178</v>
      </c>
      <c r="G6" s="449">
        <v>4088</v>
      </c>
      <c r="H6" s="449">
        <v>4380</v>
      </c>
      <c r="I6" s="449">
        <v>3663</v>
      </c>
      <c r="J6" s="449">
        <v>5112</v>
      </c>
      <c r="K6" s="449">
        <v>3301</v>
      </c>
      <c r="L6" s="449">
        <v>3440</v>
      </c>
      <c r="M6" s="834"/>
    </row>
    <row r="7" spans="1:16" ht="9" customHeight="1" x14ac:dyDescent="0.2">
      <c r="A7" s="2349" t="s">
        <v>115</v>
      </c>
      <c r="B7" s="2349"/>
      <c r="C7" s="2349"/>
      <c r="D7" s="1438">
        <v>13519</v>
      </c>
      <c r="E7" s="1437">
        <v>12758</v>
      </c>
      <c r="F7" s="1437">
        <v>10229</v>
      </c>
      <c r="G7" s="1437">
        <v>12484</v>
      </c>
      <c r="H7" s="1437">
        <v>13311</v>
      </c>
      <c r="I7" s="1437">
        <v>14138</v>
      </c>
      <c r="J7" s="1437">
        <v>11923</v>
      </c>
      <c r="K7" s="1437">
        <v>11939</v>
      </c>
      <c r="L7" s="1437">
        <v>10712</v>
      </c>
      <c r="M7" s="835"/>
    </row>
    <row r="8" spans="1:16" ht="11.1" customHeight="1" x14ac:dyDescent="0.2">
      <c r="A8" s="2225" t="s">
        <v>580</v>
      </c>
      <c r="B8" s="2225"/>
      <c r="C8" s="2225"/>
      <c r="D8" s="456"/>
      <c r="E8" s="449"/>
      <c r="F8" s="449"/>
      <c r="G8" s="449"/>
      <c r="H8" s="449"/>
      <c r="I8" s="449"/>
      <c r="J8" s="449"/>
      <c r="K8" s="449"/>
      <c r="L8" s="449"/>
      <c r="M8" s="836"/>
    </row>
    <row r="9" spans="1:16" ht="9" customHeight="1" x14ac:dyDescent="0.2">
      <c r="A9" s="536"/>
      <c r="B9" s="2226" t="s">
        <v>483</v>
      </c>
      <c r="C9" s="2226"/>
      <c r="D9" s="456" t="s">
        <v>184</v>
      </c>
      <c r="E9" s="449" t="s">
        <v>184</v>
      </c>
      <c r="F9" s="449" t="s">
        <v>184</v>
      </c>
      <c r="G9" s="449" t="s">
        <v>184</v>
      </c>
      <c r="H9" s="449" t="s">
        <v>184</v>
      </c>
      <c r="I9" s="449" t="s">
        <v>184</v>
      </c>
      <c r="J9" s="449" t="s">
        <v>184</v>
      </c>
      <c r="K9" s="449" t="s">
        <v>184</v>
      </c>
      <c r="L9" s="449">
        <v>39688</v>
      </c>
      <c r="M9" s="836"/>
    </row>
    <row r="10" spans="1:16" ht="9" customHeight="1" x14ac:dyDescent="0.2">
      <c r="A10" s="2025"/>
      <c r="B10" s="2306" t="s">
        <v>537</v>
      </c>
      <c r="C10" s="2306"/>
      <c r="D10" s="1438">
        <v>46196</v>
      </c>
      <c r="E10" s="1437">
        <v>43278</v>
      </c>
      <c r="F10" s="1437">
        <v>41085</v>
      </c>
      <c r="G10" s="1437">
        <v>40815</v>
      </c>
      <c r="H10" s="1437">
        <v>35648</v>
      </c>
      <c r="I10" s="1437">
        <v>40119</v>
      </c>
      <c r="J10" s="1437">
        <v>38297</v>
      </c>
      <c r="K10" s="1437">
        <v>34808</v>
      </c>
      <c r="L10" s="1437" t="s">
        <v>184</v>
      </c>
      <c r="M10" s="836"/>
    </row>
    <row r="11" spans="1:16" ht="9" customHeight="1" x14ac:dyDescent="0.2">
      <c r="A11" s="2025"/>
      <c r="B11" s="2306" t="s">
        <v>484</v>
      </c>
      <c r="C11" s="2306"/>
      <c r="D11" s="1438" t="s">
        <v>184</v>
      </c>
      <c r="E11" s="1437" t="s">
        <v>184</v>
      </c>
      <c r="F11" s="1437" t="s">
        <v>184</v>
      </c>
      <c r="G11" s="1437" t="s">
        <v>184</v>
      </c>
      <c r="H11" s="1437" t="s">
        <v>184</v>
      </c>
      <c r="I11" s="1437" t="s">
        <v>184</v>
      </c>
      <c r="J11" s="1437" t="s">
        <v>184</v>
      </c>
      <c r="K11" s="1437" t="s">
        <v>184</v>
      </c>
      <c r="L11" s="1437">
        <v>469</v>
      </c>
      <c r="M11" s="836"/>
    </row>
    <row r="12" spans="1:16" ht="9" customHeight="1" x14ac:dyDescent="0.2">
      <c r="A12" s="2025"/>
      <c r="B12" s="2306" t="s">
        <v>538</v>
      </c>
      <c r="C12" s="2306"/>
      <c r="D12" s="1438">
        <v>602</v>
      </c>
      <c r="E12" s="1437">
        <v>591</v>
      </c>
      <c r="F12" s="1437">
        <v>582</v>
      </c>
      <c r="G12" s="1437">
        <v>553</v>
      </c>
      <c r="H12" s="1437">
        <v>562</v>
      </c>
      <c r="I12" s="1437">
        <v>534</v>
      </c>
      <c r="J12" s="1437">
        <v>545</v>
      </c>
      <c r="K12" s="1437">
        <v>450</v>
      </c>
      <c r="L12" s="1437" t="s">
        <v>184</v>
      </c>
      <c r="M12" s="836"/>
    </row>
    <row r="13" spans="1:16" ht="9" customHeight="1" x14ac:dyDescent="0.2">
      <c r="A13" s="2025"/>
      <c r="B13" s="2306" t="s">
        <v>540</v>
      </c>
      <c r="C13" s="2306"/>
      <c r="D13" s="1438" t="s">
        <v>184</v>
      </c>
      <c r="E13" s="1437" t="s">
        <v>184</v>
      </c>
      <c r="F13" s="1437" t="s">
        <v>184</v>
      </c>
      <c r="G13" s="1437" t="s">
        <v>184</v>
      </c>
      <c r="H13" s="1437" t="s">
        <v>184</v>
      </c>
      <c r="I13" s="1437" t="s">
        <v>184</v>
      </c>
      <c r="J13" s="1437" t="s">
        <v>184</v>
      </c>
      <c r="K13" s="1437" t="s">
        <v>184</v>
      </c>
      <c r="L13" s="1437">
        <v>2435</v>
      </c>
      <c r="M13" s="836"/>
    </row>
    <row r="14" spans="1:16" ht="9" customHeight="1" x14ac:dyDescent="0.2">
      <c r="A14" s="2025"/>
      <c r="B14" s="2306" t="s">
        <v>541</v>
      </c>
      <c r="C14" s="2306"/>
      <c r="D14" s="1438">
        <v>20115</v>
      </c>
      <c r="E14" s="1437">
        <v>18729</v>
      </c>
      <c r="F14" s="1437">
        <v>17019</v>
      </c>
      <c r="G14" s="1437">
        <v>13663</v>
      </c>
      <c r="H14" s="1437">
        <v>12876</v>
      </c>
      <c r="I14" s="1437">
        <v>11183</v>
      </c>
      <c r="J14" s="1437">
        <v>10994</v>
      </c>
      <c r="K14" s="1437">
        <v>8745</v>
      </c>
      <c r="L14" s="1437" t="s">
        <v>184</v>
      </c>
      <c r="M14" s="836"/>
    </row>
    <row r="15" spans="1:16" ht="9" customHeight="1" x14ac:dyDescent="0.2">
      <c r="A15" s="2026"/>
      <c r="B15" s="2306" t="s">
        <v>542</v>
      </c>
      <c r="C15" s="2306"/>
      <c r="D15" s="1438" t="s">
        <v>184</v>
      </c>
      <c r="E15" s="1437" t="s">
        <v>184</v>
      </c>
      <c r="F15" s="1437" t="s">
        <v>184</v>
      </c>
      <c r="G15" s="1437" t="s">
        <v>184</v>
      </c>
      <c r="H15" s="1437" t="s">
        <v>184</v>
      </c>
      <c r="I15" s="1437" t="s">
        <v>184</v>
      </c>
      <c r="J15" s="1437" t="s">
        <v>184</v>
      </c>
      <c r="K15" s="1437" t="s">
        <v>184</v>
      </c>
      <c r="L15" s="1437">
        <v>50827</v>
      </c>
      <c r="M15" s="836"/>
    </row>
    <row r="16" spans="1:16" ht="9" customHeight="1" x14ac:dyDescent="0.2">
      <c r="A16" s="2025"/>
      <c r="B16" s="2306" t="s">
        <v>539</v>
      </c>
      <c r="C16" s="2306"/>
      <c r="D16" s="1438">
        <v>54397</v>
      </c>
      <c r="E16" s="1437">
        <v>57101</v>
      </c>
      <c r="F16" s="1437">
        <v>62861</v>
      </c>
      <c r="G16" s="1437">
        <v>53996</v>
      </c>
      <c r="H16" s="1437">
        <v>52578</v>
      </c>
      <c r="I16" s="1437">
        <v>50792</v>
      </c>
      <c r="J16" s="1437">
        <v>52483</v>
      </c>
      <c r="K16" s="1437">
        <v>51281</v>
      </c>
      <c r="L16" s="1437" t="s">
        <v>184</v>
      </c>
      <c r="M16" s="836"/>
    </row>
    <row r="17" spans="1:13" ht="9" customHeight="1" x14ac:dyDescent="0.2">
      <c r="A17" s="2349" t="s">
        <v>66</v>
      </c>
      <c r="B17" s="2349"/>
      <c r="C17" s="2349"/>
      <c r="D17" s="1438">
        <v>3664</v>
      </c>
      <c r="E17" s="1437">
        <v>4899</v>
      </c>
      <c r="F17" s="1437">
        <v>5279</v>
      </c>
      <c r="G17" s="1437">
        <v>4962</v>
      </c>
      <c r="H17" s="1437">
        <v>5488</v>
      </c>
      <c r="I17" s="1437">
        <v>5083</v>
      </c>
      <c r="J17" s="1437">
        <v>6340</v>
      </c>
      <c r="K17" s="1437">
        <v>6989</v>
      </c>
      <c r="L17" s="1437">
        <v>5035</v>
      </c>
      <c r="M17" s="836"/>
    </row>
    <row r="18" spans="1:13" ht="9" customHeight="1" x14ac:dyDescent="0.2">
      <c r="A18" s="2349" t="s">
        <v>327</v>
      </c>
      <c r="B18" s="2349"/>
      <c r="C18" s="2349"/>
      <c r="D18" s="1438">
        <v>56111</v>
      </c>
      <c r="E18" s="1437">
        <v>50523</v>
      </c>
      <c r="F18" s="1437">
        <v>48806</v>
      </c>
      <c r="G18" s="1437">
        <v>51886</v>
      </c>
      <c r="H18" s="1437">
        <v>43450</v>
      </c>
      <c r="I18" s="1437">
        <v>44513</v>
      </c>
      <c r="J18" s="1437">
        <v>43541</v>
      </c>
      <c r="K18" s="1437">
        <v>48271</v>
      </c>
      <c r="L18" s="1437">
        <v>40383</v>
      </c>
      <c r="M18" s="835"/>
    </row>
    <row r="19" spans="1:13" ht="9" customHeight="1" x14ac:dyDescent="0.2">
      <c r="A19" s="2225" t="s">
        <v>116</v>
      </c>
      <c r="B19" s="2225"/>
      <c r="C19" s="2225"/>
      <c r="D19" s="456"/>
      <c r="E19" s="449"/>
      <c r="F19" s="449"/>
      <c r="G19" s="449"/>
      <c r="H19" s="449"/>
      <c r="I19" s="449"/>
      <c r="J19" s="449"/>
      <c r="K19" s="449"/>
      <c r="L19" s="449"/>
      <c r="M19" s="836"/>
    </row>
    <row r="20" spans="1:13" ht="9" customHeight="1" x14ac:dyDescent="0.2">
      <c r="A20" s="536"/>
      <c r="B20" s="2226" t="s">
        <v>326</v>
      </c>
      <c r="C20" s="2226"/>
      <c r="D20" s="456">
        <v>208652</v>
      </c>
      <c r="E20" s="449">
        <v>207531</v>
      </c>
      <c r="F20" s="449">
        <v>207396</v>
      </c>
      <c r="G20" s="449">
        <v>207657</v>
      </c>
      <c r="H20" s="449">
        <v>207749</v>
      </c>
      <c r="I20" s="449">
        <v>208454</v>
      </c>
      <c r="J20" s="449">
        <v>208427</v>
      </c>
      <c r="K20" s="449">
        <v>207989</v>
      </c>
      <c r="L20" s="449">
        <v>207271</v>
      </c>
      <c r="M20" s="836"/>
    </row>
    <row r="21" spans="1:13" ht="9" customHeight="1" x14ac:dyDescent="0.2">
      <c r="A21" s="2025"/>
      <c r="B21" s="2306" t="s">
        <v>325</v>
      </c>
      <c r="C21" s="2306"/>
      <c r="D21" s="1438">
        <v>43651</v>
      </c>
      <c r="E21" s="1437">
        <v>43622</v>
      </c>
      <c r="F21" s="1437">
        <v>43113</v>
      </c>
      <c r="G21" s="1437">
        <v>42666</v>
      </c>
      <c r="H21" s="1437">
        <v>43058</v>
      </c>
      <c r="I21" s="1437">
        <v>42509</v>
      </c>
      <c r="J21" s="1437">
        <v>42031</v>
      </c>
      <c r="K21" s="1437">
        <v>41132</v>
      </c>
      <c r="L21" s="1437">
        <v>40937</v>
      </c>
      <c r="M21" s="836"/>
    </row>
    <row r="22" spans="1:13" ht="9" customHeight="1" x14ac:dyDescent="0.2">
      <c r="A22" s="2025"/>
      <c r="B22" s="2306" t="s">
        <v>442</v>
      </c>
      <c r="C22" s="2306"/>
      <c r="D22" s="1438">
        <v>12755</v>
      </c>
      <c r="E22" s="1437">
        <v>12699</v>
      </c>
      <c r="F22" s="1437">
        <v>12645</v>
      </c>
      <c r="G22" s="1437">
        <v>12477</v>
      </c>
      <c r="H22" s="1437">
        <v>12673</v>
      </c>
      <c r="I22" s="1437">
        <v>12557</v>
      </c>
      <c r="J22" s="1437">
        <v>12614</v>
      </c>
      <c r="K22" s="1437">
        <v>12314</v>
      </c>
      <c r="L22" s="1437">
        <v>12378</v>
      </c>
      <c r="M22" s="836"/>
    </row>
    <row r="23" spans="1:13" ht="9" customHeight="1" x14ac:dyDescent="0.2">
      <c r="A23" s="2025"/>
      <c r="B23" s="2306" t="s">
        <v>84</v>
      </c>
      <c r="C23" s="2306"/>
      <c r="D23" s="1438">
        <v>125798</v>
      </c>
      <c r="E23" s="1437">
        <v>123680</v>
      </c>
      <c r="F23" s="1437">
        <v>121815</v>
      </c>
      <c r="G23" s="1437">
        <v>113976</v>
      </c>
      <c r="H23" s="1437">
        <v>109555</v>
      </c>
      <c r="I23" s="1437">
        <v>104914</v>
      </c>
      <c r="J23" s="1437">
        <v>103629</v>
      </c>
      <c r="K23" s="1437">
        <v>97198</v>
      </c>
      <c r="L23" s="1437">
        <v>97766</v>
      </c>
      <c r="M23" s="836"/>
    </row>
    <row r="24" spans="1:13" ht="9" customHeight="1" x14ac:dyDescent="0.2">
      <c r="A24" s="2025"/>
      <c r="B24" s="2306" t="s">
        <v>543</v>
      </c>
      <c r="C24" s="2306"/>
      <c r="D24" s="1438">
        <v>-1915</v>
      </c>
      <c r="E24" s="1437">
        <v>-1771</v>
      </c>
      <c r="F24" s="1437">
        <v>-1751</v>
      </c>
      <c r="G24" s="1437">
        <v>-1715</v>
      </c>
      <c r="H24" s="1437">
        <v>-1639</v>
      </c>
      <c r="I24" s="1437">
        <v>-1641</v>
      </c>
      <c r="J24" s="1437">
        <v>-1619</v>
      </c>
      <c r="K24" s="1437">
        <v>-1626</v>
      </c>
      <c r="L24" s="1437">
        <v>-1618</v>
      </c>
      <c r="M24" s="836"/>
    </row>
    <row r="25" spans="1:13" ht="9" customHeight="1" x14ac:dyDescent="0.2">
      <c r="A25" s="2225" t="s">
        <v>435</v>
      </c>
      <c r="B25" s="2225"/>
      <c r="C25" s="2225"/>
      <c r="D25" s="456"/>
      <c r="E25" s="449"/>
      <c r="F25" s="449"/>
      <c r="G25" s="449"/>
      <c r="H25" s="449"/>
      <c r="I25" s="449"/>
      <c r="J25" s="449"/>
      <c r="K25" s="449"/>
      <c r="L25" s="449"/>
      <c r="M25" s="836"/>
    </row>
    <row r="26" spans="1:13" ht="9" customHeight="1" x14ac:dyDescent="0.2">
      <c r="A26" s="1652"/>
      <c r="B26" s="2226" t="s">
        <v>85</v>
      </c>
      <c r="C26" s="2226"/>
      <c r="D26" s="456">
        <v>23895</v>
      </c>
      <c r="E26" s="449">
        <v>24582</v>
      </c>
      <c r="F26" s="449">
        <v>22103</v>
      </c>
      <c r="G26" s="449">
        <v>21174</v>
      </c>
      <c r="H26" s="449">
        <v>21431</v>
      </c>
      <c r="I26" s="449">
        <v>22003</v>
      </c>
      <c r="J26" s="449">
        <v>23939</v>
      </c>
      <c r="K26" s="449">
        <v>29304</v>
      </c>
      <c r="L26" s="449">
        <v>24342</v>
      </c>
      <c r="M26" s="836"/>
    </row>
    <row r="27" spans="1:13" ht="9" customHeight="1" x14ac:dyDescent="0.2">
      <c r="A27" s="2025"/>
      <c r="B27" s="2306" t="s">
        <v>544</v>
      </c>
      <c r="C27" s="2306"/>
      <c r="D27" s="1438">
        <v>9167</v>
      </c>
      <c r="E27" s="1437">
        <v>9679</v>
      </c>
      <c r="F27" s="1437">
        <v>9727</v>
      </c>
      <c r="G27" s="1437">
        <v>10011</v>
      </c>
      <c r="H27" s="1437">
        <v>10265</v>
      </c>
      <c r="I27" s="1437">
        <v>10517</v>
      </c>
      <c r="J27" s="1437">
        <v>9134</v>
      </c>
      <c r="K27" s="1437">
        <v>9672</v>
      </c>
      <c r="L27" s="1437">
        <v>8824</v>
      </c>
      <c r="M27" s="836"/>
    </row>
    <row r="28" spans="1:13" ht="9" customHeight="1" x14ac:dyDescent="0.2">
      <c r="A28" s="2025"/>
      <c r="B28" s="2306" t="s">
        <v>117</v>
      </c>
      <c r="C28" s="2306"/>
      <c r="D28" s="1438">
        <v>1813</v>
      </c>
      <c r="E28" s="1437">
        <v>1771</v>
      </c>
      <c r="F28" s="1437">
        <v>1786</v>
      </c>
      <c r="G28" s="1437">
        <v>1783</v>
      </c>
      <c r="H28" s="1437">
        <v>1795</v>
      </c>
      <c r="I28" s="1437">
        <v>1733</v>
      </c>
      <c r="J28" s="1437">
        <v>1746</v>
      </c>
      <c r="K28" s="1437">
        <v>1735</v>
      </c>
      <c r="L28" s="1437">
        <v>1783</v>
      </c>
      <c r="M28" s="836"/>
    </row>
    <row r="29" spans="1:13" ht="9" customHeight="1" x14ac:dyDescent="0.2">
      <c r="A29" s="2025"/>
      <c r="B29" s="2306" t="s">
        <v>118</v>
      </c>
      <c r="C29" s="2306"/>
      <c r="D29" s="1438">
        <v>5449</v>
      </c>
      <c r="E29" s="1437">
        <v>5575</v>
      </c>
      <c r="F29" s="1437">
        <v>5643</v>
      </c>
      <c r="G29" s="1437">
        <v>5555</v>
      </c>
      <c r="H29" s="1437">
        <v>5564</v>
      </c>
      <c r="I29" s="1437">
        <v>5510</v>
      </c>
      <c r="J29" s="1437">
        <v>5452</v>
      </c>
      <c r="K29" s="1437">
        <v>5267</v>
      </c>
      <c r="L29" s="1437">
        <v>5367</v>
      </c>
      <c r="M29" s="836"/>
    </row>
    <row r="30" spans="1:13" ht="9" customHeight="1" x14ac:dyDescent="0.2">
      <c r="A30" s="2025"/>
      <c r="B30" s="2306" t="s">
        <v>119</v>
      </c>
      <c r="C30" s="2306"/>
      <c r="D30" s="1438">
        <v>1969</v>
      </c>
      <c r="E30" s="1437">
        <v>1918</v>
      </c>
      <c r="F30" s="1437">
        <v>1929</v>
      </c>
      <c r="G30" s="1437">
        <v>1920</v>
      </c>
      <c r="H30" s="1437">
        <v>1945</v>
      </c>
      <c r="I30" s="1437">
        <v>1921</v>
      </c>
      <c r="J30" s="1437">
        <v>1923</v>
      </c>
      <c r="K30" s="1437">
        <v>1920</v>
      </c>
      <c r="L30" s="1437">
        <v>1978</v>
      </c>
      <c r="M30" s="836"/>
    </row>
    <row r="31" spans="1:13" ht="18" customHeight="1" x14ac:dyDescent="0.2">
      <c r="A31" s="536"/>
      <c r="B31" s="2223" t="s">
        <v>464</v>
      </c>
      <c r="C31" s="2226"/>
      <c r="D31" s="456">
        <v>586</v>
      </c>
      <c r="E31" s="449">
        <v>584</v>
      </c>
      <c r="F31" s="449">
        <v>553</v>
      </c>
      <c r="G31" s="449">
        <v>520</v>
      </c>
      <c r="H31" s="449">
        <v>526</v>
      </c>
      <c r="I31" s="449">
        <v>499</v>
      </c>
      <c r="J31" s="449">
        <v>523</v>
      </c>
      <c r="K31" s="449">
        <v>555</v>
      </c>
      <c r="L31" s="449">
        <v>715</v>
      </c>
      <c r="M31" s="836"/>
    </row>
    <row r="32" spans="1:13" ht="9" customHeight="1" x14ac:dyDescent="0.2">
      <c r="A32" s="2025"/>
      <c r="B32" s="2306" t="s">
        <v>120</v>
      </c>
      <c r="C32" s="2306"/>
      <c r="D32" s="1438">
        <v>517</v>
      </c>
      <c r="E32" s="1437">
        <v>544</v>
      </c>
      <c r="F32" s="1437">
        <v>534</v>
      </c>
      <c r="G32" s="1437">
        <v>621</v>
      </c>
      <c r="H32" s="1437">
        <v>601</v>
      </c>
      <c r="I32" s="1437">
        <v>535</v>
      </c>
      <c r="J32" s="1437">
        <v>605</v>
      </c>
      <c r="K32" s="1437">
        <v>607</v>
      </c>
      <c r="L32" s="1437">
        <v>727</v>
      </c>
      <c r="M32" s="836"/>
    </row>
    <row r="33" spans="1:13" ht="9" customHeight="1" x14ac:dyDescent="0.2">
      <c r="A33" s="2026"/>
      <c r="B33" s="2306" t="s">
        <v>19</v>
      </c>
      <c r="C33" s="2306"/>
      <c r="D33" s="456">
        <v>20823</v>
      </c>
      <c r="E33" s="449">
        <v>20288</v>
      </c>
      <c r="F33" s="449">
        <v>18577</v>
      </c>
      <c r="G33" s="449">
        <v>15555</v>
      </c>
      <c r="H33" s="449">
        <v>15283</v>
      </c>
      <c r="I33" s="449">
        <v>15489</v>
      </c>
      <c r="J33" s="449">
        <v>12898</v>
      </c>
      <c r="K33" s="449">
        <v>15076</v>
      </c>
      <c r="L33" s="449">
        <v>11805</v>
      </c>
      <c r="M33" s="836"/>
    </row>
    <row r="34" spans="1:13" ht="10.5" customHeight="1" x14ac:dyDescent="0.2">
      <c r="A34" s="2349" t="s">
        <v>29</v>
      </c>
      <c r="B34" s="2349"/>
      <c r="C34" s="2349"/>
      <c r="D34" s="451">
        <f t="shared" ref="D34" si="0">SUM(D6:D33)</f>
        <v>651604</v>
      </c>
      <c r="E34" s="1092">
        <f t="shared" ref="E34:L34" si="1">SUM(E6:E33)</f>
        <v>642522</v>
      </c>
      <c r="F34" s="1092">
        <f t="shared" si="1"/>
        <v>634109</v>
      </c>
      <c r="G34" s="1092">
        <f t="shared" si="1"/>
        <v>614647</v>
      </c>
      <c r="H34" s="1092">
        <f t="shared" si="1"/>
        <v>597099</v>
      </c>
      <c r="I34" s="1092">
        <f t="shared" si="1"/>
        <v>595025</v>
      </c>
      <c r="J34" s="1092">
        <f t="shared" si="1"/>
        <v>590537</v>
      </c>
      <c r="K34" s="1092">
        <f t="shared" si="1"/>
        <v>586927</v>
      </c>
      <c r="L34" s="1092">
        <f t="shared" si="1"/>
        <v>565264</v>
      </c>
      <c r="M34" s="837"/>
    </row>
    <row r="35" spans="1:13" s="828" customFormat="1" ht="9" customHeight="1" x14ac:dyDescent="0.15">
      <c r="A35" s="2372"/>
      <c r="B35" s="2372"/>
      <c r="C35" s="2372"/>
      <c r="D35" s="2372"/>
      <c r="E35" s="2372"/>
      <c r="F35" s="2372"/>
      <c r="G35" s="2372"/>
      <c r="H35" s="2372"/>
      <c r="I35" s="2372"/>
      <c r="J35" s="2372"/>
      <c r="K35" s="2372"/>
      <c r="L35" s="2372"/>
      <c r="M35" s="2372"/>
    </row>
    <row r="36" spans="1:13" ht="9" customHeight="1" x14ac:dyDescent="0.2">
      <c r="A36" s="2225" t="s">
        <v>121</v>
      </c>
      <c r="B36" s="2225"/>
      <c r="C36" s="2225"/>
      <c r="D36" s="482"/>
      <c r="E36" s="483"/>
      <c r="F36" s="483"/>
      <c r="G36" s="483"/>
      <c r="H36" s="483"/>
      <c r="I36" s="483"/>
      <c r="J36" s="483"/>
      <c r="K36" s="483"/>
      <c r="L36" s="483"/>
      <c r="M36" s="833"/>
    </row>
    <row r="37" spans="1:13" ht="9" customHeight="1" x14ac:dyDescent="0.2">
      <c r="A37" s="2225" t="s">
        <v>28</v>
      </c>
      <c r="B37" s="2225"/>
      <c r="C37" s="2225"/>
      <c r="D37" s="456"/>
      <c r="E37" s="449"/>
      <c r="F37" s="449"/>
      <c r="G37" s="449"/>
      <c r="H37" s="449"/>
      <c r="I37" s="449"/>
      <c r="J37" s="449"/>
      <c r="K37" s="449"/>
      <c r="L37" s="449"/>
      <c r="M37" s="836"/>
    </row>
    <row r="38" spans="1:13" ht="9" customHeight="1" x14ac:dyDescent="0.2">
      <c r="A38" s="2063"/>
      <c r="B38" s="2226" t="s">
        <v>532</v>
      </c>
      <c r="C38" s="2226"/>
      <c r="D38" s="456">
        <v>178091</v>
      </c>
      <c r="E38" s="449">
        <v>175196</v>
      </c>
      <c r="F38" s="449">
        <v>174662</v>
      </c>
      <c r="G38" s="449">
        <v>172836</v>
      </c>
      <c r="H38" s="449">
        <v>163879</v>
      </c>
      <c r="I38" s="449">
        <v>161743</v>
      </c>
      <c r="J38" s="449">
        <v>161859</v>
      </c>
      <c r="K38" s="449">
        <v>163316</v>
      </c>
      <c r="L38" s="449">
        <v>159327</v>
      </c>
      <c r="M38" s="835"/>
    </row>
    <row r="39" spans="1:13" ht="9" customHeight="1" x14ac:dyDescent="0.2">
      <c r="A39" s="2025"/>
      <c r="B39" s="2306" t="s">
        <v>93</v>
      </c>
      <c r="C39" s="2306"/>
      <c r="D39" s="1438">
        <v>257502</v>
      </c>
      <c r="E39" s="1437">
        <v>253976</v>
      </c>
      <c r="F39" s="1437">
        <v>250986</v>
      </c>
      <c r="G39" s="1437">
        <v>239697</v>
      </c>
      <c r="H39" s="1437">
        <v>240149</v>
      </c>
      <c r="I39" s="1437">
        <v>239957</v>
      </c>
      <c r="J39" s="1437">
        <v>230212</v>
      </c>
      <c r="K39" s="1437">
        <v>225652</v>
      </c>
      <c r="L39" s="1437">
        <v>225622</v>
      </c>
      <c r="M39" s="836"/>
    </row>
    <row r="40" spans="1:13" ht="9" customHeight="1" x14ac:dyDescent="0.2">
      <c r="A40" s="2025"/>
      <c r="B40" s="2306" t="s">
        <v>122</v>
      </c>
      <c r="C40" s="2306"/>
      <c r="D40" s="1438">
        <v>11224</v>
      </c>
      <c r="E40" s="1437">
        <v>12650</v>
      </c>
      <c r="F40" s="1437">
        <v>14795</v>
      </c>
      <c r="G40" s="1437">
        <v>13062</v>
      </c>
      <c r="H40" s="1437">
        <v>14380</v>
      </c>
      <c r="I40" s="1437">
        <v>12829</v>
      </c>
      <c r="J40" s="1437">
        <v>14264</v>
      </c>
      <c r="K40" s="1437">
        <v>14498</v>
      </c>
      <c r="L40" s="1437">
        <v>13789</v>
      </c>
      <c r="M40" s="836"/>
    </row>
    <row r="41" spans="1:13" ht="9" customHeight="1" x14ac:dyDescent="0.2">
      <c r="A41" s="2025"/>
      <c r="B41" s="2306" t="s">
        <v>123</v>
      </c>
      <c r="C41" s="2306"/>
      <c r="D41" s="1438">
        <v>38895</v>
      </c>
      <c r="E41" s="1437">
        <v>39222</v>
      </c>
      <c r="F41" s="1437">
        <v>37097</v>
      </c>
      <c r="G41" s="1437">
        <v>39112</v>
      </c>
      <c r="H41" s="1437">
        <v>42607</v>
      </c>
      <c r="I41" s="1437">
        <v>45238</v>
      </c>
      <c r="J41" s="1437">
        <v>42696</v>
      </c>
      <c r="K41" s="1437">
        <v>42713</v>
      </c>
      <c r="L41" s="1437">
        <v>40968</v>
      </c>
      <c r="M41" s="836"/>
    </row>
    <row r="42" spans="1:13" ht="9" customHeight="1" x14ac:dyDescent="0.2">
      <c r="A42" s="2349" t="s">
        <v>545</v>
      </c>
      <c r="B42" s="2349"/>
      <c r="C42" s="2349"/>
      <c r="D42" s="1438">
        <v>15635</v>
      </c>
      <c r="E42" s="1437">
        <v>13543</v>
      </c>
      <c r="F42" s="1437">
        <v>14188</v>
      </c>
      <c r="G42" s="1437">
        <v>15435</v>
      </c>
      <c r="H42" s="1437">
        <v>13782</v>
      </c>
      <c r="I42" s="1437">
        <v>12152</v>
      </c>
      <c r="J42" s="1437">
        <v>13725</v>
      </c>
      <c r="K42" s="1437">
        <v>15247</v>
      </c>
      <c r="L42" s="1437">
        <v>13713</v>
      </c>
      <c r="M42" s="836"/>
    </row>
    <row r="43" spans="1:13" ht="9" customHeight="1" x14ac:dyDescent="0.2">
      <c r="A43" s="2349" t="s">
        <v>546</v>
      </c>
      <c r="B43" s="2349"/>
      <c r="C43" s="2349"/>
      <c r="D43" s="1438">
        <v>1822</v>
      </c>
      <c r="E43" s="1437">
        <v>1917</v>
      </c>
      <c r="F43" s="1437">
        <v>1888</v>
      </c>
      <c r="G43" s="1437">
        <v>2660</v>
      </c>
      <c r="H43" s="1437">
        <v>2731</v>
      </c>
      <c r="I43" s="1437">
        <v>2462</v>
      </c>
      <c r="J43" s="1437">
        <v>1991</v>
      </c>
      <c r="K43" s="1437">
        <v>1499</v>
      </c>
      <c r="L43" s="1437">
        <v>2024</v>
      </c>
      <c r="M43" s="836"/>
    </row>
    <row r="44" spans="1:13" ht="9" customHeight="1" x14ac:dyDescent="0.2">
      <c r="A44" s="2349" t="s">
        <v>536</v>
      </c>
      <c r="B44" s="2349"/>
      <c r="C44" s="2349"/>
      <c r="D44" s="1438">
        <v>51801</v>
      </c>
      <c r="E44" s="1437">
        <v>50097</v>
      </c>
      <c r="F44" s="1437">
        <v>49508</v>
      </c>
      <c r="G44" s="1437">
        <v>42481</v>
      </c>
      <c r="H44" s="1437">
        <v>30840</v>
      </c>
      <c r="I44" s="1437">
        <v>32985</v>
      </c>
      <c r="J44" s="1437">
        <v>38373</v>
      </c>
      <c r="K44" s="1437">
        <v>33729</v>
      </c>
      <c r="L44" s="1437">
        <v>27971</v>
      </c>
      <c r="M44" s="836"/>
    </row>
    <row r="45" spans="1:13" ht="9" customHeight="1" x14ac:dyDescent="0.2">
      <c r="A45" s="2225" t="s">
        <v>435</v>
      </c>
      <c r="B45" s="2225"/>
      <c r="C45" s="2225"/>
      <c r="D45" s="456"/>
      <c r="E45" s="449"/>
      <c r="F45" s="449"/>
      <c r="G45" s="449"/>
      <c r="H45" s="449"/>
      <c r="I45" s="449"/>
      <c r="J45" s="449"/>
      <c r="K45" s="449"/>
      <c r="L45" s="449"/>
      <c r="M45" s="836"/>
    </row>
    <row r="46" spans="1:13" ht="9" customHeight="1" x14ac:dyDescent="0.2">
      <c r="A46" s="1652"/>
      <c r="B46" s="2226" t="s">
        <v>85</v>
      </c>
      <c r="C46" s="2226"/>
      <c r="D46" s="456">
        <v>25113</v>
      </c>
      <c r="E46" s="449">
        <v>25895</v>
      </c>
      <c r="F46" s="449">
        <v>22839</v>
      </c>
      <c r="G46" s="449">
        <v>23337</v>
      </c>
      <c r="H46" s="449">
        <v>20973</v>
      </c>
      <c r="I46" s="449">
        <v>21776</v>
      </c>
      <c r="J46" s="449">
        <v>22296</v>
      </c>
      <c r="K46" s="449">
        <v>29091</v>
      </c>
      <c r="L46" s="449">
        <v>23271</v>
      </c>
      <c r="M46" s="836"/>
    </row>
    <row r="47" spans="1:13" ht="9" customHeight="1" x14ac:dyDescent="0.2">
      <c r="A47" s="2025"/>
      <c r="B47" s="2306" t="s">
        <v>338</v>
      </c>
      <c r="C47" s="2306"/>
      <c r="D47" s="1438">
        <v>9188</v>
      </c>
      <c r="E47" s="1437">
        <v>9740</v>
      </c>
      <c r="F47" s="1437">
        <v>9745</v>
      </c>
      <c r="G47" s="1437">
        <v>10051</v>
      </c>
      <c r="H47" s="1437">
        <v>10296</v>
      </c>
      <c r="I47" s="1437">
        <v>10521</v>
      </c>
      <c r="J47" s="1437">
        <v>9163</v>
      </c>
      <c r="K47" s="1437">
        <v>9675</v>
      </c>
      <c r="L47" s="1437">
        <v>8828</v>
      </c>
      <c r="M47" s="836"/>
    </row>
    <row r="48" spans="1:13" ht="9" customHeight="1" x14ac:dyDescent="0.2">
      <c r="A48" s="2025"/>
      <c r="B48" s="2306" t="s">
        <v>124</v>
      </c>
      <c r="C48" s="2306"/>
      <c r="D48" s="1438">
        <v>38</v>
      </c>
      <c r="E48" s="1437">
        <v>38</v>
      </c>
      <c r="F48" s="1437">
        <v>40</v>
      </c>
      <c r="G48" s="1437">
        <v>41</v>
      </c>
      <c r="H48" s="1437">
        <v>43</v>
      </c>
      <c r="I48" s="1437">
        <v>31</v>
      </c>
      <c r="J48" s="1437">
        <v>32</v>
      </c>
      <c r="K48" s="1437">
        <v>32</v>
      </c>
      <c r="L48" s="1437">
        <v>30</v>
      </c>
      <c r="M48" s="836"/>
    </row>
    <row r="49" spans="1:13" ht="9" customHeight="1" x14ac:dyDescent="0.2">
      <c r="A49" s="2025"/>
      <c r="B49" s="2306" t="s">
        <v>125</v>
      </c>
      <c r="C49" s="2306"/>
      <c r="D49" s="1438">
        <v>19031</v>
      </c>
      <c r="E49" s="1437">
        <v>16618</v>
      </c>
      <c r="F49" s="1437">
        <v>16977</v>
      </c>
      <c r="G49" s="1437">
        <v>15690</v>
      </c>
      <c r="H49" s="1437">
        <v>18223</v>
      </c>
      <c r="I49" s="1437">
        <v>16746</v>
      </c>
      <c r="J49" s="1437">
        <v>17747</v>
      </c>
      <c r="K49" s="1437">
        <v>16009</v>
      </c>
      <c r="L49" s="1437">
        <v>15275</v>
      </c>
      <c r="M49" s="836"/>
    </row>
    <row r="50" spans="1:13" ht="9" customHeight="1" x14ac:dyDescent="0.2">
      <c r="A50" s="2349" t="s">
        <v>434</v>
      </c>
      <c r="B50" s="2349"/>
      <c r="C50" s="2349"/>
      <c r="D50" s="1438">
        <v>4684</v>
      </c>
      <c r="E50" s="1437">
        <v>5620</v>
      </c>
      <c r="F50" s="1437">
        <v>4171</v>
      </c>
      <c r="G50" s="1437">
        <v>4162</v>
      </c>
      <c r="H50" s="1437">
        <v>4080</v>
      </c>
      <c r="I50" s="1437">
        <v>4031</v>
      </c>
      <c r="J50" s="1437">
        <v>4633</v>
      </c>
      <c r="K50" s="1437">
        <v>3144</v>
      </c>
      <c r="L50" s="1437">
        <v>3209</v>
      </c>
      <c r="M50" s="836"/>
    </row>
    <row r="51" spans="1:13" ht="9" customHeight="1" x14ac:dyDescent="0.2">
      <c r="A51" s="2225" t="s">
        <v>126</v>
      </c>
      <c r="B51" s="2225"/>
      <c r="C51" s="2225"/>
      <c r="D51" s="456"/>
      <c r="E51" s="449"/>
      <c r="F51" s="449"/>
      <c r="G51" s="449"/>
      <c r="H51" s="449"/>
      <c r="I51" s="449"/>
      <c r="J51" s="449"/>
      <c r="K51" s="449"/>
      <c r="L51" s="449"/>
      <c r="M51" s="836"/>
    </row>
    <row r="52" spans="1:13" ht="9" customHeight="1" x14ac:dyDescent="0.2">
      <c r="A52" s="536"/>
      <c r="B52" s="2226" t="s">
        <v>99</v>
      </c>
      <c r="C52" s="2226"/>
      <c r="D52" s="456">
        <v>2825</v>
      </c>
      <c r="E52" s="449">
        <v>2825</v>
      </c>
      <c r="F52" s="449">
        <v>2575</v>
      </c>
      <c r="G52" s="449">
        <v>2575</v>
      </c>
      <c r="H52" s="449">
        <v>2250</v>
      </c>
      <c r="I52" s="449">
        <v>2250</v>
      </c>
      <c r="J52" s="449">
        <v>2248</v>
      </c>
      <c r="K52" s="449">
        <v>2246</v>
      </c>
      <c r="L52" s="449">
        <v>1797</v>
      </c>
      <c r="M52" s="836"/>
    </row>
    <row r="53" spans="1:13" ht="9" customHeight="1" x14ac:dyDescent="0.2">
      <c r="A53" s="2025"/>
      <c r="B53" s="2306" t="s">
        <v>270</v>
      </c>
      <c r="C53" s="2306"/>
      <c r="D53" s="1438">
        <v>13591</v>
      </c>
      <c r="E53" s="1437">
        <v>13525</v>
      </c>
      <c r="F53" s="1437">
        <v>13443</v>
      </c>
      <c r="G53" s="1437">
        <v>13350</v>
      </c>
      <c r="H53" s="1437">
        <v>13243</v>
      </c>
      <c r="I53" s="1437">
        <v>13201</v>
      </c>
      <c r="J53" s="1437">
        <v>13166</v>
      </c>
      <c r="K53" s="1437">
        <v>13070</v>
      </c>
      <c r="L53" s="1437">
        <v>12548</v>
      </c>
      <c r="M53" s="836"/>
    </row>
    <row r="54" spans="1:13" ht="9" customHeight="1" x14ac:dyDescent="0.2">
      <c r="A54" s="2025"/>
      <c r="B54" s="2306" t="s">
        <v>129</v>
      </c>
      <c r="C54" s="2306"/>
      <c r="D54" s="1438">
        <v>125</v>
      </c>
      <c r="E54" s="1437">
        <v>128</v>
      </c>
      <c r="F54" s="1437">
        <v>125</v>
      </c>
      <c r="G54" s="1437">
        <v>131</v>
      </c>
      <c r="H54" s="1437">
        <v>136</v>
      </c>
      <c r="I54" s="1437">
        <v>133</v>
      </c>
      <c r="J54" s="1437">
        <v>137</v>
      </c>
      <c r="K54" s="1437">
        <v>135</v>
      </c>
      <c r="L54" s="1437">
        <v>137</v>
      </c>
      <c r="M54" s="838"/>
    </row>
    <row r="55" spans="1:13" ht="9" customHeight="1" x14ac:dyDescent="0.2">
      <c r="A55" s="2025"/>
      <c r="B55" s="2306" t="s">
        <v>130</v>
      </c>
      <c r="C55" s="2306"/>
      <c r="D55" s="1438">
        <v>20972</v>
      </c>
      <c r="E55" s="1437">
        <v>20535</v>
      </c>
      <c r="F55" s="1437">
        <v>19793</v>
      </c>
      <c r="G55" s="1437">
        <v>19101</v>
      </c>
      <c r="H55" s="1437">
        <v>18537</v>
      </c>
      <c r="I55" s="1437">
        <v>18051</v>
      </c>
      <c r="J55" s="1437">
        <v>17412</v>
      </c>
      <c r="K55" s="1437">
        <v>16701</v>
      </c>
      <c r="L55" s="1437">
        <v>16101</v>
      </c>
      <c r="M55" s="838"/>
    </row>
    <row r="56" spans="1:13" ht="9" customHeight="1" x14ac:dyDescent="0.2">
      <c r="A56" s="2025"/>
      <c r="B56" s="2306" t="s">
        <v>131</v>
      </c>
      <c r="C56" s="2306"/>
      <c r="D56" s="467">
        <v>881</v>
      </c>
      <c r="E56" s="468">
        <v>815</v>
      </c>
      <c r="F56" s="468">
        <v>1094</v>
      </c>
      <c r="G56" s="468">
        <v>752</v>
      </c>
      <c r="H56" s="468">
        <v>777</v>
      </c>
      <c r="I56" s="468">
        <v>746</v>
      </c>
      <c r="J56" s="468">
        <v>403</v>
      </c>
      <c r="K56" s="468">
        <v>-17</v>
      </c>
      <c r="L56" s="468">
        <v>452</v>
      </c>
      <c r="M56" s="839"/>
    </row>
    <row r="57" spans="1:13" ht="10.5" customHeight="1" x14ac:dyDescent="0.2">
      <c r="A57" s="2064"/>
      <c r="B57" s="2349" t="s">
        <v>132</v>
      </c>
      <c r="C57" s="2349"/>
      <c r="D57" s="2065">
        <f t="shared" ref="D57" si="2">SUM(D52:D56)</f>
        <v>38394</v>
      </c>
      <c r="E57" s="2066">
        <f t="shared" ref="E57:L57" si="3">SUM(E52:E56)</f>
        <v>37828</v>
      </c>
      <c r="F57" s="2066">
        <f t="shared" si="3"/>
        <v>37030</v>
      </c>
      <c r="G57" s="2066">
        <f t="shared" si="3"/>
        <v>35909</v>
      </c>
      <c r="H57" s="2066">
        <f t="shared" si="3"/>
        <v>34943</v>
      </c>
      <c r="I57" s="2066">
        <f t="shared" si="3"/>
        <v>34381</v>
      </c>
      <c r="J57" s="2066">
        <f t="shared" si="3"/>
        <v>33366</v>
      </c>
      <c r="K57" s="2066">
        <f t="shared" si="3"/>
        <v>32135</v>
      </c>
      <c r="L57" s="2066">
        <f t="shared" si="3"/>
        <v>31035</v>
      </c>
      <c r="M57" s="840"/>
    </row>
    <row r="58" spans="1:13" ht="10.5" customHeight="1" x14ac:dyDescent="0.2">
      <c r="A58" s="2025"/>
      <c r="B58" s="2306" t="s">
        <v>269</v>
      </c>
      <c r="C58" s="2306"/>
      <c r="D58" s="456">
        <v>186</v>
      </c>
      <c r="E58" s="449">
        <v>182</v>
      </c>
      <c r="F58" s="449">
        <v>183</v>
      </c>
      <c r="G58" s="449">
        <v>174</v>
      </c>
      <c r="H58" s="449">
        <v>173</v>
      </c>
      <c r="I58" s="449">
        <v>173</v>
      </c>
      <c r="J58" s="449">
        <v>180</v>
      </c>
      <c r="K58" s="449">
        <v>187</v>
      </c>
      <c r="L58" s="449">
        <v>202</v>
      </c>
      <c r="M58" s="840"/>
    </row>
    <row r="59" spans="1:13" ht="10.5" customHeight="1" x14ac:dyDescent="0.2">
      <c r="A59" s="2349" t="s">
        <v>134</v>
      </c>
      <c r="B59" s="2349"/>
      <c r="C59" s="2349"/>
      <c r="D59" s="451">
        <f t="shared" ref="D59" si="4">D57+D58</f>
        <v>38580</v>
      </c>
      <c r="E59" s="1092">
        <f t="shared" ref="E59:L59" si="5">E57+E58</f>
        <v>38010</v>
      </c>
      <c r="F59" s="1092">
        <f t="shared" si="5"/>
        <v>37213</v>
      </c>
      <c r="G59" s="1092">
        <f t="shared" si="5"/>
        <v>36083</v>
      </c>
      <c r="H59" s="1092">
        <f t="shared" si="5"/>
        <v>35116</v>
      </c>
      <c r="I59" s="1092">
        <f t="shared" si="5"/>
        <v>34554</v>
      </c>
      <c r="J59" s="1092">
        <f t="shared" si="5"/>
        <v>33546</v>
      </c>
      <c r="K59" s="1092">
        <f t="shared" si="5"/>
        <v>32322</v>
      </c>
      <c r="L59" s="1092">
        <f t="shared" si="5"/>
        <v>31237</v>
      </c>
      <c r="M59" s="841"/>
    </row>
    <row r="60" spans="1:13" ht="10.5" customHeight="1" x14ac:dyDescent="0.2">
      <c r="A60" s="2349" t="s">
        <v>268</v>
      </c>
      <c r="B60" s="2349"/>
      <c r="C60" s="2349"/>
      <c r="D60" s="467">
        <f t="shared" ref="D60" si="6">SUM(D38:D50)+D59</f>
        <v>651604</v>
      </c>
      <c r="E60" s="468">
        <f t="shared" ref="E60:J60" si="7">SUM(E38:E50)+E59</f>
        <v>642522</v>
      </c>
      <c r="F60" s="468">
        <f t="shared" si="7"/>
        <v>634109</v>
      </c>
      <c r="G60" s="468">
        <f t="shared" si="7"/>
        <v>614647</v>
      </c>
      <c r="H60" s="468">
        <f t="shared" si="7"/>
        <v>597099</v>
      </c>
      <c r="I60" s="468">
        <f t="shared" si="7"/>
        <v>595025</v>
      </c>
      <c r="J60" s="468">
        <f t="shared" si="7"/>
        <v>590537</v>
      </c>
      <c r="K60" s="468">
        <f t="shared" ref="K60:L60" si="8">SUM(K38:K50)+K59</f>
        <v>586927</v>
      </c>
      <c r="L60" s="468">
        <f t="shared" si="8"/>
        <v>565264</v>
      </c>
      <c r="M60" s="842"/>
    </row>
    <row r="61" spans="1:13" s="828" customFormat="1" ht="2.25" customHeight="1" x14ac:dyDescent="0.15">
      <c r="A61" s="2368"/>
      <c r="B61" s="2368"/>
      <c r="C61" s="2368"/>
      <c r="D61" s="2368"/>
      <c r="E61" s="2368"/>
      <c r="F61" s="2368"/>
      <c r="G61" s="2368"/>
      <c r="H61" s="2368"/>
      <c r="I61" s="2368"/>
      <c r="J61" s="2368"/>
      <c r="K61" s="2368"/>
      <c r="L61" s="2368"/>
      <c r="M61" s="2368"/>
    </row>
    <row r="62" spans="1:13" s="843" customFormat="1" ht="9" customHeight="1" x14ac:dyDescent="0.15">
      <c r="A62" s="844" t="s">
        <v>184</v>
      </c>
      <c r="B62" s="2371" t="s">
        <v>431</v>
      </c>
      <c r="C62" s="2371"/>
      <c r="D62" s="2371"/>
      <c r="E62" s="2371"/>
      <c r="F62" s="2371"/>
      <c r="G62" s="2371"/>
      <c r="H62" s="2371"/>
      <c r="I62" s="2371"/>
      <c r="J62" s="2371"/>
      <c r="K62" s="2371"/>
      <c r="L62" s="2371"/>
      <c r="M62" s="2371"/>
    </row>
  </sheetData>
  <mergeCells count="61">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 ref="A35:M35"/>
    <mergeCell ref="B54:C54"/>
    <mergeCell ref="A51:C51"/>
    <mergeCell ref="B53:C53"/>
    <mergeCell ref="B52:C52"/>
    <mergeCell ref="B62:M62"/>
    <mergeCell ref="A37:C37"/>
    <mergeCell ref="A50:C50"/>
    <mergeCell ref="A45:C45"/>
    <mergeCell ref="B46:C46"/>
    <mergeCell ref="B48:C48"/>
    <mergeCell ref="A44:C44"/>
    <mergeCell ref="B47:C47"/>
    <mergeCell ref="B49:C49"/>
    <mergeCell ref="B57:C57"/>
    <mergeCell ref="B56:C56"/>
    <mergeCell ref="A60:C60"/>
    <mergeCell ref="B38:C38"/>
    <mergeCell ref="A1:M1"/>
    <mergeCell ref="A3:C3"/>
    <mergeCell ref="A6:C6"/>
    <mergeCell ref="A7:C7"/>
    <mergeCell ref="A17:C17"/>
    <mergeCell ref="B9:C9"/>
    <mergeCell ref="A2:M2"/>
    <mergeCell ref="A5:C5"/>
    <mergeCell ref="B10:C10"/>
    <mergeCell ref="B11:C11"/>
    <mergeCell ref="A8:C8"/>
    <mergeCell ref="A34:C34"/>
    <mergeCell ref="A61:M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s>
  <printOptions horizontalCentered="1"/>
  <pageMargins left="0.23622047244094491" right="0.23622047244094491" top="0.27559055118110237" bottom="0.23622047244094491" header="0.15748031496062992" footer="0.11811023622047245"/>
  <pageSetup scale="91" orientation="landscape" useFirstPageNumber="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49"/>
  <sheetViews>
    <sheetView zoomScaleNormal="100" zoomScaleSheetLayoutView="100" workbookViewId="0">
      <selection activeCell="P2" sqref="P1:P1048576"/>
    </sheetView>
  </sheetViews>
  <sheetFormatPr defaultColWidth="9.140625" defaultRowHeight="12.75" x14ac:dyDescent="0.2"/>
  <cols>
    <col min="1" max="1" width="2.140625" style="778" customWidth="1"/>
    <col min="2" max="2" width="50.85546875" style="778" customWidth="1"/>
    <col min="3" max="3" width="7.7109375" style="821" customWidth="1"/>
    <col min="4" max="4" width="7.28515625" style="822" customWidth="1"/>
    <col min="5" max="11" width="7.28515625" style="778" customWidth="1"/>
    <col min="12" max="12" width="1.28515625" style="778" customWidth="1"/>
    <col min="13" max="13" width="1.7109375" style="823" customWidth="1"/>
    <col min="14" max="14" width="1.28515625" style="822" customWidth="1"/>
    <col min="15" max="15" width="7.140625" style="778" customWidth="1"/>
    <col min="16" max="17" width="6.42578125" style="778" bestFit="1" customWidth="1"/>
    <col min="18" max="18" width="1.28515625" style="778" customWidth="1"/>
    <col min="19" max="20" width="9.140625" style="778" customWidth="1"/>
    <col min="21" max="21" width="9.140625" style="779" customWidth="1"/>
    <col min="22" max="22" width="9.140625" style="778" customWidth="1"/>
    <col min="23" max="16384" width="9.140625" style="778"/>
  </cols>
  <sheetData>
    <row r="1" spans="1:21" s="1074" customFormat="1" ht="16.5" customHeight="1" x14ac:dyDescent="0.25">
      <c r="A1" s="2285" t="s">
        <v>246</v>
      </c>
      <c r="B1" s="2285"/>
      <c r="C1" s="2285"/>
      <c r="D1" s="2285"/>
      <c r="E1" s="2285"/>
      <c r="F1" s="2285"/>
      <c r="G1" s="2285"/>
      <c r="H1" s="2285"/>
      <c r="I1" s="2285"/>
      <c r="J1" s="2285"/>
      <c r="K1" s="2285"/>
      <c r="L1" s="2285"/>
      <c r="M1" s="2285"/>
      <c r="N1" s="2285"/>
      <c r="O1" s="2285"/>
      <c r="P1" s="2285"/>
      <c r="Q1" s="2285"/>
      <c r="R1" s="2285"/>
      <c r="U1" s="1075"/>
    </row>
    <row r="2" spans="1:21" s="781" customFormat="1" ht="7.5" customHeight="1" x14ac:dyDescent="0.15">
      <c r="A2" s="601"/>
      <c r="B2" s="601"/>
      <c r="C2" s="601"/>
      <c r="D2" s="601"/>
      <c r="E2" s="601"/>
      <c r="F2" s="601"/>
      <c r="G2" s="601"/>
      <c r="H2" s="601"/>
      <c r="I2" s="601"/>
      <c r="J2" s="601"/>
      <c r="K2" s="601"/>
      <c r="L2" s="601"/>
      <c r="M2" s="745"/>
      <c r="N2" s="745"/>
      <c r="O2" s="601"/>
      <c r="P2" s="601"/>
      <c r="Q2" s="601"/>
      <c r="R2" s="780"/>
    </row>
    <row r="3" spans="1:21" s="781" customFormat="1" ht="10.5" customHeight="1" x14ac:dyDescent="0.15">
      <c r="A3" s="2312" t="s">
        <v>418</v>
      </c>
      <c r="B3" s="2312"/>
      <c r="C3" s="733"/>
      <c r="D3" s="782"/>
      <c r="E3" s="782"/>
      <c r="F3" s="782"/>
      <c r="G3" s="782"/>
      <c r="H3" s="782"/>
      <c r="I3" s="782"/>
      <c r="J3" s="782"/>
      <c r="K3" s="782"/>
      <c r="L3" s="731"/>
      <c r="M3" s="732"/>
      <c r="N3" s="733"/>
      <c r="O3" s="1148" t="s">
        <v>709</v>
      </c>
      <c r="P3" s="476" t="s">
        <v>494</v>
      </c>
      <c r="Q3" s="476" t="s">
        <v>17</v>
      </c>
      <c r="R3" s="761"/>
    </row>
    <row r="4" spans="1:21" s="781" customFormat="1" ht="10.5" customHeight="1" x14ac:dyDescent="0.15">
      <c r="A4" s="477"/>
      <c r="B4" s="783"/>
      <c r="C4" s="440" t="s">
        <v>778</v>
      </c>
      <c r="D4" s="441" t="s">
        <v>750</v>
      </c>
      <c r="E4" s="441" t="s">
        <v>710</v>
      </c>
      <c r="F4" s="441" t="s">
        <v>571</v>
      </c>
      <c r="G4" s="441" t="s">
        <v>550</v>
      </c>
      <c r="H4" s="441" t="s">
        <v>528</v>
      </c>
      <c r="I4" s="441" t="s">
        <v>490</v>
      </c>
      <c r="J4" s="441" t="s">
        <v>196</v>
      </c>
      <c r="K4" s="441" t="s">
        <v>419</v>
      </c>
      <c r="L4" s="735"/>
      <c r="M4" s="736"/>
      <c r="N4" s="478"/>
      <c r="O4" s="1149" t="s">
        <v>18</v>
      </c>
      <c r="P4" s="441" t="s">
        <v>18</v>
      </c>
      <c r="Q4" s="441" t="s">
        <v>18</v>
      </c>
      <c r="R4" s="762"/>
    </row>
    <row r="5" spans="1:21" s="781" customFormat="1" ht="10.5" customHeight="1" x14ac:dyDescent="0.15">
      <c r="A5" s="763"/>
      <c r="B5" s="763"/>
      <c r="C5" s="784"/>
      <c r="D5" s="784"/>
      <c r="E5" s="784"/>
      <c r="F5" s="784"/>
      <c r="G5" s="784"/>
      <c r="H5" s="784"/>
      <c r="I5" s="784"/>
      <c r="J5" s="784"/>
      <c r="K5" s="784"/>
      <c r="L5" s="601"/>
      <c r="M5" s="601"/>
      <c r="N5" s="784"/>
      <c r="O5" s="1158"/>
      <c r="P5" s="784"/>
      <c r="Q5" s="784"/>
      <c r="R5" s="737"/>
    </row>
    <row r="6" spans="1:21" s="781" customFormat="1" ht="10.5" customHeight="1" x14ac:dyDescent="0.15">
      <c r="A6" s="2308" t="s">
        <v>267</v>
      </c>
      <c r="B6" s="2308"/>
      <c r="C6" s="739"/>
      <c r="D6" s="740"/>
      <c r="E6" s="740"/>
      <c r="F6" s="740"/>
      <c r="G6" s="740"/>
      <c r="H6" s="740"/>
      <c r="I6" s="740"/>
      <c r="J6" s="740"/>
      <c r="K6" s="740"/>
      <c r="L6" s="741"/>
      <c r="M6" s="601"/>
      <c r="N6" s="739"/>
      <c r="O6" s="1159"/>
      <c r="P6" s="740"/>
      <c r="Q6" s="740"/>
      <c r="R6" s="785"/>
    </row>
    <row r="7" spans="1:21" s="781" customFormat="1" ht="10.5" customHeight="1" x14ac:dyDescent="0.15">
      <c r="A7" s="601"/>
      <c r="B7" s="601" t="s">
        <v>266</v>
      </c>
      <c r="C7" s="456">
        <v>22232</v>
      </c>
      <c r="D7" s="449">
        <v>20723</v>
      </c>
      <c r="E7" s="449">
        <v>19331</v>
      </c>
      <c r="F7" s="449">
        <v>19520</v>
      </c>
      <c r="G7" s="449">
        <v>18546</v>
      </c>
      <c r="H7" s="449">
        <v>19191</v>
      </c>
      <c r="I7" s="449">
        <v>19391</v>
      </c>
      <c r="J7" s="449">
        <v>22154</v>
      </c>
      <c r="K7" s="449">
        <v>21764</v>
      </c>
      <c r="L7" s="446"/>
      <c r="M7" s="449"/>
      <c r="N7" s="503"/>
      <c r="O7" s="1443">
        <v>20461</v>
      </c>
      <c r="P7" s="457">
        <v>19824</v>
      </c>
      <c r="Q7" s="457">
        <v>21745</v>
      </c>
      <c r="R7" s="786"/>
    </row>
    <row r="8" spans="1:21" s="781" customFormat="1" ht="10.5" customHeight="1" x14ac:dyDescent="0.15">
      <c r="A8" s="1436"/>
      <c r="B8" s="1436" t="s">
        <v>432</v>
      </c>
      <c r="C8" s="1438">
        <v>119430</v>
      </c>
      <c r="D8" s="1437">
        <v>119796</v>
      </c>
      <c r="E8" s="1437">
        <v>117641</v>
      </c>
      <c r="F8" s="1437">
        <v>107237</v>
      </c>
      <c r="G8" s="1437">
        <v>104000</v>
      </c>
      <c r="H8" s="1437">
        <v>106192</v>
      </c>
      <c r="I8" s="1437">
        <v>101559</v>
      </c>
      <c r="J8" s="1437">
        <v>96843</v>
      </c>
      <c r="K8" s="1437">
        <v>90896</v>
      </c>
      <c r="L8" s="446"/>
      <c r="M8" s="449"/>
      <c r="N8" s="2012"/>
      <c r="O8" s="1442">
        <v>116013</v>
      </c>
      <c r="P8" s="1439">
        <v>102154</v>
      </c>
      <c r="Q8" s="1439">
        <v>92188</v>
      </c>
      <c r="R8" s="786"/>
    </row>
    <row r="9" spans="1:21" s="781" customFormat="1" ht="10.5" customHeight="1" x14ac:dyDescent="0.15">
      <c r="A9" s="1436"/>
      <c r="B9" s="1436" t="s">
        <v>433</v>
      </c>
      <c r="C9" s="1438">
        <v>61587</v>
      </c>
      <c r="D9" s="1437">
        <v>60205</v>
      </c>
      <c r="E9" s="1437">
        <v>58845</v>
      </c>
      <c r="F9" s="1437">
        <v>57106</v>
      </c>
      <c r="G9" s="1437">
        <v>54993</v>
      </c>
      <c r="H9" s="1437">
        <v>54384</v>
      </c>
      <c r="I9" s="1437">
        <v>54430</v>
      </c>
      <c r="J9" s="1437">
        <v>56329</v>
      </c>
      <c r="K9" s="1437">
        <v>48472</v>
      </c>
      <c r="L9" s="446"/>
      <c r="M9" s="449"/>
      <c r="N9" s="2012"/>
      <c r="O9" s="1442">
        <v>59441</v>
      </c>
      <c r="P9" s="1439">
        <v>55039</v>
      </c>
      <c r="Q9" s="1439">
        <v>46634</v>
      </c>
      <c r="R9" s="786"/>
    </row>
    <row r="10" spans="1:21" s="781" customFormat="1" ht="10.5" customHeight="1" x14ac:dyDescent="0.15">
      <c r="A10" s="1436"/>
      <c r="B10" s="1436" t="s">
        <v>45</v>
      </c>
      <c r="C10" s="1438">
        <v>396447</v>
      </c>
      <c r="D10" s="1437">
        <v>393659</v>
      </c>
      <c r="E10" s="1437">
        <v>388601</v>
      </c>
      <c r="F10" s="1437">
        <v>385450</v>
      </c>
      <c r="G10" s="1437">
        <v>378555</v>
      </c>
      <c r="H10" s="1437">
        <v>376300</v>
      </c>
      <c r="I10" s="1437">
        <v>370568</v>
      </c>
      <c r="J10" s="1437">
        <v>366380</v>
      </c>
      <c r="K10" s="1437">
        <v>361849</v>
      </c>
      <c r="L10" s="446"/>
      <c r="M10" s="449"/>
      <c r="N10" s="2012"/>
      <c r="O10" s="1442">
        <v>391059</v>
      </c>
      <c r="P10" s="1439">
        <v>372970</v>
      </c>
      <c r="Q10" s="1439">
        <v>338092</v>
      </c>
      <c r="R10" s="786"/>
    </row>
    <row r="11" spans="1:21" s="781" customFormat="1" ht="10.5" customHeight="1" x14ac:dyDescent="0.15">
      <c r="A11" s="1436"/>
      <c r="B11" s="1436" t="s">
        <v>436</v>
      </c>
      <c r="C11" s="456">
        <v>56275</v>
      </c>
      <c r="D11" s="449">
        <v>54154</v>
      </c>
      <c r="E11" s="449">
        <v>49138</v>
      </c>
      <c r="F11" s="449">
        <v>51286</v>
      </c>
      <c r="G11" s="449">
        <v>47632</v>
      </c>
      <c r="H11" s="449">
        <v>49153</v>
      </c>
      <c r="I11" s="449">
        <v>48392</v>
      </c>
      <c r="J11" s="449">
        <v>48638</v>
      </c>
      <c r="K11" s="449">
        <v>45924</v>
      </c>
      <c r="L11" s="446"/>
      <c r="M11" s="449"/>
      <c r="N11" s="503"/>
      <c r="O11" s="1443">
        <v>52742</v>
      </c>
      <c r="P11" s="457">
        <v>48454</v>
      </c>
      <c r="Q11" s="457">
        <v>43706</v>
      </c>
      <c r="R11" s="786"/>
    </row>
    <row r="12" spans="1:21" s="781" customFormat="1" ht="10.5" customHeight="1" x14ac:dyDescent="0.15">
      <c r="A12" s="2318" t="s">
        <v>29</v>
      </c>
      <c r="B12" s="2318"/>
      <c r="C12" s="451">
        <f t="shared" ref="C12:D12" si="0">SUM(C7:C11)</f>
        <v>655971</v>
      </c>
      <c r="D12" s="1092">
        <f t="shared" si="0"/>
        <v>648537</v>
      </c>
      <c r="E12" s="1092">
        <f t="shared" ref="E12:K12" si="1">SUM(E7:E11)</f>
        <v>633556</v>
      </c>
      <c r="F12" s="1092">
        <f t="shared" si="1"/>
        <v>620599</v>
      </c>
      <c r="G12" s="1092">
        <f t="shared" si="1"/>
        <v>603726</v>
      </c>
      <c r="H12" s="1092">
        <f t="shared" si="1"/>
        <v>605220</v>
      </c>
      <c r="I12" s="1092">
        <f t="shared" si="1"/>
        <v>594340</v>
      </c>
      <c r="J12" s="1092">
        <f t="shared" si="1"/>
        <v>590344</v>
      </c>
      <c r="K12" s="1092">
        <f t="shared" si="1"/>
        <v>568905</v>
      </c>
      <c r="L12" s="453"/>
      <c r="M12" s="449"/>
      <c r="N12" s="540"/>
      <c r="O12" s="1445">
        <f t="shared" ref="O12:P12" si="2">SUM(O7:O11)</f>
        <v>639716</v>
      </c>
      <c r="P12" s="454">
        <f t="shared" si="2"/>
        <v>598441</v>
      </c>
      <c r="Q12" s="454">
        <f t="shared" ref="Q12" si="3">SUM(Q7:Q11)</f>
        <v>542365</v>
      </c>
      <c r="R12" s="787"/>
    </row>
    <row r="13" spans="1:21" s="781" customFormat="1" ht="10.5" customHeight="1" x14ac:dyDescent="0.15">
      <c r="A13" s="2308" t="s">
        <v>247</v>
      </c>
      <c r="B13" s="2308"/>
      <c r="C13" s="482"/>
      <c r="D13" s="483"/>
      <c r="E13" s="483"/>
      <c r="F13" s="483"/>
      <c r="G13" s="483"/>
      <c r="H13" s="483"/>
      <c r="I13" s="483"/>
      <c r="J13" s="483"/>
      <c r="K13" s="483"/>
      <c r="L13" s="446"/>
      <c r="M13" s="449"/>
      <c r="N13" s="486"/>
      <c r="O13" s="1441"/>
      <c r="P13" s="487"/>
      <c r="Q13" s="487"/>
      <c r="R13" s="788"/>
    </row>
    <row r="14" spans="1:21" s="781" customFormat="1" ht="10.5" customHeight="1" x14ac:dyDescent="0.15">
      <c r="A14" s="2069"/>
      <c r="B14" s="2069" t="s">
        <v>28</v>
      </c>
      <c r="C14" s="1440">
        <v>485615</v>
      </c>
      <c r="D14" s="1177">
        <v>479052</v>
      </c>
      <c r="E14" s="1177">
        <v>473656</v>
      </c>
      <c r="F14" s="1177">
        <v>470083</v>
      </c>
      <c r="G14" s="1177">
        <v>459247</v>
      </c>
      <c r="H14" s="1177">
        <v>457440</v>
      </c>
      <c r="I14" s="1177">
        <v>453761</v>
      </c>
      <c r="J14" s="1177">
        <v>451237</v>
      </c>
      <c r="K14" s="1177">
        <v>442213</v>
      </c>
      <c r="L14" s="446"/>
      <c r="M14" s="449"/>
      <c r="N14" s="946"/>
      <c r="O14" s="1444">
        <v>477130</v>
      </c>
      <c r="P14" s="2070">
        <v>455435</v>
      </c>
      <c r="Q14" s="2070">
        <v>424137</v>
      </c>
      <c r="R14" s="748"/>
    </row>
    <row r="15" spans="1:21" s="781" customFormat="1" ht="10.5" customHeight="1" x14ac:dyDescent="0.15">
      <c r="A15" s="601"/>
      <c r="B15" s="601" t="s">
        <v>248</v>
      </c>
      <c r="C15" s="456"/>
      <c r="D15" s="449"/>
      <c r="E15" s="449"/>
      <c r="F15" s="449"/>
      <c r="G15" s="449"/>
      <c r="H15" s="449"/>
      <c r="I15" s="449"/>
      <c r="J15" s="449"/>
      <c r="K15" s="449"/>
      <c r="L15" s="446"/>
      <c r="M15" s="449"/>
      <c r="N15" s="503"/>
      <c r="O15" s="1443"/>
      <c r="P15" s="457"/>
      <c r="Q15" s="457"/>
      <c r="R15" s="748"/>
    </row>
    <row r="16" spans="1:21" s="781" customFormat="1" ht="10.5" customHeight="1" x14ac:dyDescent="0.15">
      <c r="A16" s="601"/>
      <c r="B16" s="1967" t="s">
        <v>249</v>
      </c>
      <c r="C16" s="456">
        <v>71369</v>
      </c>
      <c r="D16" s="449">
        <v>73047</v>
      </c>
      <c r="E16" s="449">
        <v>68701</v>
      </c>
      <c r="F16" s="449">
        <v>58546</v>
      </c>
      <c r="G16" s="449">
        <v>56990</v>
      </c>
      <c r="H16" s="449">
        <v>59192</v>
      </c>
      <c r="I16" s="449">
        <v>55050</v>
      </c>
      <c r="J16" s="449">
        <v>54179</v>
      </c>
      <c r="K16" s="449">
        <v>46174</v>
      </c>
      <c r="L16" s="446"/>
      <c r="M16" s="449"/>
      <c r="N16" s="503"/>
      <c r="O16" s="1443">
        <v>67909</v>
      </c>
      <c r="P16" s="457">
        <v>56363</v>
      </c>
      <c r="Q16" s="457">
        <v>40092</v>
      </c>
      <c r="R16" s="748"/>
    </row>
    <row r="17" spans="1:19" s="781" customFormat="1" ht="10.5" customHeight="1" x14ac:dyDescent="0.15">
      <c r="A17" s="1436"/>
      <c r="B17" s="1436" t="s">
        <v>436</v>
      </c>
      <c r="C17" s="1438">
        <v>54796</v>
      </c>
      <c r="D17" s="1437">
        <v>53649</v>
      </c>
      <c r="E17" s="1437">
        <v>50202</v>
      </c>
      <c r="F17" s="1437">
        <v>52174</v>
      </c>
      <c r="G17" s="1437">
        <v>48783</v>
      </c>
      <c r="H17" s="1437">
        <v>50032</v>
      </c>
      <c r="I17" s="1437">
        <v>48447</v>
      </c>
      <c r="J17" s="1437">
        <v>50006</v>
      </c>
      <c r="K17" s="1437">
        <v>46854</v>
      </c>
      <c r="L17" s="446"/>
      <c r="M17" s="449"/>
      <c r="N17" s="2012"/>
      <c r="O17" s="1442">
        <v>52726</v>
      </c>
      <c r="P17" s="1439">
        <v>49325</v>
      </c>
      <c r="Q17" s="1439">
        <v>47930</v>
      </c>
      <c r="R17" s="748"/>
    </row>
    <row r="18" spans="1:19" s="781" customFormat="1" ht="10.5" customHeight="1" x14ac:dyDescent="0.15">
      <c r="A18" s="1436"/>
      <c r="B18" s="1436" t="s">
        <v>434</v>
      </c>
      <c r="C18" s="1438">
        <v>5629</v>
      </c>
      <c r="D18" s="1437">
        <v>4846</v>
      </c>
      <c r="E18" s="1437">
        <v>4153</v>
      </c>
      <c r="F18" s="1437">
        <v>4151</v>
      </c>
      <c r="G18" s="1437">
        <v>4081</v>
      </c>
      <c r="H18" s="1437">
        <v>4290</v>
      </c>
      <c r="I18" s="1437">
        <v>3622</v>
      </c>
      <c r="J18" s="1437">
        <v>3185</v>
      </c>
      <c r="K18" s="1437">
        <v>3200</v>
      </c>
      <c r="L18" s="446"/>
      <c r="M18" s="449"/>
      <c r="N18" s="2012"/>
      <c r="O18" s="1442">
        <v>4699</v>
      </c>
      <c r="P18" s="1439">
        <v>3796</v>
      </c>
      <c r="Q18" s="1439">
        <v>3282</v>
      </c>
      <c r="R18" s="748"/>
    </row>
    <row r="19" spans="1:19" s="781" customFormat="1" ht="10.5" customHeight="1" x14ac:dyDescent="0.15">
      <c r="A19" s="1436"/>
      <c r="B19" s="1436" t="s">
        <v>250</v>
      </c>
      <c r="C19" s="1438">
        <v>38378</v>
      </c>
      <c r="D19" s="1437">
        <v>37761</v>
      </c>
      <c r="E19" s="1437">
        <v>36666</v>
      </c>
      <c r="F19" s="1437">
        <v>35468</v>
      </c>
      <c r="G19" s="1437">
        <v>34450</v>
      </c>
      <c r="H19" s="1437">
        <v>34086</v>
      </c>
      <c r="I19" s="1437">
        <v>33263</v>
      </c>
      <c r="J19" s="1437">
        <v>31543</v>
      </c>
      <c r="K19" s="1437">
        <v>30270</v>
      </c>
      <c r="L19" s="531"/>
      <c r="M19" s="449"/>
      <c r="N19" s="2012"/>
      <c r="O19" s="1442">
        <v>37072</v>
      </c>
      <c r="P19" s="1439">
        <v>33336</v>
      </c>
      <c r="Q19" s="1439">
        <v>26726</v>
      </c>
      <c r="R19" s="789"/>
    </row>
    <row r="20" spans="1:19" s="781" customFormat="1" ht="10.5" customHeight="1" x14ac:dyDescent="0.15">
      <c r="A20" s="1436"/>
      <c r="B20" s="1436" t="s">
        <v>269</v>
      </c>
      <c r="C20" s="456">
        <v>184</v>
      </c>
      <c r="D20" s="449">
        <v>182</v>
      </c>
      <c r="E20" s="449">
        <v>178</v>
      </c>
      <c r="F20" s="449">
        <v>177</v>
      </c>
      <c r="G20" s="449">
        <v>175</v>
      </c>
      <c r="H20" s="449">
        <v>180</v>
      </c>
      <c r="I20" s="449">
        <v>197</v>
      </c>
      <c r="J20" s="449">
        <v>194</v>
      </c>
      <c r="K20" s="449">
        <v>194</v>
      </c>
      <c r="L20" s="446"/>
      <c r="M20" s="449"/>
      <c r="N20" s="503"/>
      <c r="O20" s="1443">
        <v>180</v>
      </c>
      <c r="P20" s="457">
        <v>186</v>
      </c>
      <c r="Q20" s="457">
        <v>198</v>
      </c>
      <c r="R20" s="786"/>
    </row>
    <row r="21" spans="1:19" s="781" customFormat="1" ht="10.5" customHeight="1" x14ac:dyDescent="0.15">
      <c r="A21" s="2318" t="s">
        <v>268</v>
      </c>
      <c r="B21" s="2318"/>
      <c r="C21" s="451">
        <f t="shared" ref="C21:D21" si="4">SUM(C14:C20)</f>
        <v>655971</v>
      </c>
      <c r="D21" s="1092">
        <f t="shared" si="4"/>
        <v>648537</v>
      </c>
      <c r="E21" s="1092">
        <f t="shared" ref="E21:K21" si="5">SUM(E14:E20)</f>
        <v>633556</v>
      </c>
      <c r="F21" s="1092">
        <f t="shared" si="5"/>
        <v>620599</v>
      </c>
      <c r="G21" s="1092">
        <f t="shared" si="5"/>
        <v>603726</v>
      </c>
      <c r="H21" s="1092">
        <f t="shared" si="5"/>
        <v>605220</v>
      </c>
      <c r="I21" s="1092">
        <f t="shared" si="5"/>
        <v>594340</v>
      </c>
      <c r="J21" s="1092">
        <f t="shared" si="5"/>
        <v>590344</v>
      </c>
      <c r="K21" s="1092">
        <f t="shared" si="5"/>
        <v>568905</v>
      </c>
      <c r="L21" s="453"/>
      <c r="M21" s="449"/>
      <c r="N21" s="540"/>
      <c r="O21" s="1445">
        <f t="shared" ref="O21:P21" si="6">SUM(O14:O20)</f>
        <v>639716</v>
      </c>
      <c r="P21" s="454">
        <f t="shared" si="6"/>
        <v>598441</v>
      </c>
      <c r="Q21" s="454">
        <f t="shared" ref="Q21" si="7">SUM(Q14:Q20)</f>
        <v>542365</v>
      </c>
      <c r="R21" s="767"/>
    </row>
    <row r="22" spans="1:19" s="781" customFormat="1" ht="10.5" customHeight="1" x14ac:dyDescent="0.15">
      <c r="A22" s="2375" t="s">
        <v>621</v>
      </c>
      <c r="B22" s="2375"/>
      <c r="C22" s="451">
        <v>585816</v>
      </c>
      <c r="D22" s="1092">
        <v>580437</v>
      </c>
      <c r="E22" s="1092">
        <v>570057</v>
      </c>
      <c r="F22" s="1092">
        <v>554312</v>
      </c>
      <c r="G22" s="1092">
        <v>540933</v>
      </c>
      <c r="H22" s="1092">
        <v>542140</v>
      </c>
      <c r="I22" s="1092">
        <v>532516</v>
      </c>
      <c r="J22" s="1092">
        <v>528528</v>
      </c>
      <c r="K22" s="1092">
        <v>510038</v>
      </c>
      <c r="L22" s="469"/>
      <c r="M22" s="449"/>
      <c r="N22" s="489"/>
      <c r="O22" s="1446">
        <v>572677</v>
      </c>
      <c r="P22" s="470">
        <v>536059</v>
      </c>
      <c r="Q22" s="470">
        <v>485837</v>
      </c>
      <c r="R22" s="790"/>
    </row>
    <row r="23" spans="1:19" s="781" customFormat="1" ht="4.5" customHeight="1" x14ac:dyDescent="0.15">
      <c r="A23" s="2376"/>
      <c r="B23" s="2376"/>
      <c r="C23" s="2376"/>
      <c r="D23" s="2376"/>
      <c r="E23" s="2376"/>
      <c r="F23" s="2376"/>
      <c r="G23" s="2376"/>
      <c r="H23" s="2376"/>
      <c r="I23" s="2376"/>
      <c r="J23" s="2376"/>
      <c r="K23" s="2376"/>
      <c r="L23" s="2376"/>
      <c r="M23" s="2376"/>
      <c r="N23" s="2376"/>
      <c r="O23" s="2376"/>
      <c r="P23" s="2376"/>
      <c r="Q23" s="2376"/>
      <c r="R23" s="2376"/>
    </row>
    <row r="24" spans="1:19" s="791" customFormat="1" ht="8.25" customHeight="1" x14ac:dyDescent="0.15">
      <c r="A24" s="1118" t="s">
        <v>604</v>
      </c>
      <c r="B24" s="2373" t="s">
        <v>251</v>
      </c>
      <c r="C24" s="2374"/>
      <c r="D24" s="2374"/>
      <c r="E24" s="2374"/>
      <c r="F24" s="2374"/>
      <c r="G24" s="2374"/>
      <c r="H24" s="2374"/>
      <c r="I24" s="2374"/>
      <c r="J24" s="2374"/>
      <c r="K24" s="2374"/>
      <c r="L24" s="2374"/>
      <c r="M24" s="2374"/>
      <c r="N24" s="2374"/>
      <c r="O24" s="2374"/>
      <c r="P24" s="2374"/>
      <c r="Q24" s="2374"/>
      <c r="R24" s="2374"/>
    </row>
    <row r="25" spans="1:19" ht="6.75" customHeight="1" x14ac:dyDescent="0.2">
      <c r="A25" s="194"/>
      <c r="B25" s="194"/>
      <c r="C25" s="792"/>
      <c r="D25" s="194"/>
      <c r="E25" s="194"/>
      <c r="F25" s="194"/>
      <c r="G25" s="194"/>
      <c r="H25" s="194"/>
      <c r="I25" s="194"/>
      <c r="J25" s="194"/>
      <c r="K25" s="194"/>
      <c r="L25" s="194"/>
      <c r="M25" s="194"/>
      <c r="N25" s="194"/>
      <c r="O25" s="194"/>
      <c r="P25" s="194"/>
      <c r="Q25" s="194"/>
      <c r="R25" s="194"/>
    </row>
    <row r="26" spans="1:19" ht="16.5" customHeight="1" x14ac:dyDescent="0.2">
      <c r="A26" s="2383" t="s">
        <v>252</v>
      </c>
      <c r="B26" s="2383"/>
      <c r="C26" s="2383"/>
      <c r="D26" s="2383"/>
      <c r="E26" s="2383"/>
      <c r="F26" s="2383"/>
      <c r="G26" s="2383"/>
      <c r="H26" s="2383"/>
      <c r="I26" s="2383"/>
      <c r="J26" s="2383"/>
      <c r="K26" s="2383"/>
      <c r="L26" s="2383"/>
      <c r="M26" s="793"/>
      <c r="N26" s="794"/>
      <c r="O26" s="795"/>
      <c r="P26" s="795"/>
      <c r="Q26" s="795"/>
      <c r="R26" s="795"/>
      <c r="S26" s="795"/>
    </row>
    <row r="27" spans="1:19" ht="8.25" customHeight="1" x14ac:dyDescent="0.2">
      <c r="A27" s="796"/>
      <c r="B27" s="796"/>
      <c r="C27" s="797"/>
      <c r="D27" s="798"/>
      <c r="E27" s="796"/>
      <c r="F27" s="796"/>
      <c r="G27" s="796"/>
      <c r="H27" s="796"/>
      <c r="I27" s="796"/>
      <c r="J27" s="796"/>
      <c r="K27" s="796"/>
      <c r="L27" s="796"/>
      <c r="M27" s="799"/>
      <c r="N27" s="798"/>
      <c r="O27" s="796"/>
      <c r="P27" s="796"/>
      <c r="Q27" s="796"/>
      <c r="R27" s="796"/>
    </row>
    <row r="28" spans="1:19" ht="10.5" customHeight="1" x14ac:dyDescent="0.2">
      <c r="A28" s="2381" t="s">
        <v>418</v>
      </c>
      <c r="B28" s="2381"/>
      <c r="C28" s="800" t="str">
        <f>C4</f>
        <v>T4/19</v>
      </c>
      <c r="D28" s="801" t="str">
        <f>D4</f>
        <v>T3/19</v>
      </c>
      <c r="E28" s="801" t="str">
        <f t="shared" ref="E28:K28" si="8">E4</f>
        <v>T2/19</v>
      </c>
      <c r="F28" s="801" t="str">
        <f t="shared" si="8"/>
        <v>T1/19</v>
      </c>
      <c r="G28" s="801" t="str">
        <f t="shared" si="8"/>
        <v>T4/18</v>
      </c>
      <c r="H28" s="801" t="str">
        <f t="shared" si="8"/>
        <v>T3/18</v>
      </c>
      <c r="I28" s="801" t="str">
        <f t="shared" si="8"/>
        <v>T2/18</v>
      </c>
      <c r="J28" s="801" t="str">
        <f t="shared" si="8"/>
        <v>T1/18</v>
      </c>
      <c r="K28" s="801" t="str">
        <f t="shared" si="8"/>
        <v>T4/17</v>
      </c>
      <c r="L28" s="802"/>
      <c r="M28" s="803"/>
      <c r="N28" s="798"/>
      <c r="O28" s="796"/>
      <c r="P28" s="796"/>
      <c r="Q28" s="796"/>
      <c r="R28" s="796"/>
    </row>
    <row r="29" spans="1:19" ht="10.5" customHeight="1" x14ac:dyDescent="0.2">
      <c r="A29" s="804"/>
      <c r="B29" s="804"/>
      <c r="C29" s="805"/>
      <c r="D29" s="805"/>
      <c r="E29" s="805"/>
      <c r="F29" s="805"/>
      <c r="G29" s="805"/>
      <c r="H29" s="805"/>
      <c r="I29" s="805"/>
      <c r="J29" s="805"/>
      <c r="K29" s="805"/>
      <c r="L29" s="805"/>
      <c r="M29" s="806"/>
      <c r="N29" s="799"/>
      <c r="O29" s="796"/>
      <c r="P29" s="796"/>
      <c r="Q29" s="796"/>
      <c r="R29" s="796"/>
    </row>
    <row r="30" spans="1:19" ht="10.5" customHeight="1" x14ac:dyDescent="0.2">
      <c r="A30" s="2378" t="s">
        <v>253</v>
      </c>
      <c r="B30" s="2378"/>
      <c r="C30" s="803"/>
      <c r="D30" s="806"/>
      <c r="E30" s="806"/>
      <c r="F30" s="806"/>
      <c r="G30" s="806"/>
      <c r="H30" s="806"/>
      <c r="I30" s="806"/>
      <c r="J30" s="806"/>
      <c r="K30" s="806"/>
      <c r="L30" s="807"/>
      <c r="M30" s="803"/>
      <c r="N30" s="798"/>
      <c r="O30" s="796"/>
      <c r="P30" s="796"/>
      <c r="Q30" s="796"/>
      <c r="R30" s="796"/>
    </row>
    <row r="31" spans="1:19" ht="10.5" customHeight="1" x14ac:dyDescent="0.2">
      <c r="A31" s="2381" t="s">
        <v>180</v>
      </c>
      <c r="B31" s="2381"/>
      <c r="C31" s="456">
        <f>D35</f>
        <v>5575</v>
      </c>
      <c r="D31" s="449">
        <v>5643</v>
      </c>
      <c r="E31" s="449">
        <v>5555</v>
      </c>
      <c r="F31" s="449">
        <v>5564</v>
      </c>
      <c r="G31" s="449">
        <v>5510</v>
      </c>
      <c r="H31" s="449">
        <v>5452</v>
      </c>
      <c r="I31" s="449">
        <v>5267</v>
      </c>
      <c r="J31" s="449">
        <v>5367</v>
      </c>
      <c r="K31" s="449">
        <v>5101</v>
      </c>
      <c r="L31" s="808"/>
      <c r="M31" s="809"/>
      <c r="N31" s="798"/>
      <c r="O31" s="796"/>
      <c r="P31" s="796"/>
      <c r="Q31" s="796"/>
      <c r="R31" s="796"/>
    </row>
    <row r="32" spans="1:19" ht="10.5" customHeight="1" x14ac:dyDescent="0.2">
      <c r="A32" s="2067"/>
      <c r="B32" s="2068" t="s">
        <v>254</v>
      </c>
      <c r="C32" s="1438">
        <v>18</v>
      </c>
      <c r="D32" s="1437">
        <v>0</v>
      </c>
      <c r="E32" s="1437">
        <v>0</v>
      </c>
      <c r="F32" s="1437">
        <v>0</v>
      </c>
      <c r="G32" s="1437">
        <v>0</v>
      </c>
      <c r="H32" s="1437">
        <v>0</v>
      </c>
      <c r="I32" s="1437">
        <v>0</v>
      </c>
      <c r="J32" s="1437">
        <v>91</v>
      </c>
      <c r="K32" s="1437">
        <v>120</v>
      </c>
      <c r="L32" s="810"/>
      <c r="M32" s="809"/>
      <c r="N32" s="798"/>
      <c r="O32" s="796"/>
      <c r="P32" s="796"/>
      <c r="Q32" s="796"/>
      <c r="R32" s="796"/>
    </row>
    <row r="33" spans="1:18" ht="10.5" customHeight="1" x14ac:dyDescent="0.2">
      <c r="A33" s="2067"/>
      <c r="B33" s="2068" t="s">
        <v>255</v>
      </c>
      <c r="C33" s="1438">
        <v>-135</v>
      </c>
      <c r="D33" s="1437">
        <v>0</v>
      </c>
      <c r="E33" s="1437">
        <v>0</v>
      </c>
      <c r="F33" s="1437">
        <v>0</v>
      </c>
      <c r="G33" s="1437">
        <v>0</v>
      </c>
      <c r="H33" s="1437">
        <v>0</v>
      </c>
      <c r="I33" s="1437">
        <v>0</v>
      </c>
      <c r="J33" s="1437">
        <v>0</v>
      </c>
      <c r="K33" s="1437">
        <v>0</v>
      </c>
      <c r="L33" s="808"/>
      <c r="M33" s="809"/>
      <c r="N33" s="798"/>
      <c r="O33" s="796"/>
      <c r="P33" s="796"/>
      <c r="Q33" s="796"/>
      <c r="R33" s="796"/>
    </row>
    <row r="34" spans="1:18" ht="12.75" customHeight="1" x14ac:dyDescent="0.2">
      <c r="A34" s="2067"/>
      <c r="B34" s="2068" t="s">
        <v>623</v>
      </c>
      <c r="C34" s="467">
        <v>-9</v>
      </c>
      <c r="D34" s="468">
        <v>-68</v>
      </c>
      <c r="E34" s="468">
        <v>88</v>
      </c>
      <c r="F34" s="468">
        <v>-9</v>
      </c>
      <c r="G34" s="468">
        <v>54</v>
      </c>
      <c r="H34" s="468">
        <v>58</v>
      </c>
      <c r="I34" s="468">
        <v>185</v>
      </c>
      <c r="J34" s="468">
        <v>-191</v>
      </c>
      <c r="K34" s="468">
        <v>146</v>
      </c>
      <c r="L34" s="811"/>
      <c r="M34" s="809"/>
      <c r="N34" s="798"/>
      <c r="O34" s="796"/>
      <c r="P34" s="796"/>
      <c r="Q34" s="796"/>
      <c r="R34" s="796"/>
    </row>
    <row r="35" spans="1:18" ht="10.5" customHeight="1" x14ac:dyDescent="0.2">
      <c r="A35" s="2379" t="s">
        <v>133</v>
      </c>
      <c r="B35" s="2379"/>
      <c r="C35" s="451">
        <f t="shared" ref="C35" si="9">SUM(C31:C34)</f>
        <v>5449</v>
      </c>
      <c r="D35" s="1092">
        <f t="shared" ref="D35:J35" si="10">SUM(D31:D34)</f>
        <v>5575</v>
      </c>
      <c r="E35" s="1092">
        <f t="shared" si="10"/>
        <v>5643</v>
      </c>
      <c r="F35" s="1092">
        <f t="shared" si="10"/>
        <v>5555</v>
      </c>
      <c r="G35" s="1092">
        <f t="shared" si="10"/>
        <v>5564</v>
      </c>
      <c r="H35" s="1092">
        <f t="shared" si="10"/>
        <v>5510</v>
      </c>
      <c r="I35" s="1092">
        <f t="shared" si="10"/>
        <v>5452</v>
      </c>
      <c r="J35" s="1092">
        <f t="shared" si="10"/>
        <v>5267</v>
      </c>
      <c r="K35" s="1092">
        <f t="shared" ref="K35" si="11">SUM(K31:K34)</f>
        <v>5367</v>
      </c>
      <c r="L35" s="811"/>
      <c r="M35" s="809"/>
      <c r="N35" s="798"/>
      <c r="O35" s="796"/>
      <c r="P35" s="796"/>
      <c r="Q35" s="796"/>
      <c r="R35" s="796"/>
    </row>
    <row r="36" spans="1:18" ht="10.5" customHeight="1" x14ac:dyDescent="0.2">
      <c r="A36" s="812"/>
      <c r="B36" s="812"/>
      <c r="C36" s="1445"/>
      <c r="D36" s="1092"/>
      <c r="E36" s="1092"/>
      <c r="F36" s="1092"/>
      <c r="G36" s="1092"/>
      <c r="H36" s="1092"/>
      <c r="I36" s="1092"/>
      <c r="J36" s="1092"/>
      <c r="K36" s="1092"/>
      <c r="L36" s="813"/>
      <c r="M36" s="532"/>
      <c r="N36" s="798"/>
      <c r="O36" s="796"/>
      <c r="P36" s="796"/>
      <c r="Q36" s="796"/>
      <c r="R36" s="796"/>
    </row>
    <row r="37" spans="1:18" ht="10.5" customHeight="1" x14ac:dyDescent="0.2">
      <c r="A37" s="2378" t="s">
        <v>258</v>
      </c>
      <c r="B37" s="2378"/>
      <c r="C37" s="482"/>
      <c r="D37" s="1157"/>
      <c r="E37" s="1157"/>
      <c r="F37" s="1157"/>
      <c r="G37" s="1157"/>
      <c r="H37" s="1157"/>
      <c r="I37" s="1157"/>
      <c r="J37" s="1157"/>
      <c r="K37" s="1157"/>
      <c r="L37" s="814"/>
      <c r="M37" s="809"/>
      <c r="N37" s="799"/>
      <c r="O37" s="796"/>
      <c r="P37" s="796"/>
      <c r="Q37" s="796"/>
      <c r="R37" s="796"/>
    </row>
    <row r="38" spans="1:18" ht="10.5" customHeight="1" x14ac:dyDescent="0.2">
      <c r="A38" s="2381" t="s">
        <v>180</v>
      </c>
      <c r="B38" s="2381"/>
      <c r="C38" s="1440">
        <f>D40</f>
        <v>1353</v>
      </c>
      <c r="D38" s="1177">
        <v>1330</v>
      </c>
      <c r="E38" s="1177">
        <v>1304</v>
      </c>
      <c r="F38" s="1177">
        <v>1301</v>
      </c>
      <c r="G38" s="1177">
        <v>1257</v>
      </c>
      <c r="H38" s="1177">
        <v>1236</v>
      </c>
      <c r="I38" s="1177">
        <v>1231</v>
      </c>
      <c r="J38" s="1177">
        <v>1229</v>
      </c>
      <c r="K38" s="1177">
        <v>1176</v>
      </c>
      <c r="L38" s="810"/>
      <c r="M38" s="809"/>
      <c r="N38" s="799"/>
      <c r="O38" s="796"/>
      <c r="P38" s="796"/>
      <c r="Q38" s="796"/>
      <c r="R38" s="796"/>
    </row>
    <row r="39" spans="1:18" ht="12.75" customHeight="1" x14ac:dyDescent="0.2">
      <c r="A39" s="2068"/>
      <c r="B39" s="2068" t="s">
        <v>622</v>
      </c>
      <c r="C39" s="1485">
        <v>68</v>
      </c>
      <c r="D39" s="468">
        <v>23</v>
      </c>
      <c r="E39" s="468">
        <v>26</v>
      </c>
      <c r="F39" s="468">
        <v>3</v>
      </c>
      <c r="G39" s="468">
        <v>44</v>
      </c>
      <c r="H39" s="468">
        <v>21</v>
      </c>
      <c r="I39" s="468">
        <v>5</v>
      </c>
      <c r="J39" s="468">
        <v>2</v>
      </c>
      <c r="K39" s="468">
        <v>53</v>
      </c>
      <c r="L39" s="811"/>
      <c r="M39" s="809"/>
      <c r="N39" s="799"/>
      <c r="O39" s="796"/>
      <c r="P39" s="796"/>
      <c r="Q39" s="796"/>
      <c r="R39" s="796"/>
    </row>
    <row r="40" spans="1:18" ht="10.5" customHeight="1" x14ac:dyDescent="0.2">
      <c r="A40" s="2379" t="s">
        <v>133</v>
      </c>
      <c r="B40" s="2379"/>
      <c r="C40" s="451">
        <f t="shared" ref="C40" si="12">SUM(C38:C39)</f>
        <v>1421</v>
      </c>
      <c r="D40" s="1092">
        <f t="shared" ref="D40:J40" si="13">SUM(D38:D39)</f>
        <v>1353</v>
      </c>
      <c r="E40" s="1092">
        <f t="shared" si="13"/>
        <v>1330</v>
      </c>
      <c r="F40" s="1092">
        <f t="shared" si="13"/>
        <v>1304</v>
      </c>
      <c r="G40" s="1092">
        <f t="shared" si="13"/>
        <v>1301</v>
      </c>
      <c r="H40" s="1092">
        <f t="shared" si="13"/>
        <v>1257</v>
      </c>
      <c r="I40" s="1092">
        <f t="shared" si="13"/>
        <v>1236</v>
      </c>
      <c r="J40" s="1092">
        <f t="shared" si="13"/>
        <v>1231</v>
      </c>
      <c r="K40" s="1092">
        <f t="shared" ref="K40" si="14">SUM(K38:K39)</f>
        <v>1229</v>
      </c>
      <c r="L40" s="770"/>
      <c r="M40" s="809"/>
      <c r="N40" s="799"/>
      <c r="O40" s="796"/>
      <c r="P40" s="796"/>
      <c r="Q40" s="796"/>
      <c r="R40" s="796"/>
    </row>
    <row r="41" spans="1:18" ht="10.5" customHeight="1" x14ac:dyDescent="0.2">
      <c r="A41" s="2378" t="s">
        <v>259</v>
      </c>
      <c r="B41" s="2378"/>
      <c r="C41" s="1518"/>
      <c r="D41" s="497"/>
      <c r="E41" s="497"/>
      <c r="F41" s="497"/>
      <c r="G41" s="497"/>
      <c r="H41" s="497"/>
      <c r="I41" s="497"/>
      <c r="J41" s="497"/>
      <c r="K41" s="497"/>
      <c r="L41" s="815"/>
      <c r="M41" s="816"/>
      <c r="N41" s="799"/>
      <c r="O41" s="796"/>
      <c r="P41" s="796"/>
      <c r="Q41" s="796"/>
      <c r="R41" s="796"/>
    </row>
    <row r="42" spans="1:18" ht="10.5" customHeight="1" x14ac:dyDescent="0.2">
      <c r="A42" s="2381" t="s">
        <v>180</v>
      </c>
      <c r="B42" s="2381"/>
      <c r="C42" s="456">
        <f>D46</f>
        <v>565</v>
      </c>
      <c r="D42" s="449">
        <f>E46</f>
        <v>599</v>
      </c>
      <c r="E42" s="449">
        <v>616</v>
      </c>
      <c r="F42" s="449">
        <v>644</v>
      </c>
      <c r="G42" s="449">
        <v>664</v>
      </c>
      <c r="H42" s="449">
        <v>687</v>
      </c>
      <c r="I42" s="449">
        <v>689</v>
      </c>
      <c r="J42" s="449">
        <v>749</v>
      </c>
      <c r="K42" s="449">
        <v>646</v>
      </c>
      <c r="L42" s="808"/>
      <c r="M42" s="809"/>
      <c r="N42" s="799"/>
      <c r="O42" s="796"/>
      <c r="P42" s="796"/>
      <c r="Q42" s="796"/>
      <c r="R42" s="796"/>
    </row>
    <row r="43" spans="1:18" ht="10.5" customHeight="1" x14ac:dyDescent="0.2">
      <c r="A43" s="2067"/>
      <c r="B43" s="2068" t="s">
        <v>260</v>
      </c>
      <c r="C43" s="1438">
        <v>12</v>
      </c>
      <c r="D43" s="1437">
        <v>0</v>
      </c>
      <c r="E43" s="1437">
        <v>0</v>
      </c>
      <c r="F43" s="1437">
        <v>0</v>
      </c>
      <c r="G43" s="1437">
        <v>0</v>
      </c>
      <c r="H43" s="1437">
        <v>0</v>
      </c>
      <c r="I43" s="1437">
        <v>0</v>
      </c>
      <c r="J43" s="1437">
        <v>0</v>
      </c>
      <c r="K43" s="1437">
        <v>102</v>
      </c>
      <c r="L43" s="810"/>
      <c r="M43" s="809"/>
      <c r="N43" s="799"/>
      <c r="O43" s="796"/>
      <c r="P43" s="796"/>
      <c r="Q43" s="796"/>
      <c r="R43" s="796"/>
    </row>
    <row r="44" spans="1:18" ht="10.5" customHeight="1" x14ac:dyDescent="0.2">
      <c r="A44" s="2067"/>
      <c r="B44" s="2068" t="s">
        <v>261</v>
      </c>
      <c r="C44" s="1438">
        <v>-28</v>
      </c>
      <c r="D44" s="1437">
        <v>-27</v>
      </c>
      <c r="E44" s="1437">
        <v>-27</v>
      </c>
      <c r="F44" s="1437">
        <v>-27</v>
      </c>
      <c r="G44" s="1437">
        <v>-26</v>
      </c>
      <c r="H44" s="1437">
        <v>-31</v>
      </c>
      <c r="I44" s="1437">
        <v>-26</v>
      </c>
      <c r="J44" s="1437">
        <v>-32</v>
      </c>
      <c r="K44" s="1437">
        <v>-19</v>
      </c>
      <c r="L44" s="808"/>
      <c r="M44" s="809"/>
      <c r="N44" s="799"/>
      <c r="O44" s="796"/>
      <c r="P44" s="796"/>
      <c r="Q44" s="796"/>
      <c r="R44" s="796"/>
    </row>
    <row r="45" spans="1:18" ht="12.75" customHeight="1" x14ac:dyDescent="0.2">
      <c r="A45" s="2067"/>
      <c r="B45" s="2068" t="s">
        <v>623</v>
      </c>
      <c r="C45" s="1485">
        <v>-1</v>
      </c>
      <c r="D45" s="468">
        <v>-7</v>
      </c>
      <c r="E45" s="468">
        <v>10</v>
      </c>
      <c r="F45" s="468">
        <v>-1</v>
      </c>
      <c r="G45" s="468">
        <v>6</v>
      </c>
      <c r="H45" s="468">
        <v>8</v>
      </c>
      <c r="I45" s="468">
        <v>24</v>
      </c>
      <c r="J45" s="468">
        <v>-28</v>
      </c>
      <c r="K45" s="468">
        <v>20</v>
      </c>
      <c r="L45" s="808"/>
      <c r="M45" s="809"/>
      <c r="N45" s="799"/>
      <c r="O45" s="796"/>
      <c r="P45" s="796"/>
      <c r="Q45" s="796"/>
      <c r="R45" s="796"/>
    </row>
    <row r="46" spans="1:18" ht="10.5" customHeight="1" x14ac:dyDescent="0.2">
      <c r="A46" s="2379" t="s">
        <v>133</v>
      </c>
      <c r="B46" s="2379"/>
      <c r="C46" s="451">
        <f t="shared" ref="C46" si="15">SUM(C42:C45)</f>
        <v>548</v>
      </c>
      <c r="D46" s="1092">
        <f t="shared" ref="D46:J46" si="16">SUM(D42:D45)</f>
        <v>565</v>
      </c>
      <c r="E46" s="1092">
        <f t="shared" si="16"/>
        <v>599</v>
      </c>
      <c r="F46" s="1092">
        <f t="shared" si="16"/>
        <v>616</v>
      </c>
      <c r="G46" s="1092">
        <f t="shared" si="16"/>
        <v>644</v>
      </c>
      <c r="H46" s="1092">
        <f t="shared" si="16"/>
        <v>664</v>
      </c>
      <c r="I46" s="1092">
        <f t="shared" si="16"/>
        <v>687</v>
      </c>
      <c r="J46" s="1092">
        <f t="shared" si="16"/>
        <v>689</v>
      </c>
      <c r="K46" s="1092">
        <f t="shared" ref="K46" si="17">SUM(K42:K45)</f>
        <v>749</v>
      </c>
      <c r="L46" s="770"/>
      <c r="M46" s="809"/>
      <c r="N46" s="799"/>
      <c r="O46" s="796"/>
      <c r="P46" s="796"/>
      <c r="Q46" s="796"/>
      <c r="R46" s="796"/>
    </row>
    <row r="47" spans="1:18" ht="10.5" customHeight="1" x14ac:dyDescent="0.2">
      <c r="A47" s="2380" t="s">
        <v>262</v>
      </c>
      <c r="B47" s="2380"/>
      <c r="C47" s="451">
        <f t="shared" ref="C47" si="18">C40+C46</f>
        <v>1969</v>
      </c>
      <c r="D47" s="1092">
        <f t="shared" ref="D47:J47" si="19">D40+D46</f>
        <v>1918</v>
      </c>
      <c r="E47" s="1092">
        <f t="shared" si="19"/>
        <v>1929</v>
      </c>
      <c r="F47" s="1092">
        <f t="shared" si="19"/>
        <v>1920</v>
      </c>
      <c r="G47" s="1092">
        <f t="shared" si="19"/>
        <v>1945</v>
      </c>
      <c r="H47" s="1092">
        <f t="shared" si="19"/>
        <v>1921</v>
      </c>
      <c r="I47" s="1092">
        <f t="shared" si="19"/>
        <v>1923</v>
      </c>
      <c r="J47" s="1092">
        <f t="shared" si="19"/>
        <v>1920</v>
      </c>
      <c r="K47" s="1092">
        <f t="shared" ref="K47" si="20">K40+K46</f>
        <v>1978</v>
      </c>
      <c r="L47" s="468"/>
      <c r="M47" s="809"/>
      <c r="N47" s="799"/>
      <c r="O47" s="796"/>
      <c r="P47" s="796"/>
      <c r="Q47" s="796"/>
      <c r="R47" s="796"/>
    </row>
    <row r="48" spans="1:18" s="817" customFormat="1" ht="3.75" customHeight="1" x14ac:dyDescent="0.15">
      <c r="A48" s="2382"/>
      <c r="B48" s="2382"/>
      <c r="C48" s="2382"/>
      <c r="D48" s="2382"/>
      <c r="E48" s="2382"/>
      <c r="F48" s="2382"/>
      <c r="G48" s="2382"/>
      <c r="H48" s="2382"/>
      <c r="I48" s="2382"/>
      <c r="J48" s="2382"/>
      <c r="K48" s="2382"/>
      <c r="L48" s="2382"/>
      <c r="M48" s="2382"/>
      <c r="N48" s="2382"/>
      <c r="O48" s="2382"/>
      <c r="P48" s="2382"/>
      <c r="Q48" s="2382"/>
      <c r="R48" s="2382"/>
    </row>
    <row r="49" spans="1:18" s="791" customFormat="1" ht="8.25" customHeight="1" x14ac:dyDescent="0.15">
      <c r="A49" s="1126" t="s">
        <v>604</v>
      </c>
      <c r="B49" s="2377" t="s">
        <v>263</v>
      </c>
      <c r="C49" s="2377"/>
      <c r="D49" s="2377"/>
      <c r="E49" s="2377"/>
      <c r="F49" s="2377"/>
      <c r="G49" s="2377"/>
      <c r="H49" s="2377"/>
      <c r="I49" s="2377"/>
      <c r="J49" s="2377"/>
      <c r="K49" s="2377"/>
      <c r="L49" s="2377"/>
      <c r="M49" s="818"/>
      <c r="N49" s="819"/>
      <c r="O49" s="820"/>
      <c r="P49" s="820"/>
      <c r="Q49" s="820"/>
      <c r="R49" s="820"/>
    </row>
  </sheetData>
  <mergeCells count="23">
    <mergeCell ref="A35:B35"/>
    <mergeCell ref="A31:B31"/>
    <mergeCell ref="A38:B38"/>
    <mergeCell ref="A26:L26"/>
    <mergeCell ref="A28:B28"/>
    <mergeCell ref="A30:B30"/>
    <mergeCell ref="B49:L49"/>
    <mergeCell ref="A37:B37"/>
    <mergeCell ref="A40:B40"/>
    <mergeCell ref="A47:B47"/>
    <mergeCell ref="A41:B41"/>
    <mergeCell ref="A42:B42"/>
    <mergeCell ref="A46:B46"/>
    <mergeCell ref="A48:R48"/>
    <mergeCell ref="A1:R1"/>
    <mergeCell ref="B24:R24"/>
    <mergeCell ref="A3:B3"/>
    <mergeCell ref="A6:B6"/>
    <mergeCell ref="A13:B13"/>
    <mergeCell ref="A12:B12"/>
    <mergeCell ref="A22:B22"/>
    <mergeCell ref="A21:B21"/>
    <mergeCell ref="A23:R23"/>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8"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zoomScaleNormal="100" zoomScaleSheetLayoutView="100" workbookViewId="0">
      <selection activeCell="A3" sqref="A3:H7"/>
    </sheetView>
  </sheetViews>
  <sheetFormatPr defaultColWidth="9.140625" defaultRowHeight="12" x14ac:dyDescent="0.2"/>
  <cols>
    <col min="1" max="2" width="2.85546875" style="1947" customWidth="1"/>
    <col min="3" max="3" width="66.140625" style="1947" customWidth="1"/>
    <col min="4" max="4" width="4.28515625" style="1947" customWidth="1"/>
    <col min="5" max="5" width="2.140625" style="1947" customWidth="1"/>
    <col min="6" max="6" width="2.85546875" style="1947" customWidth="1"/>
    <col min="7" max="7" width="57.140625" style="1947" customWidth="1"/>
    <col min="8" max="8" width="4.28515625" style="1947" customWidth="1"/>
    <col min="9" max="9" width="9.140625" style="1947" customWidth="1"/>
    <col min="10" max="16384" width="9.140625" style="1947"/>
  </cols>
  <sheetData>
    <row r="1" spans="1:8" ht="15.75" customHeight="1" x14ac:dyDescent="0.2">
      <c r="A1" s="2219" t="s">
        <v>362</v>
      </c>
      <c r="B1" s="2219"/>
      <c r="C1" s="2219"/>
      <c r="D1" s="2219"/>
      <c r="E1" s="2219"/>
      <c r="F1" s="2219"/>
      <c r="G1" s="2219"/>
      <c r="H1" s="2219"/>
    </row>
    <row r="2" spans="1:8" ht="8.25" customHeight="1" x14ac:dyDescent="0.3">
      <c r="A2" s="2221"/>
      <c r="B2" s="2221"/>
      <c r="C2" s="2221"/>
      <c r="D2" s="2221"/>
      <c r="E2" s="2221"/>
      <c r="F2" s="2221"/>
      <c r="G2" s="2221"/>
      <c r="H2" s="2221"/>
    </row>
    <row r="3" spans="1:8" ht="9" customHeight="1" x14ac:dyDescent="0.2">
      <c r="A3" s="2220" t="s">
        <v>797</v>
      </c>
      <c r="B3" s="2220"/>
      <c r="C3" s="2220"/>
      <c r="D3" s="2220"/>
      <c r="E3" s="2220"/>
      <c r="F3" s="2220"/>
      <c r="G3" s="2220"/>
      <c r="H3" s="2220"/>
    </row>
    <row r="4" spans="1:8" ht="9" customHeight="1" x14ac:dyDescent="0.2">
      <c r="A4" s="2220"/>
      <c r="B4" s="2220"/>
      <c r="C4" s="2220"/>
      <c r="D4" s="2220"/>
      <c r="E4" s="2220"/>
      <c r="F4" s="2220"/>
      <c r="G4" s="2220"/>
      <c r="H4" s="2220"/>
    </row>
    <row r="5" spans="1:8" ht="9" customHeight="1" x14ac:dyDescent="0.2">
      <c r="A5" s="2220"/>
      <c r="B5" s="2220"/>
      <c r="C5" s="2220"/>
      <c r="D5" s="2220"/>
      <c r="E5" s="2220"/>
      <c r="F5" s="2220"/>
      <c r="G5" s="2220"/>
      <c r="H5" s="2220"/>
    </row>
    <row r="6" spans="1:8" ht="9" customHeight="1" x14ac:dyDescent="0.2">
      <c r="A6" s="2220"/>
      <c r="B6" s="2220"/>
      <c r="C6" s="2220"/>
      <c r="D6" s="2220"/>
      <c r="E6" s="2220"/>
      <c r="F6" s="2220"/>
      <c r="G6" s="2220"/>
      <c r="H6" s="2220"/>
    </row>
    <row r="7" spans="1:8" ht="9" customHeight="1" x14ac:dyDescent="0.2">
      <c r="A7" s="2220"/>
      <c r="B7" s="2220"/>
      <c r="C7" s="2220"/>
      <c r="D7" s="2220"/>
      <c r="E7" s="2220"/>
      <c r="F7" s="2220"/>
      <c r="G7" s="2220"/>
      <c r="H7" s="2220"/>
    </row>
    <row r="8" spans="1:8" ht="9" customHeight="1" x14ac:dyDescent="0.2">
      <c r="A8" s="1948"/>
      <c r="B8" s="1948"/>
      <c r="C8" s="1948"/>
      <c r="D8" s="1948"/>
      <c r="E8" s="1948"/>
      <c r="F8" s="1948"/>
      <c r="G8" s="1948"/>
      <c r="H8" s="1948"/>
    </row>
    <row r="9" spans="1:8" ht="13.5" customHeight="1" x14ac:dyDescent="0.2">
      <c r="A9" s="2210" t="s">
        <v>410</v>
      </c>
      <c r="B9" s="2210"/>
      <c r="C9" s="2210"/>
      <c r="D9" s="2210"/>
      <c r="E9" s="2210"/>
      <c r="F9" s="2210"/>
      <c r="G9" s="2210"/>
      <c r="H9" s="2210"/>
    </row>
    <row r="10" spans="1:8" ht="7.5" customHeight="1" x14ac:dyDescent="0.2">
      <c r="A10" s="2216"/>
      <c r="B10" s="2216"/>
      <c r="C10" s="2216"/>
      <c r="D10" s="2216"/>
      <c r="E10" s="2216"/>
      <c r="F10" s="2216"/>
      <c r="G10" s="2216"/>
      <c r="H10" s="1949"/>
    </row>
    <row r="11" spans="1:8" ht="11.1" customHeight="1" x14ac:dyDescent="0.2">
      <c r="A11" s="1223"/>
      <c r="B11" s="2215" t="s">
        <v>411</v>
      </c>
      <c r="C11" s="2215"/>
      <c r="D11" s="2215"/>
      <c r="E11" s="2215"/>
      <c r="F11" s="2215"/>
      <c r="G11" s="2215"/>
      <c r="H11" s="1950">
        <v>1</v>
      </c>
    </row>
    <row r="12" spans="1:8" ht="11.1" customHeight="1" x14ac:dyDescent="0.2">
      <c r="A12" s="1223"/>
      <c r="B12" s="2207" t="s">
        <v>412</v>
      </c>
      <c r="C12" s="2207"/>
      <c r="D12" s="2207"/>
      <c r="E12" s="2207"/>
      <c r="F12" s="2207"/>
      <c r="G12" s="2207"/>
      <c r="H12" s="1950">
        <v>2</v>
      </c>
    </row>
    <row r="13" spans="1:8" ht="11.1" customHeight="1" x14ac:dyDescent="0.2">
      <c r="A13" s="1223"/>
      <c r="B13" s="2207" t="s">
        <v>413</v>
      </c>
      <c r="C13" s="2207"/>
      <c r="D13" s="2207"/>
      <c r="E13" s="2207"/>
      <c r="F13" s="2207"/>
      <c r="G13" s="2207"/>
      <c r="H13" s="1950">
        <v>3</v>
      </c>
    </row>
    <row r="14" spans="1:8" ht="7.5" customHeight="1" x14ac:dyDescent="0.2">
      <c r="A14" s="1223"/>
      <c r="B14" s="1223"/>
      <c r="C14" s="1951"/>
      <c r="D14" s="1949"/>
      <c r="E14" s="1949"/>
      <c r="F14" s="1949"/>
      <c r="G14" s="1951"/>
      <c r="H14" s="1950"/>
    </row>
    <row r="15" spans="1:8" ht="12" customHeight="1" x14ac:dyDescent="0.2">
      <c r="A15" s="2210" t="s">
        <v>364</v>
      </c>
      <c r="B15" s="2210"/>
      <c r="C15" s="2210"/>
      <c r="D15" s="2210"/>
      <c r="E15" s="2210"/>
      <c r="F15" s="2210"/>
      <c r="G15" s="2210"/>
      <c r="H15" s="1949"/>
    </row>
    <row r="16" spans="1:8" ht="7.5" customHeight="1" x14ac:dyDescent="0.2">
      <c r="A16" s="1223"/>
      <c r="B16" s="1724"/>
      <c r="C16" s="1223"/>
      <c r="D16" s="1949"/>
      <c r="E16" s="1949"/>
      <c r="F16" s="1949"/>
      <c r="G16" s="1951"/>
      <c r="H16" s="1949"/>
    </row>
    <row r="17" spans="1:15" ht="9" customHeight="1" x14ac:dyDescent="0.2">
      <c r="A17" s="1223"/>
      <c r="B17" s="2208" t="s">
        <v>365</v>
      </c>
      <c r="C17" s="2208"/>
      <c r="D17" s="2208"/>
      <c r="E17" s="2208"/>
      <c r="F17" s="2208"/>
      <c r="G17" s="2208"/>
      <c r="H17" s="1950">
        <v>4</v>
      </c>
    </row>
    <row r="18" spans="1:15" ht="7.5" customHeight="1" x14ac:dyDescent="0.2">
      <c r="A18" s="1223"/>
      <c r="B18" s="1223"/>
      <c r="C18" s="1741"/>
      <c r="D18" s="1949"/>
      <c r="E18" s="1949"/>
      <c r="F18" s="1949"/>
      <c r="G18" s="1724"/>
      <c r="H18" s="1950"/>
    </row>
    <row r="19" spans="1:15" s="1953" customFormat="1" ht="12" customHeight="1" x14ac:dyDescent="0.2">
      <c r="A19" s="2210" t="s">
        <v>366</v>
      </c>
      <c r="B19" s="2210"/>
      <c r="C19" s="2210"/>
      <c r="D19" s="2210"/>
      <c r="E19" s="2210"/>
      <c r="F19" s="2210"/>
      <c r="G19" s="2210"/>
      <c r="H19" s="1952"/>
    </row>
    <row r="20" spans="1:15" ht="7.5" customHeight="1" x14ac:dyDescent="0.2">
      <c r="A20" s="1223"/>
      <c r="B20" s="1724"/>
      <c r="C20" s="1223"/>
      <c r="D20" s="1950"/>
      <c r="E20" s="1950"/>
      <c r="F20" s="2211"/>
      <c r="G20" s="2211"/>
      <c r="H20" s="1950"/>
    </row>
    <row r="21" spans="1:15" ht="11.1" customHeight="1" x14ac:dyDescent="0.2">
      <c r="A21" s="1223"/>
      <c r="B21" s="2215" t="s">
        <v>367</v>
      </c>
      <c r="C21" s="2215"/>
      <c r="D21" s="1950">
        <v>6</v>
      </c>
      <c r="E21" s="1950"/>
      <c r="F21" s="2215" t="s">
        <v>368</v>
      </c>
      <c r="G21" s="2215"/>
      <c r="H21" s="1950">
        <v>15</v>
      </c>
    </row>
    <row r="22" spans="1:15" ht="11.1" customHeight="1" x14ac:dyDescent="0.2">
      <c r="A22" s="1223"/>
      <c r="B22" s="2207" t="s">
        <v>369</v>
      </c>
      <c r="C22" s="2207"/>
      <c r="D22" s="1950">
        <v>6</v>
      </c>
      <c r="E22" s="1950"/>
      <c r="F22" s="2207" t="s">
        <v>370</v>
      </c>
      <c r="G22" s="2207"/>
      <c r="H22" s="1950">
        <v>16</v>
      </c>
    </row>
    <row r="23" spans="1:15" ht="11.1" customHeight="1" x14ac:dyDescent="0.2">
      <c r="A23" s="1223"/>
      <c r="B23" s="2207" t="s">
        <v>371</v>
      </c>
      <c r="C23" s="2207"/>
      <c r="D23" s="1950">
        <v>7</v>
      </c>
      <c r="E23" s="1950"/>
      <c r="F23" s="2207" t="s">
        <v>372</v>
      </c>
      <c r="G23" s="2207"/>
      <c r="H23" s="1950">
        <v>17</v>
      </c>
      <c r="N23" s="2209"/>
      <c r="O23" s="2209"/>
    </row>
    <row r="24" spans="1:15" ht="11.1" customHeight="1" x14ac:dyDescent="0.2">
      <c r="A24" s="1223"/>
      <c r="B24" s="2207" t="s">
        <v>373</v>
      </c>
      <c r="C24" s="2207"/>
      <c r="D24" s="1950">
        <v>8</v>
      </c>
      <c r="E24" s="1950"/>
      <c r="F24" s="2207" t="s">
        <v>374</v>
      </c>
      <c r="G24" s="2207"/>
      <c r="H24" s="1950">
        <v>17</v>
      </c>
    </row>
    <row r="25" spans="1:15" ht="11.1" customHeight="1" x14ac:dyDescent="0.2">
      <c r="A25" s="1223"/>
      <c r="B25" s="2207" t="s">
        <v>375</v>
      </c>
      <c r="C25" s="2207"/>
      <c r="D25" s="1950">
        <v>9</v>
      </c>
      <c r="E25" s="1950"/>
      <c r="F25" s="2207" t="s">
        <v>376</v>
      </c>
      <c r="G25" s="2207"/>
      <c r="H25" s="1950">
        <v>18</v>
      </c>
    </row>
    <row r="26" spans="1:15" ht="21.75" customHeight="1" x14ac:dyDescent="0.2">
      <c r="A26" s="1223"/>
      <c r="B26" s="2208" t="s">
        <v>377</v>
      </c>
      <c r="C26" s="2208"/>
      <c r="D26" s="1950">
        <v>10</v>
      </c>
      <c r="E26" s="1950"/>
      <c r="F26" s="2217" t="s">
        <v>474</v>
      </c>
      <c r="G26" s="2217"/>
      <c r="H26" s="1950">
        <v>19</v>
      </c>
    </row>
    <row r="27" spans="1:15" ht="21.75" customHeight="1" x14ac:dyDescent="0.2">
      <c r="A27" s="1223"/>
      <c r="B27" s="2217" t="s">
        <v>459</v>
      </c>
      <c r="C27" s="2208"/>
      <c r="D27" s="1950">
        <v>11</v>
      </c>
      <c r="E27" s="1950"/>
      <c r="F27" s="2208" t="s">
        <v>378</v>
      </c>
      <c r="G27" s="2208"/>
      <c r="H27" s="1950">
        <v>20</v>
      </c>
    </row>
    <row r="28" spans="1:15" ht="21.75" customHeight="1" x14ac:dyDescent="0.2">
      <c r="A28" s="1223"/>
      <c r="B28" s="2218" t="s">
        <v>593</v>
      </c>
      <c r="C28" s="2215"/>
      <c r="D28" s="1950">
        <v>12</v>
      </c>
      <c r="E28" s="1950"/>
      <c r="F28" s="2215" t="s">
        <v>379</v>
      </c>
      <c r="G28" s="2215"/>
      <c r="H28" s="1950">
        <v>22</v>
      </c>
    </row>
    <row r="29" spans="1:15" ht="11.1" customHeight="1" x14ac:dyDescent="0.2">
      <c r="A29" s="1223"/>
      <c r="B29" s="2207" t="s">
        <v>380</v>
      </c>
      <c r="C29" s="2207"/>
      <c r="D29" s="1950">
        <v>13</v>
      </c>
      <c r="E29" s="1950"/>
      <c r="F29" s="2207" t="s">
        <v>381</v>
      </c>
      <c r="G29" s="2207"/>
      <c r="H29" s="1950">
        <v>22</v>
      </c>
    </row>
    <row r="30" spans="1:15" ht="11.1" customHeight="1" x14ac:dyDescent="0.2">
      <c r="A30" s="1223"/>
      <c r="B30" s="2207" t="s">
        <v>382</v>
      </c>
      <c r="C30" s="2207"/>
      <c r="D30" s="1950">
        <v>14</v>
      </c>
      <c r="E30" s="1950"/>
      <c r="F30" s="866"/>
      <c r="G30" s="866"/>
      <c r="H30" s="1950"/>
    </row>
    <row r="31" spans="1:15" ht="7.5" customHeight="1" x14ac:dyDescent="0.2">
      <c r="A31" s="1223"/>
      <c r="B31" s="2215"/>
      <c r="C31" s="2215"/>
      <c r="D31" s="1950"/>
      <c r="E31" s="1950"/>
      <c r="F31" s="2215"/>
      <c r="G31" s="2215"/>
      <c r="H31" s="864"/>
    </row>
    <row r="32" spans="1:15" ht="12" customHeight="1" x14ac:dyDescent="0.2">
      <c r="A32" s="2210" t="s">
        <v>383</v>
      </c>
      <c r="B32" s="2210"/>
      <c r="C32" s="2210"/>
      <c r="D32" s="2210"/>
      <c r="E32" s="2210"/>
      <c r="F32" s="2210"/>
      <c r="G32" s="2210"/>
      <c r="H32" s="1949"/>
    </row>
    <row r="33" spans="1:8" ht="7.5" customHeight="1" x14ac:dyDescent="0.2">
      <c r="A33" s="1223"/>
      <c r="B33" s="2216"/>
      <c r="C33" s="2216"/>
      <c r="D33" s="1950"/>
      <c r="E33" s="1949"/>
      <c r="F33" s="2211"/>
      <c r="G33" s="2211"/>
      <c r="H33" s="1950"/>
    </row>
    <row r="34" spans="1:8" ht="11.1" customHeight="1" x14ac:dyDescent="0.2">
      <c r="A34" s="1223"/>
      <c r="B34" s="2215" t="s">
        <v>384</v>
      </c>
      <c r="C34" s="2215"/>
      <c r="D34" s="1950">
        <v>23</v>
      </c>
      <c r="E34" s="1950"/>
      <c r="F34" s="2215" t="s">
        <v>385</v>
      </c>
      <c r="G34" s="2215"/>
      <c r="H34" s="1950">
        <v>32</v>
      </c>
    </row>
    <row r="35" spans="1:8" ht="11.1" customHeight="1" x14ac:dyDescent="0.2">
      <c r="A35" s="1223"/>
      <c r="B35" s="2207" t="s">
        <v>386</v>
      </c>
      <c r="C35" s="2207"/>
      <c r="D35" s="1950">
        <v>26</v>
      </c>
      <c r="E35" s="1950"/>
      <c r="F35" s="2207" t="s">
        <v>387</v>
      </c>
      <c r="G35" s="2207"/>
      <c r="H35" s="1950">
        <v>33</v>
      </c>
    </row>
    <row r="36" spans="1:8" ht="11.1" customHeight="1" x14ac:dyDescent="0.2">
      <c r="A36" s="1223"/>
      <c r="B36" s="2207" t="s">
        <v>388</v>
      </c>
      <c r="C36" s="2207"/>
      <c r="D36" s="1950">
        <v>27</v>
      </c>
      <c r="E36" s="1950"/>
      <c r="F36" s="2207" t="s">
        <v>389</v>
      </c>
      <c r="G36" s="2207"/>
      <c r="H36" s="1950">
        <v>34</v>
      </c>
    </row>
    <row r="37" spans="1:8" ht="11.1" customHeight="1" x14ac:dyDescent="0.2">
      <c r="A37" s="1223"/>
      <c r="B37" s="2207" t="s">
        <v>390</v>
      </c>
      <c r="C37" s="2207"/>
      <c r="D37" s="1950">
        <v>30</v>
      </c>
      <c r="E37" s="1950"/>
      <c r="F37" s="2207" t="s">
        <v>391</v>
      </c>
      <c r="G37" s="2207"/>
      <c r="H37" s="1950">
        <v>35</v>
      </c>
    </row>
    <row r="38" spans="1:8" ht="11.1" customHeight="1" x14ac:dyDescent="0.2">
      <c r="A38" s="1223"/>
      <c r="B38" s="2207" t="s">
        <v>392</v>
      </c>
      <c r="C38" s="2207"/>
      <c r="D38" s="1950">
        <v>31</v>
      </c>
      <c r="E38" s="1950"/>
      <c r="F38" s="2216"/>
      <c r="G38" s="2215"/>
      <c r="H38" s="1950"/>
    </row>
    <row r="39" spans="1:8" ht="7.5" customHeight="1" x14ac:dyDescent="0.2">
      <c r="A39" s="1223"/>
      <c r="B39" s="1223"/>
      <c r="C39" s="1223"/>
      <c r="D39" s="864"/>
      <c r="E39" s="1950"/>
      <c r="F39" s="1223"/>
      <c r="G39" s="1223"/>
      <c r="H39" s="864"/>
    </row>
    <row r="40" spans="1:8" ht="12" customHeight="1" x14ac:dyDescent="0.2">
      <c r="A40" s="2210" t="s">
        <v>393</v>
      </c>
      <c r="B40" s="2210"/>
      <c r="C40" s="2210"/>
      <c r="D40" s="2210"/>
      <c r="E40" s="2210"/>
      <c r="F40" s="2210"/>
      <c r="G40" s="2210"/>
      <c r="H40" s="864"/>
    </row>
    <row r="41" spans="1:8" ht="7.5" customHeight="1" x14ac:dyDescent="0.2">
      <c r="A41" s="1223"/>
      <c r="B41" s="2211"/>
      <c r="C41" s="2211"/>
      <c r="D41" s="1950"/>
      <c r="E41" s="1950" t="s">
        <v>305</v>
      </c>
      <c r="F41" s="2216"/>
      <c r="G41" s="2216"/>
      <c r="H41" s="864"/>
    </row>
    <row r="42" spans="1:8" ht="11.1" customHeight="1" x14ac:dyDescent="0.2">
      <c r="A42" s="1223"/>
      <c r="B42" s="2208" t="s">
        <v>394</v>
      </c>
      <c r="C42" s="2208"/>
      <c r="D42" s="1950">
        <v>36</v>
      </c>
      <c r="E42" s="1950"/>
      <c r="F42" s="2208" t="s">
        <v>396</v>
      </c>
      <c r="G42" s="2208"/>
      <c r="H42" s="1950">
        <v>37</v>
      </c>
    </row>
    <row r="43" spans="1:8" ht="11.1" hidden="1" customHeight="1" x14ac:dyDescent="0.2">
      <c r="A43" s="1223"/>
      <c r="B43" s="2212" t="s">
        <v>395</v>
      </c>
      <c r="C43" s="2212"/>
      <c r="D43" s="1950">
        <v>37</v>
      </c>
      <c r="E43" s="1950"/>
      <c r="F43" s="2212" t="s">
        <v>396</v>
      </c>
      <c r="G43" s="2212"/>
      <c r="H43" s="1950">
        <v>38</v>
      </c>
    </row>
    <row r="44" spans="1:8" ht="11.1" hidden="1" customHeight="1" x14ac:dyDescent="0.2">
      <c r="A44" s="1223"/>
      <c r="B44" s="2213" t="s">
        <v>722</v>
      </c>
      <c r="C44" s="2213"/>
      <c r="D44" s="1950"/>
      <c r="E44" s="1950"/>
    </row>
    <row r="45" spans="1:8" ht="11.1" hidden="1" customHeight="1" x14ac:dyDescent="0.2">
      <c r="A45" s="1223"/>
      <c r="B45" s="1954"/>
      <c r="C45" s="1954" t="s">
        <v>458</v>
      </c>
      <c r="D45" s="1950">
        <v>37</v>
      </c>
      <c r="E45" s="1950"/>
    </row>
    <row r="46" spans="1:8" ht="7.5" hidden="1" customHeight="1" x14ac:dyDescent="0.2"/>
    <row r="47" spans="1:8" ht="9" hidden="1" customHeight="1" x14ac:dyDescent="0.2">
      <c r="A47" s="2209"/>
      <c r="B47" s="2209"/>
      <c r="C47" s="2209"/>
    </row>
    <row r="48" spans="1:8" ht="9" customHeight="1" x14ac:dyDescent="0.2">
      <c r="B48" s="2214"/>
      <c r="C48" s="2214"/>
      <c r="F48" s="2209"/>
      <c r="G48" s="2209"/>
    </row>
    <row r="49" spans="2:7" ht="9" customHeight="1" x14ac:dyDescent="0.2">
      <c r="B49" s="2214"/>
      <c r="C49" s="2214"/>
    </row>
    <row r="50" spans="2:7" ht="9" customHeight="1" x14ac:dyDescent="0.2">
      <c r="F50" s="2209"/>
      <c r="G50" s="2209"/>
    </row>
    <row r="52" spans="2:7" x14ac:dyDescent="0.2">
      <c r="B52" s="2209"/>
      <c r="C52" s="2209"/>
    </row>
    <row r="53" spans="2:7" x14ac:dyDescent="0.2">
      <c r="B53" s="2209"/>
      <c r="C53" s="2209"/>
      <c r="F53" s="2209"/>
      <c r="G53" s="2209"/>
    </row>
    <row r="54" spans="2:7" x14ac:dyDescent="0.2">
      <c r="C54" s="2209"/>
      <c r="D54" s="2209"/>
    </row>
    <row r="57" spans="2:7" x14ac:dyDescent="0.2">
      <c r="C57" s="2209"/>
      <c r="D57" s="2209"/>
    </row>
    <row r="58" spans="2:7" x14ac:dyDescent="0.2">
      <c r="C58" s="2209"/>
      <c r="D58" s="2209"/>
    </row>
    <row r="59" spans="2:7" x14ac:dyDescent="0.2">
      <c r="C59" s="2209"/>
      <c r="D59" s="2209"/>
    </row>
  </sheetData>
  <mergeCells count="67">
    <mergeCell ref="F22:G22"/>
    <mergeCell ref="B21:C21"/>
    <mergeCell ref="F21:G21"/>
    <mergeCell ref="B36:C36"/>
    <mergeCell ref="B30:C30"/>
    <mergeCell ref="B22:C22"/>
    <mergeCell ref="F33:G33"/>
    <mergeCell ref="F34:G34"/>
    <mergeCell ref="F23:G23"/>
    <mergeCell ref="A1:H1"/>
    <mergeCell ref="F20:G20"/>
    <mergeCell ref="A9:H9"/>
    <mergeCell ref="A15:G15"/>
    <mergeCell ref="A19:G19"/>
    <mergeCell ref="B11:G11"/>
    <mergeCell ref="A3:H7"/>
    <mergeCell ref="A2:H2"/>
    <mergeCell ref="B12:G12"/>
    <mergeCell ref="B13:G13"/>
    <mergeCell ref="A10:G10"/>
    <mergeCell ref="B17:G17"/>
    <mergeCell ref="N23:O23"/>
    <mergeCell ref="B29:C29"/>
    <mergeCell ref="B25:C25"/>
    <mergeCell ref="B26:C26"/>
    <mergeCell ref="C57:D57"/>
    <mergeCell ref="B28:C28"/>
    <mergeCell ref="B31:C31"/>
    <mergeCell ref="B43:C43"/>
    <mergeCell ref="F35:G35"/>
    <mergeCell ref="B35:C35"/>
    <mergeCell ref="B27:C27"/>
    <mergeCell ref="F36:G36"/>
    <mergeCell ref="F37:G37"/>
    <mergeCell ref="F31:G31"/>
    <mergeCell ref="F41:G41"/>
    <mergeCell ref="B23:C23"/>
    <mergeCell ref="C59:D59"/>
    <mergeCell ref="B34:C34"/>
    <mergeCell ref="B33:C33"/>
    <mergeCell ref="B24:C24"/>
    <mergeCell ref="B37:C37"/>
    <mergeCell ref="A32:G32"/>
    <mergeCell ref="F24:G24"/>
    <mergeCell ref="F25:G25"/>
    <mergeCell ref="F26:G26"/>
    <mergeCell ref="F27:G27"/>
    <mergeCell ref="F28:G28"/>
    <mergeCell ref="F29:G29"/>
    <mergeCell ref="F38:G38"/>
    <mergeCell ref="B52:C52"/>
    <mergeCell ref="C54:D54"/>
    <mergeCell ref="C58:D58"/>
    <mergeCell ref="B38:C38"/>
    <mergeCell ref="B42:C42"/>
    <mergeCell ref="F53:G53"/>
    <mergeCell ref="F42:G42"/>
    <mergeCell ref="A40:G40"/>
    <mergeCell ref="B41:C41"/>
    <mergeCell ref="F43:G43"/>
    <mergeCell ref="B53:C53"/>
    <mergeCell ref="F50:G50"/>
    <mergeCell ref="F48:G48"/>
    <mergeCell ref="B44:C44"/>
    <mergeCell ref="A47:C47"/>
    <mergeCell ref="B48:C48"/>
    <mergeCell ref="B49:C49"/>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3"/>
  <sheetViews>
    <sheetView zoomScaleNormal="100" zoomScaleSheetLayoutView="100" workbookViewId="0">
      <selection activeCell="B22" sqref="B22:C22"/>
    </sheetView>
  </sheetViews>
  <sheetFormatPr defaultColWidth="9.140625" defaultRowHeight="12.75" x14ac:dyDescent="0.2"/>
  <cols>
    <col min="1" max="1" width="2.85546875" style="650" customWidth="1"/>
    <col min="2" max="2" width="2.140625" style="650" customWidth="1"/>
    <col min="3" max="3" width="80.42578125" style="650" customWidth="1"/>
    <col min="4" max="4" width="7.28515625" style="650" bestFit="1" customWidth="1"/>
    <col min="5" max="5" width="5.7109375" style="760" bestFit="1" customWidth="1"/>
    <col min="6" max="6" width="5.42578125" style="709" customWidth="1"/>
    <col min="7" max="7" width="5.7109375" style="709" bestFit="1" customWidth="1"/>
    <col min="8" max="8" width="5.28515625" style="709" bestFit="1" customWidth="1"/>
    <col min="9" max="9" width="5.5703125" style="709" bestFit="1" customWidth="1"/>
    <col min="10" max="11" width="5.28515625" style="709" bestFit="1" customWidth="1"/>
    <col min="12" max="12" width="5.7109375" style="709" bestFit="1" customWidth="1"/>
    <col min="13" max="13" width="1.28515625" style="709" customWidth="1"/>
    <col min="14" max="14" width="1.7109375" style="709" customWidth="1"/>
    <col min="15" max="15" width="1.28515625" style="709" customWidth="1"/>
    <col min="16" max="16" width="6" style="709" customWidth="1"/>
    <col min="17" max="17" width="5.7109375" style="709" bestFit="1" customWidth="1"/>
    <col min="18" max="18" width="5.28515625" style="650" bestFit="1" customWidth="1"/>
    <col min="19" max="19" width="1.28515625" style="711" customWidth="1"/>
    <col min="20" max="21" width="9.140625" style="650" customWidth="1"/>
    <col min="22" max="22" width="9.140625" style="730" customWidth="1"/>
    <col min="23" max="24" width="9.140625" style="652" customWidth="1"/>
    <col min="25" max="32" width="9.140625" style="650" customWidth="1"/>
    <col min="33" max="33" width="9.140625" style="653" customWidth="1"/>
    <col min="34" max="34" width="9.140625" style="652" customWidth="1"/>
    <col min="35" max="35" width="9.140625" style="650" customWidth="1"/>
    <col min="36" max="16384" width="9.140625" style="650"/>
  </cols>
  <sheetData>
    <row r="1" spans="1:34" s="1070" customFormat="1" ht="19.5" customHeight="1" x14ac:dyDescent="0.25">
      <c r="A1" s="2285" t="s">
        <v>154</v>
      </c>
      <c r="B1" s="2285"/>
      <c r="C1" s="2285"/>
      <c r="D1" s="2285"/>
      <c r="E1" s="2285"/>
      <c r="F1" s="2285"/>
      <c r="G1" s="2285"/>
      <c r="H1" s="2285"/>
      <c r="I1" s="2285"/>
      <c r="J1" s="2285"/>
      <c r="K1" s="2285"/>
      <c r="L1" s="2285"/>
      <c r="M1" s="2285"/>
      <c r="N1" s="2285"/>
      <c r="O1" s="2285"/>
      <c r="P1" s="2285"/>
      <c r="Q1" s="2285"/>
      <c r="R1" s="2285"/>
      <c r="S1" s="2285"/>
      <c r="V1" s="1073"/>
      <c r="W1" s="1071"/>
      <c r="X1" s="1071"/>
      <c r="AG1" s="1072"/>
      <c r="AH1" s="1071"/>
    </row>
    <row r="2" spans="1:34" s="661" customFormat="1" ht="3.75" customHeight="1" x14ac:dyDescent="0.15">
      <c r="A2" s="2385"/>
      <c r="B2" s="2385"/>
      <c r="C2" s="2385"/>
      <c r="D2" s="2385"/>
      <c r="E2" s="2385"/>
      <c r="F2" s="2385"/>
      <c r="G2" s="2385"/>
      <c r="H2" s="2385"/>
      <c r="I2" s="2385"/>
      <c r="J2" s="2385"/>
      <c r="K2" s="2385"/>
      <c r="L2" s="2385"/>
      <c r="M2" s="2385"/>
      <c r="N2" s="2385"/>
      <c r="O2" s="2385"/>
      <c r="P2" s="2385"/>
      <c r="Q2" s="2385"/>
      <c r="R2" s="2385"/>
      <c r="S2" s="2385"/>
    </row>
    <row r="3" spans="1:34" s="661" customFormat="1" ht="12" customHeight="1" x14ac:dyDescent="0.15">
      <c r="A3" s="2312" t="s">
        <v>418</v>
      </c>
      <c r="B3" s="2312"/>
      <c r="C3" s="2312"/>
      <c r="D3" s="475"/>
      <c r="E3" s="2386"/>
      <c r="F3" s="2386"/>
      <c r="G3" s="2386"/>
      <c r="H3" s="2386"/>
      <c r="I3" s="2386"/>
      <c r="J3" s="2386"/>
      <c r="K3" s="2386"/>
      <c r="L3" s="2386"/>
      <c r="M3" s="731"/>
      <c r="N3" s="732"/>
      <c r="O3" s="733"/>
      <c r="P3" s="1148" t="s">
        <v>709</v>
      </c>
      <c r="Q3" s="476" t="s">
        <v>494</v>
      </c>
      <c r="R3" s="476" t="s">
        <v>17</v>
      </c>
      <c r="S3" s="761"/>
    </row>
    <row r="4" spans="1:34" s="661" customFormat="1" ht="12" customHeight="1" x14ac:dyDescent="0.15">
      <c r="A4" s="477"/>
      <c r="B4" s="477"/>
      <c r="C4" s="477"/>
      <c r="D4" s="440" t="s">
        <v>778</v>
      </c>
      <c r="E4" s="441" t="s">
        <v>750</v>
      </c>
      <c r="F4" s="441" t="s">
        <v>710</v>
      </c>
      <c r="G4" s="441" t="s">
        <v>571</v>
      </c>
      <c r="H4" s="441" t="s">
        <v>550</v>
      </c>
      <c r="I4" s="441" t="s">
        <v>528</v>
      </c>
      <c r="J4" s="518" t="s">
        <v>490</v>
      </c>
      <c r="K4" s="518" t="s">
        <v>196</v>
      </c>
      <c r="L4" s="518" t="s">
        <v>419</v>
      </c>
      <c r="M4" s="735"/>
      <c r="N4" s="736"/>
      <c r="O4" s="478"/>
      <c r="P4" s="1149" t="s">
        <v>18</v>
      </c>
      <c r="Q4" s="441" t="s">
        <v>18</v>
      </c>
      <c r="R4" s="441" t="s">
        <v>18</v>
      </c>
      <c r="S4" s="762"/>
    </row>
    <row r="5" spans="1:34" s="661" customFormat="1" ht="12" customHeight="1" x14ac:dyDescent="0.15">
      <c r="A5" s="763"/>
      <c r="B5" s="763"/>
      <c r="C5" s="763"/>
      <c r="D5" s="764"/>
      <c r="E5" s="764"/>
      <c r="F5" s="764"/>
      <c r="G5" s="764"/>
      <c r="H5" s="764"/>
      <c r="I5" s="764"/>
      <c r="J5" s="765"/>
      <c r="K5" s="765"/>
      <c r="L5" s="765"/>
      <c r="M5" s="764"/>
      <c r="N5" s="601"/>
      <c r="O5" s="764"/>
      <c r="P5" s="1160"/>
      <c r="Q5" s="764"/>
      <c r="R5" s="764"/>
      <c r="S5" s="766"/>
    </row>
    <row r="6" spans="1:34" s="661" customFormat="1" ht="12" customHeight="1" x14ac:dyDescent="0.15">
      <c r="A6" s="2338" t="s">
        <v>426</v>
      </c>
      <c r="B6" s="2338"/>
      <c r="C6" s="2338"/>
      <c r="D6" s="451">
        <v>1193</v>
      </c>
      <c r="E6" s="1092">
        <v>1398</v>
      </c>
      <c r="F6" s="1092">
        <v>1348</v>
      </c>
      <c r="G6" s="1092">
        <v>1182</v>
      </c>
      <c r="H6" s="1092">
        <v>1268</v>
      </c>
      <c r="I6" s="1092">
        <v>1369</v>
      </c>
      <c r="J6" s="1092">
        <v>1319</v>
      </c>
      <c r="K6" s="1092">
        <v>1328</v>
      </c>
      <c r="L6" s="1092">
        <v>1164</v>
      </c>
      <c r="M6" s="453"/>
      <c r="N6" s="449"/>
      <c r="O6" s="540"/>
      <c r="P6" s="1445">
        <f>SUM(D6:G6)</f>
        <v>5121</v>
      </c>
      <c r="Q6" s="454">
        <v>5284</v>
      </c>
      <c r="R6" s="454">
        <v>4718</v>
      </c>
      <c r="S6" s="767"/>
    </row>
    <row r="7" spans="1:34" s="661" customFormat="1" ht="12" customHeight="1" x14ac:dyDescent="0.15">
      <c r="A7" s="2384" t="s">
        <v>707</v>
      </c>
      <c r="B7" s="2312"/>
      <c r="C7" s="2312"/>
      <c r="D7" s="456"/>
      <c r="E7" s="449"/>
      <c r="F7" s="449"/>
      <c r="G7" s="449"/>
      <c r="H7" s="449"/>
      <c r="I7" s="449"/>
      <c r="J7" s="449"/>
      <c r="K7" s="449"/>
      <c r="L7" s="449"/>
      <c r="M7" s="446"/>
      <c r="N7" s="449"/>
      <c r="O7" s="503"/>
      <c r="P7" s="1443"/>
      <c r="Q7" s="457"/>
      <c r="R7" s="457"/>
      <c r="S7" s="755"/>
    </row>
    <row r="8" spans="1:34" s="661" customFormat="1" ht="12" customHeight="1" x14ac:dyDescent="0.15">
      <c r="A8" s="599"/>
      <c r="B8" s="2308" t="s">
        <v>257</v>
      </c>
      <c r="C8" s="2308"/>
      <c r="D8" s="456"/>
      <c r="E8" s="449"/>
      <c r="F8" s="449"/>
      <c r="G8" s="449"/>
      <c r="H8" s="449"/>
      <c r="I8" s="449"/>
      <c r="J8" s="449"/>
      <c r="K8" s="449"/>
      <c r="L8" s="449"/>
      <c r="M8" s="446"/>
      <c r="N8" s="449"/>
      <c r="O8" s="503"/>
      <c r="P8" s="1443"/>
      <c r="Q8" s="457"/>
      <c r="R8" s="457"/>
      <c r="S8" s="755"/>
    </row>
    <row r="9" spans="1:34" s="661" customFormat="1" ht="12" customHeight="1" x14ac:dyDescent="0.15">
      <c r="A9" s="2022"/>
      <c r="B9" s="2022"/>
      <c r="C9" s="2069" t="s">
        <v>256</v>
      </c>
      <c r="D9" s="1440">
        <v>-79</v>
      </c>
      <c r="E9" s="1177">
        <v>-492</v>
      </c>
      <c r="F9" s="1177">
        <v>616</v>
      </c>
      <c r="G9" s="1177">
        <v>-66</v>
      </c>
      <c r="H9" s="1177">
        <v>340</v>
      </c>
      <c r="I9" s="1177">
        <v>435</v>
      </c>
      <c r="J9" s="1177">
        <v>1422</v>
      </c>
      <c r="K9" s="1177">
        <v>-1562</v>
      </c>
      <c r="L9" s="1177">
        <v>1084</v>
      </c>
      <c r="M9" s="446"/>
      <c r="N9" s="449"/>
      <c r="O9" s="946"/>
      <c r="P9" s="1444">
        <f>SUM(D9:G9)</f>
        <v>-21</v>
      </c>
      <c r="Q9" s="2070">
        <v>635</v>
      </c>
      <c r="R9" s="2070">
        <v>-1148</v>
      </c>
      <c r="S9" s="744"/>
    </row>
    <row r="10" spans="1:34" s="661" customFormat="1" ht="12" customHeight="1" x14ac:dyDescent="0.15">
      <c r="A10" s="2022"/>
      <c r="B10" s="2022"/>
      <c r="C10" s="2069" t="s">
        <v>853</v>
      </c>
      <c r="D10" s="1485">
        <v>35</v>
      </c>
      <c r="E10" s="445">
        <v>250</v>
      </c>
      <c r="F10" s="445">
        <v>-333</v>
      </c>
      <c r="G10" s="445">
        <v>38</v>
      </c>
      <c r="H10" s="445">
        <v>-159</v>
      </c>
      <c r="I10" s="445">
        <v>-284</v>
      </c>
      <c r="J10" s="445">
        <v>-886</v>
      </c>
      <c r="K10" s="445">
        <v>980</v>
      </c>
      <c r="L10" s="445">
        <v>-653</v>
      </c>
      <c r="M10" s="446"/>
      <c r="N10" s="449"/>
      <c r="O10" s="491"/>
      <c r="P10" s="1491">
        <f>SUM(D10:G10)</f>
        <v>-10</v>
      </c>
      <c r="Q10" s="448">
        <v>-349</v>
      </c>
      <c r="R10" s="448">
        <v>772</v>
      </c>
      <c r="S10" s="744"/>
    </row>
    <row r="11" spans="1:34" s="661" customFormat="1" ht="12" customHeight="1" x14ac:dyDescent="0.15">
      <c r="A11" s="2071"/>
      <c r="B11" s="2071"/>
      <c r="C11" s="2071"/>
      <c r="D11" s="451">
        <f t="shared" ref="D11" si="0">SUM(D9:D10)</f>
        <v>-44</v>
      </c>
      <c r="E11" s="1092">
        <f t="shared" ref="E11:L11" si="1">SUM(E9:E10)</f>
        <v>-242</v>
      </c>
      <c r="F11" s="1092">
        <f t="shared" si="1"/>
        <v>283</v>
      </c>
      <c r="G11" s="1092">
        <f t="shared" si="1"/>
        <v>-28</v>
      </c>
      <c r="H11" s="1092">
        <f t="shared" si="1"/>
        <v>181</v>
      </c>
      <c r="I11" s="1092">
        <f t="shared" si="1"/>
        <v>151</v>
      </c>
      <c r="J11" s="1092">
        <f t="shared" si="1"/>
        <v>536</v>
      </c>
      <c r="K11" s="1092">
        <f t="shared" si="1"/>
        <v>-582</v>
      </c>
      <c r="L11" s="1092">
        <f t="shared" si="1"/>
        <v>431</v>
      </c>
      <c r="M11" s="453"/>
      <c r="N11" s="449"/>
      <c r="O11" s="540"/>
      <c r="P11" s="1445">
        <f>SUM(P9:P10)</f>
        <v>-31</v>
      </c>
      <c r="Q11" s="603">
        <f>SUM(Q9:Q10)</f>
        <v>286</v>
      </c>
      <c r="R11" s="603">
        <f>SUM(R9:R10)</f>
        <v>-376</v>
      </c>
      <c r="S11" s="768"/>
    </row>
    <row r="12" spans="1:34" s="661" customFormat="1" ht="18" customHeight="1" x14ac:dyDescent="0.15">
      <c r="A12" s="599"/>
      <c r="B12" s="2387" t="s">
        <v>854</v>
      </c>
      <c r="C12" s="2308"/>
      <c r="D12" s="456"/>
      <c r="E12" s="449"/>
      <c r="F12" s="449"/>
      <c r="G12" s="449"/>
      <c r="H12" s="449"/>
      <c r="I12" s="449"/>
      <c r="J12" s="449"/>
      <c r="K12" s="449"/>
      <c r="L12" s="449"/>
      <c r="M12" s="446"/>
      <c r="N12" s="449"/>
      <c r="O12" s="503"/>
      <c r="P12" s="1443"/>
      <c r="Q12" s="457"/>
      <c r="R12" s="457"/>
      <c r="S12" s="755"/>
    </row>
    <row r="13" spans="1:34" s="661" customFormat="1" ht="12" customHeight="1" x14ac:dyDescent="0.15">
      <c r="A13" s="2022"/>
      <c r="B13" s="2022"/>
      <c r="C13" s="2069" t="s">
        <v>51</v>
      </c>
      <c r="D13" s="1440">
        <v>53</v>
      </c>
      <c r="E13" s="1177">
        <v>43</v>
      </c>
      <c r="F13" s="1177">
        <v>50</v>
      </c>
      <c r="G13" s="1177">
        <v>98</v>
      </c>
      <c r="H13" s="1177">
        <v>-28</v>
      </c>
      <c r="I13" s="1177">
        <v>-27</v>
      </c>
      <c r="J13" s="1177">
        <v>-43</v>
      </c>
      <c r="K13" s="1177">
        <v>-44</v>
      </c>
      <c r="L13" s="1177">
        <v>6</v>
      </c>
      <c r="M13" s="446"/>
      <c r="N13" s="449"/>
      <c r="O13" s="946"/>
      <c r="P13" s="1444">
        <f>SUM(D13:G13)</f>
        <v>244</v>
      </c>
      <c r="Q13" s="2070">
        <v>-142</v>
      </c>
      <c r="R13" s="2070">
        <v>6</v>
      </c>
      <c r="S13" s="744"/>
    </row>
    <row r="14" spans="1:34" s="661" customFormat="1" ht="12" customHeight="1" x14ac:dyDescent="0.15">
      <c r="A14" s="2022"/>
      <c r="B14" s="2022"/>
      <c r="C14" s="2069" t="s">
        <v>265</v>
      </c>
      <c r="D14" s="1485">
        <v>-4</v>
      </c>
      <c r="E14" s="445">
        <v>-4</v>
      </c>
      <c r="F14" s="445">
        <v>-14</v>
      </c>
      <c r="G14" s="445">
        <v>-6</v>
      </c>
      <c r="H14" s="445">
        <v>0</v>
      </c>
      <c r="I14" s="445">
        <v>-4</v>
      </c>
      <c r="J14" s="445">
        <v>-18</v>
      </c>
      <c r="K14" s="445">
        <v>-7</v>
      </c>
      <c r="L14" s="449">
        <v>-30</v>
      </c>
      <c r="M14" s="446"/>
      <c r="N14" s="449"/>
      <c r="O14" s="489"/>
      <c r="P14" s="1443">
        <f>SUM(D14:G14)</f>
        <v>-28</v>
      </c>
      <c r="Q14" s="457">
        <v>-29</v>
      </c>
      <c r="R14" s="457">
        <v>-107</v>
      </c>
      <c r="S14" s="748"/>
    </row>
    <row r="15" spans="1:34" s="661" customFormat="1" ht="12" customHeight="1" x14ac:dyDescent="0.15">
      <c r="A15" s="2072"/>
      <c r="B15" s="2072"/>
      <c r="C15" s="2072"/>
      <c r="D15" s="451">
        <f t="shared" ref="D15:E15" si="2">SUM(D13:D14)</f>
        <v>49</v>
      </c>
      <c r="E15" s="1092">
        <f t="shared" si="2"/>
        <v>39</v>
      </c>
      <c r="F15" s="1092">
        <f t="shared" ref="F15:L15" si="3">SUM(F13:F14)</f>
        <v>36</v>
      </c>
      <c r="G15" s="1092">
        <f t="shared" si="3"/>
        <v>92</v>
      </c>
      <c r="H15" s="1092">
        <f t="shared" si="3"/>
        <v>-28</v>
      </c>
      <c r="I15" s="1092">
        <f t="shared" si="3"/>
        <v>-31</v>
      </c>
      <c r="J15" s="1092">
        <f t="shared" si="3"/>
        <v>-61</v>
      </c>
      <c r="K15" s="1092">
        <f t="shared" si="3"/>
        <v>-51</v>
      </c>
      <c r="L15" s="1092">
        <f t="shared" si="3"/>
        <v>-24</v>
      </c>
      <c r="M15" s="453"/>
      <c r="N15" s="449"/>
      <c r="O15" s="489"/>
      <c r="P15" s="1445">
        <f t="shared" ref="P15" si="4">SUM(P13:P14)</f>
        <v>216</v>
      </c>
      <c r="Q15" s="603">
        <f t="shared" ref="Q15:R15" si="5">SUM(Q13:Q14)</f>
        <v>-171</v>
      </c>
      <c r="R15" s="603">
        <f t="shared" si="5"/>
        <v>-101</v>
      </c>
      <c r="S15" s="768"/>
    </row>
    <row r="16" spans="1:34" s="661" customFormat="1" ht="12" customHeight="1" x14ac:dyDescent="0.15">
      <c r="A16" s="599"/>
      <c r="B16" s="2308" t="s">
        <v>264</v>
      </c>
      <c r="C16" s="2308"/>
      <c r="D16" s="456"/>
      <c r="E16" s="449"/>
      <c r="F16" s="449"/>
      <c r="G16" s="449"/>
      <c r="H16" s="449"/>
      <c r="I16" s="449"/>
      <c r="J16" s="449"/>
      <c r="K16" s="449"/>
      <c r="L16" s="449"/>
      <c r="M16" s="446"/>
      <c r="N16" s="449"/>
      <c r="O16" s="503"/>
      <c r="P16" s="1443"/>
      <c r="Q16" s="457"/>
      <c r="R16" s="457"/>
      <c r="S16" s="755"/>
    </row>
    <row r="17" spans="1:19" s="661" customFormat="1" ht="12" customHeight="1" x14ac:dyDescent="0.15">
      <c r="A17" s="2022"/>
      <c r="B17" s="2022"/>
      <c r="C17" s="2069" t="s">
        <v>94</v>
      </c>
      <c r="D17" s="1440">
        <v>91</v>
      </c>
      <c r="E17" s="1177">
        <v>-53</v>
      </c>
      <c r="F17" s="1177">
        <v>55</v>
      </c>
      <c r="G17" s="1177">
        <v>44</v>
      </c>
      <c r="H17" s="1177">
        <v>-66</v>
      </c>
      <c r="I17" s="1177">
        <v>62</v>
      </c>
      <c r="J17" s="1177">
        <v>-75</v>
      </c>
      <c r="K17" s="1177">
        <v>54</v>
      </c>
      <c r="L17" s="1177">
        <v>20</v>
      </c>
      <c r="M17" s="446"/>
      <c r="N17" s="449"/>
      <c r="O17" s="946"/>
      <c r="P17" s="1444">
        <f>SUM(D17:G17)</f>
        <v>137</v>
      </c>
      <c r="Q17" s="2070">
        <v>-25</v>
      </c>
      <c r="R17" s="2070">
        <v>70</v>
      </c>
      <c r="S17" s="744"/>
    </row>
    <row r="18" spans="1:19" s="661" customFormat="1" ht="12" customHeight="1" x14ac:dyDescent="0.15">
      <c r="A18" s="2023"/>
      <c r="B18" s="2023"/>
      <c r="C18" s="2069" t="s">
        <v>265</v>
      </c>
      <c r="D18" s="1485">
        <v>-50</v>
      </c>
      <c r="E18" s="445">
        <v>58</v>
      </c>
      <c r="F18" s="445">
        <v>-13</v>
      </c>
      <c r="G18" s="445">
        <v>-1</v>
      </c>
      <c r="H18" s="445">
        <v>38</v>
      </c>
      <c r="I18" s="445">
        <v>-52</v>
      </c>
      <c r="J18" s="445">
        <v>36</v>
      </c>
      <c r="K18" s="445">
        <v>-48</v>
      </c>
      <c r="L18" s="449">
        <v>-14</v>
      </c>
      <c r="M18" s="446"/>
      <c r="N18" s="449"/>
      <c r="O18" s="503"/>
      <c r="P18" s="1443">
        <f>SUM(D18:G18)</f>
        <v>-6</v>
      </c>
      <c r="Q18" s="457">
        <v>-26</v>
      </c>
      <c r="R18" s="457">
        <v>-60</v>
      </c>
      <c r="S18" s="748"/>
    </row>
    <row r="19" spans="1:19" s="661" customFormat="1" ht="12" customHeight="1" x14ac:dyDescent="0.15">
      <c r="A19" s="2073"/>
      <c r="B19" s="2073"/>
      <c r="C19" s="2073"/>
      <c r="D19" s="451">
        <f t="shared" ref="D19:E19" si="6">SUM(D17:D18)</f>
        <v>41</v>
      </c>
      <c r="E19" s="1092">
        <f t="shared" si="6"/>
        <v>5</v>
      </c>
      <c r="F19" s="1092">
        <f t="shared" ref="F19:L19" si="7">SUM(F17:F18)</f>
        <v>42</v>
      </c>
      <c r="G19" s="1092">
        <f t="shared" si="7"/>
        <v>43</v>
      </c>
      <c r="H19" s="1092">
        <f t="shared" si="7"/>
        <v>-28</v>
      </c>
      <c r="I19" s="1092">
        <f t="shared" si="7"/>
        <v>10</v>
      </c>
      <c r="J19" s="1092">
        <f t="shared" si="7"/>
        <v>-39</v>
      </c>
      <c r="K19" s="1092">
        <f t="shared" si="7"/>
        <v>6</v>
      </c>
      <c r="L19" s="1092">
        <f t="shared" si="7"/>
        <v>6</v>
      </c>
      <c r="M19" s="453"/>
      <c r="N19" s="449"/>
      <c r="O19" s="540"/>
      <c r="P19" s="1445">
        <f t="shared" ref="P19" si="8">SUM(P17:P18)</f>
        <v>131</v>
      </c>
      <c r="Q19" s="603">
        <f t="shared" ref="Q19:R19" si="9">SUM(Q17:Q18)</f>
        <v>-51</v>
      </c>
      <c r="R19" s="603">
        <f t="shared" si="9"/>
        <v>10</v>
      </c>
      <c r="S19" s="768"/>
    </row>
    <row r="20" spans="1:19" s="661" customFormat="1" ht="18" customHeight="1" x14ac:dyDescent="0.15">
      <c r="A20" s="2223" t="s">
        <v>721</v>
      </c>
      <c r="B20" s="2226"/>
      <c r="C20" s="2226"/>
      <c r="D20" s="456"/>
      <c r="E20" s="449"/>
      <c r="F20" s="449"/>
      <c r="G20" s="449"/>
      <c r="H20" s="449"/>
      <c r="I20" s="449"/>
      <c r="J20" s="449"/>
      <c r="K20" s="449"/>
      <c r="L20" s="449"/>
      <c r="M20" s="446"/>
      <c r="N20" s="449"/>
      <c r="O20" s="503"/>
      <c r="P20" s="1443"/>
      <c r="Q20" s="449"/>
      <c r="R20" s="449"/>
      <c r="S20" s="769"/>
    </row>
    <row r="21" spans="1:19" s="661" customFormat="1" ht="12" customHeight="1" x14ac:dyDescent="0.15">
      <c r="A21" s="2074"/>
      <c r="B21" s="2393" t="s">
        <v>92</v>
      </c>
      <c r="C21" s="2394"/>
      <c r="D21" s="1440">
        <v>11</v>
      </c>
      <c r="E21" s="1177">
        <v>-88</v>
      </c>
      <c r="F21" s="1177">
        <v>-8</v>
      </c>
      <c r="G21" s="1177">
        <v>-135</v>
      </c>
      <c r="H21" s="1177">
        <v>-95</v>
      </c>
      <c r="I21" s="1177">
        <v>219</v>
      </c>
      <c r="J21" s="1177">
        <v>-5</v>
      </c>
      <c r="K21" s="1177">
        <v>107</v>
      </c>
      <c r="L21" s="1177">
        <v>-125</v>
      </c>
      <c r="M21" s="446"/>
      <c r="N21" s="449"/>
      <c r="O21" s="946"/>
      <c r="P21" s="1444">
        <f>SUM(D21:G21)</f>
        <v>-220</v>
      </c>
      <c r="Q21" s="1177">
        <v>226</v>
      </c>
      <c r="R21" s="1177">
        <v>139</v>
      </c>
      <c r="S21" s="769"/>
    </row>
    <row r="22" spans="1:19" s="661" customFormat="1" ht="19.5" customHeight="1" x14ac:dyDescent="0.15">
      <c r="A22" s="2074"/>
      <c r="B22" s="2393" t="s">
        <v>495</v>
      </c>
      <c r="C22" s="2394"/>
      <c r="D22" s="1440">
        <v>13</v>
      </c>
      <c r="E22" s="1177">
        <v>11</v>
      </c>
      <c r="F22" s="1177">
        <v>-6</v>
      </c>
      <c r="G22" s="1177">
        <v>10</v>
      </c>
      <c r="H22" s="1177">
        <v>-8</v>
      </c>
      <c r="I22" s="1177">
        <v>8</v>
      </c>
      <c r="J22" s="1177">
        <v>1</v>
      </c>
      <c r="K22" s="1177">
        <v>-3</v>
      </c>
      <c r="L22" s="1177">
        <v>-3</v>
      </c>
      <c r="M22" s="446"/>
      <c r="N22" s="449"/>
      <c r="O22" s="946"/>
      <c r="P22" s="1444">
        <f>SUM(D22:G22)</f>
        <v>28</v>
      </c>
      <c r="Q22" s="1177">
        <v>-2</v>
      </c>
      <c r="R22" s="1177">
        <v>-10</v>
      </c>
      <c r="S22" s="769"/>
    </row>
    <row r="23" spans="1:19" s="661" customFormat="1" ht="12" customHeight="1" x14ac:dyDescent="0.15">
      <c r="A23" s="2074"/>
      <c r="B23" s="2394" t="s">
        <v>91</v>
      </c>
      <c r="C23" s="2394"/>
      <c r="D23" s="1485">
        <v>1</v>
      </c>
      <c r="E23" s="445">
        <v>-2</v>
      </c>
      <c r="F23" s="445">
        <v>-3</v>
      </c>
      <c r="G23" s="445">
        <v>2</v>
      </c>
      <c r="H23" s="445">
        <v>10</v>
      </c>
      <c r="I23" s="445">
        <v>1</v>
      </c>
      <c r="J23" s="445">
        <v>4</v>
      </c>
      <c r="K23" s="445">
        <v>14</v>
      </c>
      <c r="L23" s="445" t="s">
        <v>184</v>
      </c>
      <c r="M23" s="446"/>
      <c r="N23" s="449"/>
      <c r="O23" s="491"/>
      <c r="P23" s="1491">
        <f>SUM(D23:G23)</f>
        <v>-2</v>
      </c>
      <c r="Q23" s="445">
        <v>29</v>
      </c>
      <c r="R23" s="445" t="s">
        <v>184</v>
      </c>
      <c r="S23" s="769"/>
    </row>
    <row r="24" spans="1:19" s="661" customFormat="1" ht="12" customHeight="1" x14ac:dyDescent="0.15">
      <c r="A24" s="2388" t="s">
        <v>620</v>
      </c>
      <c r="B24" s="2388"/>
      <c r="C24" s="2389"/>
      <c r="D24" s="451">
        <f t="shared" ref="D24:E24" si="10">SUM(D21:D23)+D19+D15+D11</f>
        <v>71</v>
      </c>
      <c r="E24" s="1092">
        <f t="shared" si="10"/>
        <v>-277</v>
      </c>
      <c r="F24" s="1092">
        <f t="shared" ref="F24:L24" si="11">SUM(F21:F23)+F19+F15+F11</f>
        <v>344</v>
      </c>
      <c r="G24" s="1092">
        <f t="shared" si="11"/>
        <v>-16</v>
      </c>
      <c r="H24" s="1092">
        <f t="shared" si="11"/>
        <v>32</v>
      </c>
      <c r="I24" s="1092">
        <f t="shared" si="11"/>
        <v>358</v>
      </c>
      <c r="J24" s="1092">
        <f t="shared" si="11"/>
        <v>436</v>
      </c>
      <c r="K24" s="1092">
        <f t="shared" si="11"/>
        <v>-509</v>
      </c>
      <c r="L24" s="1092">
        <f t="shared" si="11"/>
        <v>285</v>
      </c>
      <c r="M24" s="453"/>
      <c r="N24" s="449"/>
      <c r="O24" s="540"/>
      <c r="P24" s="1445">
        <f t="shared" ref="P24" si="12">SUM(P21:P23)+P19+P15+P11</f>
        <v>122</v>
      </c>
      <c r="Q24" s="452">
        <f t="shared" ref="Q24:R24" si="13">SUM(Q21:Q23)+Q19+Q15+Q11</f>
        <v>317</v>
      </c>
      <c r="R24" s="452">
        <f t="shared" si="13"/>
        <v>-338</v>
      </c>
      <c r="S24" s="770"/>
    </row>
    <row r="25" spans="1:19" s="661" customFormat="1" ht="12" customHeight="1" x14ac:dyDescent="0.15">
      <c r="A25" s="2388" t="s">
        <v>167</v>
      </c>
      <c r="B25" s="2388"/>
      <c r="C25" s="2389"/>
      <c r="D25" s="467">
        <f t="shared" ref="D25" si="14">D6+D24</f>
        <v>1264</v>
      </c>
      <c r="E25" s="468">
        <f t="shared" ref="E25:L25" si="15">E6+E24</f>
        <v>1121</v>
      </c>
      <c r="F25" s="468">
        <f t="shared" si="15"/>
        <v>1692</v>
      </c>
      <c r="G25" s="468">
        <f t="shared" si="15"/>
        <v>1166</v>
      </c>
      <c r="H25" s="468">
        <f t="shared" si="15"/>
        <v>1300</v>
      </c>
      <c r="I25" s="468">
        <f t="shared" si="15"/>
        <v>1727</v>
      </c>
      <c r="J25" s="468">
        <f t="shared" si="15"/>
        <v>1755</v>
      </c>
      <c r="K25" s="468">
        <f t="shared" si="15"/>
        <v>819</v>
      </c>
      <c r="L25" s="468">
        <f t="shared" si="15"/>
        <v>1449</v>
      </c>
      <c r="M25" s="469"/>
      <c r="N25" s="449"/>
      <c r="O25" s="489"/>
      <c r="P25" s="1446">
        <f>P6+P24</f>
        <v>5243</v>
      </c>
      <c r="Q25" s="468">
        <f>Q6+Q24</f>
        <v>5601</v>
      </c>
      <c r="R25" s="468">
        <f>R6+R24</f>
        <v>4380</v>
      </c>
      <c r="S25" s="771"/>
    </row>
    <row r="26" spans="1:19" s="661" customFormat="1" ht="12" customHeight="1" x14ac:dyDescent="0.15">
      <c r="A26" s="2344" t="s">
        <v>168</v>
      </c>
      <c r="B26" s="2344"/>
      <c r="C26" s="2392"/>
      <c r="D26" s="1440">
        <v>8</v>
      </c>
      <c r="E26" s="1177">
        <v>6</v>
      </c>
      <c r="F26" s="1177">
        <v>7</v>
      </c>
      <c r="G26" s="1177">
        <v>4</v>
      </c>
      <c r="H26" s="1177">
        <v>2</v>
      </c>
      <c r="I26" s="1177">
        <v>4</v>
      </c>
      <c r="J26" s="1177">
        <v>6</v>
      </c>
      <c r="K26" s="1177">
        <v>5</v>
      </c>
      <c r="L26" s="1177">
        <v>5</v>
      </c>
      <c r="M26" s="772"/>
      <c r="N26" s="449"/>
      <c r="O26" s="946"/>
      <c r="P26" s="1444">
        <f>SUM(D26:G26)</f>
        <v>25</v>
      </c>
      <c r="Q26" s="1177">
        <v>17</v>
      </c>
      <c r="R26" s="1177">
        <v>19</v>
      </c>
      <c r="S26" s="773"/>
    </row>
    <row r="27" spans="1:19" s="661" customFormat="1" ht="12" customHeight="1" x14ac:dyDescent="0.15">
      <c r="A27" s="2075"/>
      <c r="B27" s="2306" t="s">
        <v>427</v>
      </c>
      <c r="C27" s="2391"/>
      <c r="D27" s="1440">
        <v>32</v>
      </c>
      <c r="E27" s="1177">
        <v>28</v>
      </c>
      <c r="F27" s="1177">
        <v>28</v>
      </c>
      <c r="G27" s="1177">
        <v>23</v>
      </c>
      <c r="H27" s="1177">
        <v>24</v>
      </c>
      <c r="I27" s="1177">
        <v>23</v>
      </c>
      <c r="J27" s="1177">
        <v>24</v>
      </c>
      <c r="K27" s="1177">
        <v>18</v>
      </c>
      <c r="L27" s="1177">
        <v>24</v>
      </c>
      <c r="M27" s="446"/>
      <c r="N27" s="449"/>
      <c r="O27" s="946"/>
      <c r="P27" s="1444">
        <f>SUM(D27:G27)</f>
        <v>111</v>
      </c>
      <c r="Q27" s="1177">
        <v>89</v>
      </c>
      <c r="R27" s="1177">
        <v>52</v>
      </c>
      <c r="S27" s="774"/>
    </row>
    <row r="28" spans="1:19" s="661" customFormat="1" ht="12" customHeight="1" x14ac:dyDescent="0.15">
      <c r="A28" s="2075"/>
      <c r="B28" s="2306" t="s">
        <v>428</v>
      </c>
      <c r="C28" s="2391"/>
      <c r="D28" s="456">
        <v>1224</v>
      </c>
      <c r="E28" s="449">
        <v>1087</v>
      </c>
      <c r="F28" s="449">
        <v>1657</v>
      </c>
      <c r="G28" s="449">
        <v>1139</v>
      </c>
      <c r="H28" s="449">
        <v>1274</v>
      </c>
      <c r="I28" s="449">
        <v>1700</v>
      </c>
      <c r="J28" s="449">
        <v>1725</v>
      </c>
      <c r="K28" s="449">
        <v>796</v>
      </c>
      <c r="L28" s="449">
        <v>1420</v>
      </c>
      <c r="M28" s="446"/>
      <c r="N28" s="449"/>
      <c r="O28" s="503"/>
      <c r="P28" s="1443">
        <f>SUM(D28:G28)</f>
        <v>5107</v>
      </c>
      <c r="Q28" s="449">
        <v>5495</v>
      </c>
      <c r="R28" s="449">
        <v>4309</v>
      </c>
      <c r="S28" s="774"/>
    </row>
    <row r="29" spans="1:19" s="661" customFormat="1" ht="12" customHeight="1" x14ac:dyDescent="0.15">
      <c r="A29" s="2394" t="s">
        <v>169</v>
      </c>
      <c r="B29" s="2394"/>
      <c r="C29" s="2394"/>
      <c r="D29" s="451">
        <f t="shared" ref="D29:E29" si="16">SUM(D27:D28)</f>
        <v>1256</v>
      </c>
      <c r="E29" s="1092">
        <f t="shared" si="16"/>
        <v>1115</v>
      </c>
      <c r="F29" s="1092">
        <f t="shared" ref="F29:L29" si="17">SUM(F27:F28)</f>
        <v>1685</v>
      </c>
      <c r="G29" s="1092">
        <f t="shared" si="17"/>
        <v>1162</v>
      </c>
      <c r="H29" s="1092">
        <f t="shared" si="17"/>
        <v>1298</v>
      </c>
      <c r="I29" s="1092">
        <f t="shared" si="17"/>
        <v>1723</v>
      </c>
      <c r="J29" s="1092">
        <f t="shared" si="17"/>
        <v>1749</v>
      </c>
      <c r="K29" s="1092">
        <f t="shared" si="17"/>
        <v>814</v>
      </c>
      <c r="L29" s="1092">
        <f t="shared" si="17"/>
        <v>1444</v>
      </c>
      <c r="M29" s="453"/>
      <c r="N29" s="449"/>
      <c r="O29" s="540"/>
      <c r="P29" s="1445">
        <f t="shared" ref="P29" si="18">SUM(P27:P28)</f>
        <v>5218</v>
      </c>
      <c r="Q29" s="452">
        <f t="shared" ref="Q29:R29" si="19">SUM(Q27:Q28)</f>
        <v>5584</v>
      </c>
      <c r="R29" s="452">
        <f t="shared" si="19"/>
        <v>4361</v>
      </c>
      <c r="S29" s="775"/>
    </row>
    <row r="30" spans="1:19" s="661" customFormat="1" ht="5.25" customHeight="1" x14ac:dyDescent="0.15">
      <c r="A30" s="2390"/>
      <c r="B30" s="2390"/>
      <c r="C30" s="2390"/>
      <c r="D30" s="2390"/>
      <c r="E30" s="2390"/>
      <c r="F30" s="2390"/>
      <c r="G30" s="2390"/>
      <c r="H30" s="2390"/>
      <c r="I30" s="2390"/>
      <c r="J30" s="2390"/>
      <c r="K30" s="2390"/>
      <c r="L30" s="2390"/>
      <c r="M30" s="2390"/>
      <c r="N30" s="2390"/>
      <c r="O30" s="2390"/>
      <c r="P30" s="2390"/>
      <c r="Q30" s="2390"/>
      <c r="R30" s="2390"/>
      <c r="S30" s="2390"/>
    </row>
    <row r="31" spans="1:19" s="707" customFormat="1" ht="9" customHeight="1" x14ac:dyDescent="0.15">
      <c r="A31" s="1127" t="s">
        <v>604</v>
      </c>
      <c r="B31" s="2350" t="s">
        <v>855</v>
      </c>
      <c r="C31" s="2350"/>
      <c r="D31" s="2350"/>
      <c r="E31" s="2350"/>
      <c r="F31" s="2350"/>
      <c r="G31" s="2350"/>
      <c r="H31" s="2350"/>
      <c r="I31" s="2350"/>
      <c r="J31" s="2350"/>
      <c r="K31" s="2350"/>
      <c r="L31" s="2350"/>
      <c r="M31" s="2350"/>
      <c r="N31" s="2350"/>
      <c r="O31" s="2350"/>
      <c r="P31" s="2350"/>
      <c r="Q31" s="2350"/>
      <c r="R31" s="2350"/>
      <c r="S31" s="2350"/>
    </row>
    <row r="32" spans="1:19" s="707" customFormat="1" ht="9" customHeight="1" x14ac:dyDescent="0.15">
      <c r="A32" s="776" t="s">
        <v>184</v>
      </c>
      <c r="B32" s="2350" t="s">
        <v>431</v>
      </c>
      <c r="C32" s="2350"/>
      <c r="D32" s="2350"/>
      <c r="E32" s="2350"/>
      <c r="F32" s="2350"/>
      <c r="G32" s="2350"/>
      <c r="H32" s="2350"/>
      <c r="I32" s="2350"/>
      <c r="J32" s="2350"/>
      <c r="K32" s="2350"/>
      <c r="L32" s="2350"/>
      <c r="M32" s="2350"/>
      <c r="N32" s="2350"/>
      <c r="O32" s="2350"/>
      <c r="P32" s="2350"/>
      <c r="Q32" s="2350"/>
      <c r="R32" s="2350"/>
      <c r="S32" s="2350"/>
    </row>
    <row r="33" spans="1:19" x14ac:dyDescent="0.2">
      <c r="A33" s="724"/>
      <c r="B33" s="724"/>
      <c r="C33" s="724"/>
      <c r="D33" s="724"/>
      <c r="E33" s="777"/>
      <c r="F33" s="726"/>
      <c r="G33" s="726"/>
      <c r="H33" s="726"/>
      <c r="I33" s="726"/>
      <c r="J33" s="726"/>
      <c r="K33" s="726"/>
      <c r="L33" s="726"/>
      <c r="M33" s="726"/>
      <c r="N33" s="726"/>
      <c r="O33" s="726"/>
      <c r="P33" s="726"/>
      <c r="Q33" s="726"/>
      <c r="R33" s="724"/>
      <c r="S33" s="728"/>
    </row>
  </sheetData>
  <mergeCells count="22">
    <mergeCell ref="B12:C12"/>
    <mergeCell ref="A24:C24"/>
    <mergeCell ref="B16:C16"/>
    <mergeCell ref="B32:S32"/>
    <mergeCell ref="B31:S31"/>
    <mergeCell ref="A30:S30"/>
    <mergeCell ref="A20:C20"/>
    <mergeCell ref="B28:C28"/>
    <mergeCell ref="A25:C25"/>
    <mergeCell ref="B27:C27"/>
    <mergeCell ref="A26:C26"/>
    <mergeCell ref="B21:C21"/>
    <mergeCell ref="B22:C22"/>
    <mergeCell ref="B23:C23"/>
    <mergeCell ref="A29:C29"/>
    <mergeCell ref="A1:S1"/>
    <mergeCell ref="A3:C3"/>
    <mergeCell ref="A6:C6"/>
    <mergeCell ref="A7:C7"/>
    <mergeCell ref="B8:C8"/>
    <mergeCell ref="A2:S2"/>
    <mergeCell ref="E3:L3"/>
  </mergeCells>
  <printOptions horizontalCentered="1"/>
  <pageMargins left="0.23622047244094491" right="0.23622047244094491" top="0.27559055118110237" bottom="0.23622047244094491" header="0.15748031496062992" footer="0.11811023622047245"/>
  <pageSetup scale="85" orientation="landscape" useFirstPageNumber="1" r:id="rId1"/>
  <colBreaks count="1" manualBreakCount="1">
    <brk id="19" min="2" max="5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26"/>
  <sheetViews>
    <sheetView zoomScaleNormal="100" zoomScaleSheetLayoutView="100" workbookViewId="0">
      <selection activeCell="Q3" sqref="Q1:Q1048576"/>
    </sheetView>
  </sheetViews>
  <sheetFormatPr defaultColWidth="9.140625" defaultRowHeight="12.75" x14ac:dyDescent="0.2"/>
  <cols>
    <col min="1" max="1" width="2.5703125" style="650" customWidth="1"/>
    <col min="2" max="2" width="2.140625" style="650" customWidth="1"/>
    <col min="3" max="3" width="85.140625" style="650" customWidth="1"/>
    <col min="4" max="4" width="5.5703125" style="650" customWidth="1"/>
    <col min="5" max="5" width="4.7109375" style="760" bestFit="1" customWidth="1"/>
    <col min="6" max="8" width="5" style="709" bestFit="1" customWidth="1"/>
    <col min="9" max="9" width="4.7109375" style="709" bestFit="1" customWidth="1"/>
    <col min="10" max="12" width="5" style="709" bestFit="1" customWidth="1"/>
    <col min="13" max="13" width="1.28515625" style="709" customWidth="1"/>
    <col min="14" max="14" width="1.7109375" style="709" customWidth="1"/>
    <col min="15" max="15" width="1.28515625" style="709" customWidth="1"/>
    <col min="16" max="17" width="4.42578125" style="709" bestFit="1" customWidth="1"/>
    <col min="18" max="18" width="4.42578125" style="650" bestFit="1" customWidth="1"/>
    <col min="19" max="19" width="1.28515625" style="711" customWidth="1"/>
    <col min="20" max="21" width="9.140625" style="650" customWidth="1"/>
    <col min="22" max="22" width="9.140625" style="730" customWidth="1"/>
    <col min="23" max="24" width="9.140625" style="652" customWidth="1"/>
    <col min="25" max="32" width="9.140625" style="650" customWidth="1"/>
    <col min="33" max="33" width="9.140625" style="653" customWidth="1"/>
    <col min="34" max="34" width="9.140625" style="652" customWidth="1"/>
    <col min="35" max="35" width="9.140625" style="650" customWidth="1"/>
    <col min="36" max="16384" width="9.140625" style="650"/>
  </cols>
  <sheetData>
    <row r="1" spans="1:34" s="1070" customFormat="1" ht="18.75" customHeight="1" x14ac:dyDescent="0.25">
      <c r="A1" s="2395" t="s">
        <v>485</v>
      </c>
      <c r="B1" s="2395"/>
      <c r="C1" s="2395"/>
      <c r="D1" s="2395"/>
      <c r="E1" s="2395"/>
      <c r="F1" s="2395"/>
      <c r="G1" s="2395"/>
      <c r="H1" s="2395"/>
      <c r="I1" s="2395"/>
      <c r="J1" s="2395"/>
      <c r="K1" s="2395"/>
      <c r="L1" s="2395"/>
      <c r="M1" s="2395"/>
      <c r="N1" s="2395"/>
      <c r="O1" s="2395"/>
      <c r="P1" s="2395"/>
      <c r="Q1" s="2395"/>
      <c r="R1" s="2395"/>
      <c r="S1" s="2395"/>
      <c r="V1" s="1073"/>
      <c r="W1" s="1071"/>
      <c r="X1" s="1071"/>
      <c r="AG1" s="1072"/>
      <c r="AH1" s="1071"/>
    </row>
    <row r="2" spans="1:34" s="661" customFormat="1" ht="9" customHeight="1" x14ac:dyDescent="0.15">
      <c r="A2" s="2385"/>
      <c r="B2" s="2385"/>
      <c r="C2" s="2385"/>
      <c r="D2" s="2385"/>
      <c r="E2" s="2385"/>
      <c r="F2" s="2385"/>
      <c r="G2" s="2385"/>
      <c r="H2" s="2385"/>
      <c r="I2" s="2385"/>
      <c r="J2" s="2385"/>
      <c r="K2" s="2385"/>
      <c r="L2" s="2385"/>
      <c r="M2" s="2385"/>
      <c r="N2" s="2385"/>
      <c r="O2" s="2385"/>
      <c r="P2" s="2385"/>
      <c r="Q2" s="2385"/>
      <c r="R2" s="2385"/>
      <c r="S2" s="2385"/>
    </row>
    <row r="3" spans="1:34" s="661" customFormat="1" ht="10.5" customHeight="1" x14ac:dyDescent="0.15">
      <c r="A3" s="2312" t="s">
        <v>418</v>
      </c>
      <c r="B3" s="2312"/>
      <c r="C3" s="2312"/>
      <c r="D3" s="475"/>
      <c r="E3" s="2386"/>
      <c r="F3" s="2386"/>
      <c r="G3" s="2386"/>
      <c r="H3" s="2386"/>
      <c r="I3" s="2386"/>
      <c r="J3" s="2386"/>
      <c r="K3" s="2386"/>
      <c r="L3" s="2386"/>
      <c r="M3" s="731"/>
      <c r="N3" s="732"/>
      <c r="O3" s="733"/>
      <c r="P3" s="1148" t="s">
        <v>709</v>
      </c>
      <c r="Q3" s="476" t="s">
        <v>494</v>
      </c>
      <c r="R3" s="476" t="s">
        <v>17</v>
      </c>
      <c r="S3" s="734"/>
    </row>
    <row r="4" spans="1:34" s="661" customFormat="1" ht="10.5" customHeight="1" x14ac:dyDescent="0.15">
      <c r="A4" s="477"/>
      <c r="B4" s="477"/>
      <c r="C4" s="477"/>
      <c r="D4" s="440" t="s">
        <v>778</v>
      </c>
      <c r="E4" s="441" t="s">
        <v>750</v>
      </c>
      <c r="F4" s="441" t="s">
        <v>710</v>
      </c>
      <c r="G4" s="441" t="s">
        <v>571</v>
      </c>
      <c r="H4" s="441" t="s">
        <v>550</v>
      </c>
      <c r="I4" s="441" t="s">
        <v>528</v>
      </c>
      <c r="J4" s="441" t="s">
        <v>490</v>
      </c>
      <c r="K4" s="441" t="s">
        <v>196</v>
      </c>
      <c r="L4" s="441" t="s">
        <v>419</v>
      </c>
      <c r="M4" s="735"/>
      <c r="N4" s="736"/>
      <c r="O4" s="478"/>
      <c r="P4" s="1149" t="s">
        <v>18</v>
      </c>
      <c r="Q4" s="441" t="s">
        <v>18</v>
      </c>
      <c r="R4" s="441" t="s">
        <v>18</v>
      </c>
      <c r="S4" s="97"/>
    </row>
    <row r="5" spans="1:34" s="661" customFormat="1" ht="10.5" customHeight="1" x14ac:dyDescent="0.15">
      <c r="A5" s="477"/>
      <c r="B5" s="477"/>
      <c r="C5" s="477"/>
      <c r="D5" s="737"/>
      <c r="E5" s="737"/>
      <c r="F5" s="737"/>
      <c r="G5" s="737"/>
      <c r="H5" s="737"/>
      <c r="I5" s="737"/>
      <c r="J5" s="737"/>
      <c r="K5" s="737"/>
      <c r="L5" s="737"/>
      <c r="M5" s="738"/>
      <c r="N5" s="737"/>
      <c r="O5" s="737"/>
      <c r="P5" s="1161"/>
      <c r="Q5" s="737"/>
      <c r="R5" s="737"/>
      <c r="S5" s="98"/>
    </row>
    <row r="6" spans="1:34" s="661" customFormat="1" ht="10.5" customHeight="1" x14ac:dyDescent="0.15">
      <c r="A6" s="2308" t="s">
        <v>271</v>
      </c>
      <c r="B6" s="2308"/>
      <c r="C6" s="2308"/>
      <c r="D6" s="739"/>
      <c r="E6" s="740"/>
      <c r="F6" s="740"/>
      <c r="G6" s="740"/>
      <c r="H6" s="740"/>
      <c r="I6" s="740"/>
      <c r="J6" s="740"/>
      <c r="K6" s="740"/>
      <c r="L6" s="740"/>
      <c r="M6" s="741"/>
      <c r="N6" s="601"/>
      <c r="O6" s="739"/>
      <c r="P6" s="1159"/>
      <c r="Q6" s="740"/>
      <c r="R6" s="740"/>
      <c r="S6" s="742"/>
    </row>
    <row r="7" spans="1:34" s="661" customFormat="1" ht="10.5" customHeight="1" x14ac:dyDescent="0.15">
      <c r="A7" s="2311" t="s">
        <v>272</v>
      </c>
      <c r="B7" s="2311"/>
      <c r="C7" s="2311"/>
      <c r="D7" s="743"/>
      <c r="E7" s="601"/>
      <c r="F7" s="601"/>
      <c r="G7" s="601"/>
      <c r="H7" s="601"/>
      <c r="I7" s="601"/>
      <c r="J7" s="601"/>
      <c r="K7" s="601"/>
      <c r="L7" s="601"/>
      <c r="M7" s="744"/>
      <c r="N7" s="601"/>
      <c r="O7" s="743"/>
      <c r="P7" s="745"/>
      <c r="Q7" s="601"/>
      <c r="R7" s="601"/>
      <c r="S7" s="746"/>
    </row>
    <row r="8" spans="1:34" s="661" customFormat="1" ht="10.5" customHeight="1" x14ac:dyDescent="0.15">
      <c r="A8" s="599"/>
      <c r="B8" s="2308" t="s">
        <v>257</v>
      </c>
      <c r="C8" s="2308"/>
      <c r="D8" s="747"/>
      <c r="E8" s="481"/>
      <c r="F8" s="481"/>
      <c r="G8" s="481"/>
      <c r="H8" s="481"/>
      <c r="I8" s="481"/>
      <c r="J8" s="481"/>
      <c r="K8" s="481"/>
      <c r="L8" s="481"/>
      <c r="M8" s="748"/>
      <c r="N8" s="481"/>
      <c r="O8" s="747"/>
      <c r="P8" s="1162"/>
      <c r="Q8" s="481"/>
      <c r="R8" s="481"/>
      <c r="S8" s="749"/>
    </row>
    <row r="9" spans="1:34" s="661" customFormat="1" ht="10.5" customHeight="1" x14ac:dyDescent="0.15">
      <c r="A9" s="2022"/>
      <c r="B9" s="2022"/>
      <c r="C9" s="2069" t="s">
        <v>256</v>
      </c>
      <c r="D9" s="1440">
        <v>0</v>
      </c>
      <c r="E9" s="1177">
        <v>4</v>
      </c>
      <c r="F9" s="1177">
        <v>-4</v>
      </c>
      <c r="G9" s="1177">
        <v>0</v>
      </c>
      <c r="H9" s="1177">
        <v>-2</v>
      </c>
      <c r="I9" s="1177">
        <v>-33</v>
      </c>
      <c r="J9" s="1177">
        <v>-44</v>
      </c>
      <c r="K9" s="1177">
        <v>48</v>
      </c>
      <c r="L9" s="1177">
        <v>-34</v>
      </c>
      <c r="M9" s="446"/>
      <c r="N9" s="449"/>
      <c r="O9" s="946"/>
      <c r="P9" s="1444">
        <f>SUM(D9:G9)</f>
        <v>0</v>
      </c>
      <c r="Q9" s="2070">
        <v>-31</v>
      </c>
      <c r="R9" s="2070">
        <v>42</v>
      </c>
      <c r="S9" s="750"/>
    </row>
    <row r="10" spans="1:34" s="661" customFormat="1" ht="10.5" customHeight="1" x14ac:dyDescent="0.15">
      <c r="A10" s="2022"/>
      <c r="B10" s="2022"/>
      <c r="C10" s="2069" t="s">
        <v>853</v>
      </c>
      <c r="D10" s="1485">
        <v>-8</v>
      </c>
      <c r="E10" s="445">
        <v>-10</v>
      </c>
      <c r="F10" s="445">
        <v>4</v>
      </c>
      <c r="G10" s="445">
        <v>-2</v>
      </c>
      <c r="H10" s="445">
        <v>5</v>
      </c>
      <c r="I10" s="445">
        <v>41</v>
      </c>
      <c r="J10" s="445">
        <v>117</v>
      </c>
      <c r="K10" s="445">
        <v>-120</v>
      </c>
      <c r="L10" s="445">
        <v>136</v>
      </c>
      <c r="M10" s="446"/>
      <c r="N10" s="449"/>
      <c r="O10" s="491"/>
      <c r="P10" s="1491">
        <f>SUM(D10:G10)</f>
        <v>-16</v>
      </c>
      <c r="Q10" s="448">
        <v>43</v>
      </c>
      <c r="R10" s="448">
        <v>-170</v>
      </c>
      <c r="S10" s="278"/>
    </row>
    <row r="11" spans="1:34" s="661" customFormat="1" ht="10.5" customHeight="1" x14ac:dyDescent="0.15">
      <c r="A11" s="751"/>
      <c r="B11" s="751"/>
      <c r="C11" s="751"/>
      <c r="D11" s="451">
        <f t="shared" ref="D11" si="0">SUM(D9:D10)</f>
        <v>-8</v>
      </c>
      <c r="E11" s="1092">
        <f t="shared" ref="E11:L11" si="1">SUM(E9:E10)</f>
        <v>-6</v>
      </c>
      <c r="F11" s="1092">
        <f t="shared" si="1"/>
        <v>0</v>
      </c>
      <c r="G11" s="1092">
        <f t="shared" si="1"/>
        <v>-2</v>
      </c>
      <c r="H11" s="1092">
        <f t="shared" si="1"/>
        <v>3</v>
      </c>
      <c r="I11" s="1092">
        <f t="shared" si="1"/>
        <v>8</v>
      </c>
      <c r="J11" s="1092">
        <f t="shared" si="1"/>
        <v>73</v>
      </c>
      <c r="K11" s="1092">
        <f t="shared" si="1"/>
        <v>-72</v>
      </c>
      <c r="L11" s="1092">
        <f t="shared" si="1"/>
        <v>102</v>
      </c>
      <c r="M11" s="453"/>
      <c r="N11" s="449"/>
      <c r="O11" s="540"/>
      <c r="P11" s="1445">
        <f>SUM(P9:P10)</f>
        <v>-16</v>
      </c>
      <c r="Q11" s="454">
        <f>SUM(Q9:Q10)</f>
        <v>12</v>
      </c>
      <c r="R11" s="454">
        <f>SUM(R9:R10)</f>
        <v>-128</v>
      </c>
      <c r="S11" s="752"/>
    </row>
    <row r="12" spans="1:34" s="661" customFormat="1" ht="18" customHeight="1" x14ac:dyDescent="0.15">
      <c r="A12" s="745"/>
      <c r="B12" s="2387" t="s">
        <v>856</v>
      </c>
      <c r="C12" s="2308"/>
      <c r="D12" s="456"/>
      <c r="E12" s="449"/>
      <c r="F12" s="449"/>
      <c r="G12" s="449"/>
      <c r="H12" s="449"/>
      <c r="I12" s="449"/>
      <c r="J12" s="449"/>
      <c r="K12" s="449"/>
      <c r="L12" s="449"/>
      <c r="M12" s="446"/>
      <c r="N12" s="449"/>
      <c r="O12" s="503"/>
      <c r="P12" s="512"/>
      <c r="Q12" s="736"/>
      <c r="R12" s="736"/>
      <c r="S12" s="749"/>
    </row>
    <row r="13" spans="1:34" s="661" customFormat="1" ht="10.5" customHeight="1" x14ac:dyDescent="0.15">
      <c r="A13" s="2022"/>
      <c r="B13" s="2022"/>
      <c r="C13" s="2069" t="s">
        <v>51</v>
      </c>
      <c r="D13" s="1440">
        <v>-13</v>
      </c>
      <c r="E13" s="1177">
        <v>-3</v>
      </c>
      <c r="F13" s="1177">
        <v>-2</v>
      </c>
      <c r="G13" s="1177">
        <v>-18</v>
      </c>
      <c r="H13" s="1177">
        <v>7</v>
      </c>
      <c r="I13" s="1177">
        <v>-1</v>
      </c>
      <c r="J13" s="1177">
        <v>8</v>
      </c>
      <c r="K13" s="1177">
        <v>4</v>
      </c>
      <c r="L13" s="1177">
        <v>-8</v>
      </c>
      <c r="M13" s="446"/>
      <c r="N13" s="449"/>
      <c r="O13" s="946"/>
      <c r="P13" s="1444">
        <f>SUM(D13:G13)</f>
        <v>-36</v>
      </c>
      <c r="Q13" s="2070">
        <v>18</v>
      </c>
      <c r="R13" s="2070">
        <v>-23</v>
      </c>
      <c r="S13" s="750"/>
    </row>
    <row r="14" spans="1:34" s="661" customFormat="1" ht="10.5" customHeight="1" x14ac:dyDescent="0.15">
      <c r="A14" s="2022"/>
      <c r="B14" s="2022"/>
      <c r="C14" s="2069" t="s">
        <v>265</v>
      </c>
      <c r="D14" s="1485">
        <v>2</v>
      </c>
      <c r="E14" s="445">
        <v>1</v>
      </c>
      <c r="F14" s="445">
        <v>5</v>
      </c>
      <c r="G14" s="445">
        <v>2</v>
      </c>
      <c r="H14" s="445">
        <v>0</v>
      </c>
      <c r="I14" s="445">
        <v>1</v>
      </c>
      <c r="J14" s="445">
        <v>6</v>
      </c>
      <c r="K14" s="445">
        <v>1</v>
      </c>
      <c r="L14" s="449">
        <v>7</v>
      </c>
      <c r="M14" s="446"/>
      <c r="N14" s="449"/>
      <c r="O14" s="503"/>
      <c r="P14" s="1443">
        <f>SUM(D14:G14)</f>
        <v>10</v>
      </c>
      <c r="Q14" s="457">
        <v>8</v>
      </c>
      <c r="R14" s="457">
        <v>36</v>
      </c>
      <c r="S14" s="750"/>
    </row>
    <row r="15" spans="1:34" s="661" customFormat="1" ht="10.5" customHeight="1" x14ac:dyDescent="0.15">
      <c r="A15" s="753"/>
      <c r="B15" s="753"/>
      <c r="C15" s="753"/>
      <c r="D15" s="451">
        <f t="shared" ref="D15:E15" si="2">SUM(D13:D14)</f>
        <v>-11</v>
      </c>
      <c r="E15" s="1092">
        <f t="shared" si="2"/>
        <v>-2</v>
      </c>
      <c r="F15" s="1092">
        <f t="shared" ref="F15:L15" si="3">SUM(F13:F14)</f>
        <v>3</v>
      </c>
      <c r="G15" s="1092">
        <f t="shared" si="3"/>
        <v>-16</v>
      </c>
      <c r="H15" s="1092">
        <f t="shared" si="3"/>
        <v>7</v>
      </c>
      <c r="I15" s="1092">
        <f t="shared" si="3"/>
        <v>0</v>
      </c>
      <c r="J15" s="1092">
        <f t="shared" si="3"/>
        <v>14</v>
      </c>
      <c r="K15" s="1092">
        <f t="shared" si="3"/>
        <v>5</v>
      </c>
      <c r="L15" s="1092">
        <f t="shared" si="3"/>
        <v>-1</v>
      </c>
      <c r="M15" s="453"/>
      <c r="N15" s="449"/>
      <c r="O15" s="540"/>
      <c r="P15" s="1445">
        <f t="shared" ref="P15:Q15" si="4">SUM(P13:P14)</f>
        <v>-26</v>
      </c>
      <c r="Q15" s="454">
        <f t="shared" si="4"/>
        <v>26</v>
      </c>
      <c r="R15" s="454">
        <f t="shared" ref="R15" si="5">SUM(R13:R14)</f>
        <v>13</v>
      </c>
      <c r="S15" s="752"/>
    </row>
    <row r="16" spans="1:34" s="661" customFormat="1" ht="10.5" customHeight="1" x14ac:dyDescent="0.15">
      <c r="A16" s="599"/>
      <c r="B16" s="2308" t="s">
        <v>264</v>
      </c>
      <c r="C16" s="2308"/>
      <c r="D16" s="456"/>
      <c r="E16" s="449"/>
      <c r="F16" s="449"/>
      <c r="G16" s="449"/>
      <c r="H16" s="449"/>
      <c r="I16" s="449"/>
      <c r="J16" s="449"/>
      <c r="K16" s="449"/>
      <c r="L16" s="449"/>
      <c r="M16" s="446"/>
      <c r="N16" s="449"/>
      <c r="O16" s="503"/>
      <c r="P16" s="1443"/>
      <c r="Q16" s="457"/>
      <c r="R16" s="457"/>
      <c r="S16" s="749"/>
    </row>
    <row r="17" spans="1:19" s="661" customFormat="1" ht="10.5" customHeight="1" x14ac:dyDescent="0.15">
      <c r="A17" s="2022"/>
      <c r="B17" s="2022"/>
      <c r="C17" s="2069" t="s">
        <v>94</v>
      </c>
      <c r="D17" s="1440">
        <v>-32</v>
      </c>
      <c r="E17" s="1177">
        <v>19</v>
      </c>
      <c r="F17" s="1177">
        <v>-20</v>
      </c>
      <c r="G17" s="1177">
        <v>-16</v>
      </c>
      <c r="H17" s="1177">
        <v>22</v>
      </c>
      <c r="I17" s="1177">
        <v>-21</v>
      </c>
      <c r="J17" s="1177">
        <v>27</v>
      </c>
      <c r="K17" s="1177">
        <v>-20</v>
      </c>
      <c r="L17" s="1177">
        <v>-5</v>
      </c>
      <c r="M17" s="446"/>
      <c r="N17" s="449"/>
      <c r="O17" s="946"/>
      <c r="P17" s="1444">
        <f>SUM(D17:G17)</f>
        <v>-49</v>
      </c>
      <c r="Q17" s="2070">
        <v>8</v>
      </c>
      <c r="R17" s="2070">
        <v>-23</v>
      </c>
      <c r="S17" s="750"/>
    </row>
    <row r="18" spans="1:19" s="661" customFormat="1" ht="10.5" customHeight="1" x14ac:dyDescent="0.15">
      <c r="A18" s="2023"/>
      <c r="B18" s="2023"/>
      <c r="C18" s="2069" t="s">
        <v>265</v>
      </c>
      <c r="D18" s="1485">
        <v>17</v>
      </c>
      <c r="E18" s="445">
        <v>-21</v>
      </c>
      <c r="F18" s="445">
        <v>5</v>
      </c>
      <c r="G18" s="445">
        <v>1</v>
      </c>
      <c r="H18" s="445">
        <v>-14</v>
      </c>
      <c r="I18" s="445">
        <v>18</v>
      </c>
      <c r="J18" s="445">
        <v>-13</v>
      </c>
      <c r="K18" s="445">
        <v>18</v>
      </c>
      <c r="L18" s="449">
        <v>5</v>
      </c>
      <c r="M18" s="446"/>
      <c r="N18" s="449"/>
      <c r="O18" s="503"/>
      <c r="P18" s="1443">
        <f>SUM(D18:G18)</f>
        <v>2</v>
      </c>
      <c r="Q18" s="457">
        <v>9</v>
      </c>
      <c r="R18" s="457">
        <v>22</v>
      </c>
      <c r="S18" s="750"/>
    </row>
    <row r="19" spans="1:19" s="661" customFormat="1" ht="10.5" customHeight="1" x14ac:dyDescent="0.15">
      <c r="A19" s="753"/>
      <c r="B19" s="753"/>
      <c r="C19" s="753"/>
      <c r="D19" s="451">
        <f t="shared" ref="D19:E19" si="6">SUM(D17:D18)</f>
        <v>-15</v>
      </c>
      <c r="E19" s="1092">
        <f t="shared" si="6"/>
        <v>-2</v>
      </c>
      <c r="F19" s="1092">
        <f t="shared" ref="F19:L19" si="7">SUM(F17:F18)</f>
        <v>-15</v>
      </c>
      <c r="G19" s="1092">
        <f t="shared" si="7"/>
        <v>-15</v>
      </c>
      <c r="H19" s="1092">
        <f t="shared" si="7"/>
        <v>8</v>
      </c>
      <c r="I19" s="1092">
        <f t="shared" si="7"/>
        <v>-3</v>
      </c>
      <c r="J19" s="1092">
        <f t="shared" si="7"/>
        <v>14</v>
      </c>
      <c r="K19" s="1092">
        <f t="shared" si="7"/>
        <v>-2</v>
      </c>
      <c r="L19" s="1092">
        <f t="shared" si="7"/>
        <v>0</v>
      </c>
      <c r="M19" s="453"/>
      <c r="N19" s="449"/>
      <c r="O19" s="540"/>
      <c r="P19" s="1445">
        <f t="shared" ref="P19:Q19" si="8">SUM(P17:P18)</f>
        <v>-47</v>
      </c>
      <c r="Q19" s="454">
        <f t="shared" si="8"/>
        <v>17</v>
      </c>
      <c r="R19" s="454">
        <f t="shared" ref="R19" si="9">SUM(R17:R18)</f>
        <v>-1</v>
      </c>
      <c r="S19" s="754"/>
    </row>
    <row r="20" spans="1:19" s="661" customFormat="1" ht="10.5" customHeight="1" x14ac:dyDescent="0.15">
      <c r="A20" s="2311" t="s">
        <v>533</v>
      </c>
      <c r="B20" s="2311"/>
      <c r="C20" s="2311"/>
      <c r="D20" s="456"/>
      <c r="E20" s="449"/>
      <c r="F20" s="449"/>
      <c r="G20" s="449"/>
      <c r="H20" s="449"/>
      <c r="I20" s="449"/>
      <c r="J20" s="449"/>
      <c r="K20" s="449"/>
      <c r="L20" s="449"/>
      <c r="M20" s="446"/>
      <c r="N20" s="449"/>
      <c r="O20" s="503"/>
      <c r="P20" s="1443"/>
      <c r="Q20" s="457"/>
      <c r="R20" s="457"/>
      <c r="S20" s="750"/>
    </row>
    <row r="21" spans="1:19" s="661" customFormat="1" ht="10.5" customHeight="1" x14ac:dyDescent="0.15">
      <c r="A21" s="2077"/>
      <c r="B21" s="2396" t="s">
        <v>92</v>
      </c>
      <c r="C21" s="2396"/>
      <c r="D21" s="1440">
        <v>1</v>
      </c>
      <c r="E21" s="1177">
        <v>31</v>
      </c>
      <c r="F21" s="1177">
        <v>3</v>
      </c>
      <c r="G21" s="1177">
        <v>42</v>
      </c>
      <c r="H21" s="1177">
        <v>30</v>
      </c>
      <c r="I21" s="1177">
        <v>-79</v>
      </c>
      <c r="J21" s="1177">
        <v>2</v>
      </c>
      <c r="K21" s="1177">
        <v>-40</v>
      </c>
      <c r="L21" s="2078">
        <v>42</v>
      </c>
      <c r="M21" s="446"/>
      <c r="N21" s="449"/>
      <c r="O21" s="946"/>
      <c r="P21" s="1444">
        <f>SUM(D21:G21)</f>
        <v>77</v>
      </c>
      <c r="Q21" s="947">
        <v>-87</v>
      </c>
      <c r="R21" s="947">
        <v>-54</v>
      </c>
      <c r="S21" s="750"/>
    </row>
    <row r="22" spans="1:19" s="661" customFormat="1" ht="19.5" customHeight="1" x14ac:dyDescent="0.15">
      <c r="A22" s="2077"/>
      <c r="B22" s="2397" t="s">
        <v>489</v>
      </c>
      <c r="C22" s="2396"/>
      <c r="D22" s="1440">
        <v>-4</v>
      </c>
      <c r="E22" s="1177">
        <v>-4</v>
      </c>
      <c r="F22" s="1177">
        <v>2</v>
      </c>
      <c r="G22" s="1177">
        <v>-4</v>
      </c>
      <c r="H22" s="1177">
        <v>3</v>
      </c>
      <c r="I22" s="1177">
        <v>-3</v>
      </c>
      <c r="J22" s="1177">
        <v>0</v>
      </c>
      <c r="K22" s="1177">
        <v>1</v>
      </c>
      <c r="L22" s="2078">
        <v>1</v>
      </c>
      <c r="M22" s="446"/>
      <c r="N22" s="449"/>
      <c r="O22" s="946"/>
      <c r="P22" s="1444">
        <f>SUM(D22:G22)</f>
        <v>-10</v>
      </c>
      <c r="Q22" s="947">
        <v>1</v>
      </c>
      <c r="R22" s="947">
        <v>4</v>
      </c>
      <c r="S22" s="750"/>
    </row>
    <row r="23" spans="1:19" s="661" customFormat="1" ht="10.5" customHeight="1" x14ac:dyDescent="0.15">
      <c r="A23" s="2076"/>
      <c r="B23" s="2399" t="s">
        <v>91</v>
      </c>
      <c r="C23" s="2399"/>
      <c r="D23" s="1485">
        <v>-1</v>
      </c>
      <c r="E23" s="445">
        <v>0</v>
      </c>
      <c r="F23" s="445">
        <v>1</v>
      </c>
      <c r="G23" s="445">
        <v>0</v>
      </c>
      <c r="H23" s="445">
        <v>-4</v>
      </c>
      <c r="I23" s="445">
        <v>-1</v>
      </c>
      <c r="J23" s="445">
        <v>-2</v>
      </c>
      <c r="K23" s="445">
        <v>-4</v>
      </c>
      <c r="L23" s="445" t="s">
        <v>184</v>
      </c>
      <c r="M23" s="446"/>
      <c r="N23" s="449"/>
      <c r="O23" s="491"/>
      <c r="P23" s="1491">
        <f>SUM(D23:G23)</f>
        <v>0</v>
      </c>
      <c r="Q23" s="448">
        <v>-11</v>
      </c>
      <c r="R23" s="448" t="s">
        <v>184</v>
      </c>
      <c r="S23" s="755"/>
    </row>
    <row r="24" spans="1:19" s="661" customFormat="1" ht="10.5" customHeight="1" x14ac:dyDescent="0.15">
      <c r="A24" s="458"/>
      <c r="B24" s="458"/>
      <c r="C24" s="458"/>
      <c r="D24" s="451">
        <f t="shared" ref="D24:E24" si="10">SUM(D21:D23)+D19+D15+D11</f>
        <v>-38</v>
      </c>
      <c r="E24" s="1092">
        <f t="shared" si="10"/>
        <v>17</v>
      </c>
      <c r="F24" s="1092">
        <f t="shared" ref="F24:L24" si="11">SUM(F21:F23)+F19+F15+F11</f>
        <v>-6</v>
      </c>
      <c r="G24" s="1092">
        <f t="shared" si="11"/>
        <v>5</v>
      </c>
      <c r="H24" s="1092">
        <f t="shared" si="11"/>
        <v>47</v>
      </c>
      <c r="I24" s="1092">
        <f t="shared" si="11"/>
        <v>-78</v>
      </c>
      <c r="J24" s="1092">
        <f t="shared" si="11"/>
        <v>101</v>
      </c>
      <c r="K24" s="1092">
        <f t="shared" si="11"/>
        <v>-112</v>
      </c>
      <c r="L24" s="1092">
        <f t="shared" si="11"/>
        <v>144</v>
      </c>
      <c r="M24" s="453"/>
      <c r="N24" s="449"/>
      <c r="O24" s="540"/>
      <c r="P24" s="1445">
        <f t="shared" ref="P24" si="12">SUM(P21:P23)+P19+P15+P11</f>
        <v>-22</v>
      </c>
      <c r="Q24" s="603">
        <f t="shared" ref="Q24:R24" si="13">SUM(Q21:Q23)+Q19+Q15+Q11</f>
        <v>-42</v>
      </c>
      <c r="R24" s="603">
        <f t="shared" si="13"/>
        <v>-166</v>
      </c>
      <c r="S24" s="287"/>
    </row>
    <row r="25" spans="1:19" s="661" customFormat="1" ht="3.75" customHeight="1" x14ac:dyDescent="0.15">
      <c r="A25" s="224"/>
      <c r="B25" s="224"/>
      <c r="C25" s="224"/>
      <c r="D25" s="756"/>
      <c r="E25" s="756"/>
      <c r="F25" s="756"/>
      <c r="G25" s="757"/>
      <c r="H25" s="757"/>
      <c r="I25" s="757"/>
      <c r="J25" s="757"/>
      <c r="K25" s="757"/>
      <c r="L25" s="757"/>
      <c r="M25" s="757"/>
      <c r="N25" s="757"/>
      <c r="O25" s="757"/>
      <c r="P25" s="757"/>
      <c r="Q25" s="757"/>
      <c r="R25" s="757"/>
      <c r="S25" s="758"/>
    </row>
    <row r="26" spans="1:19" s="707" customFormat="1" ht="8.25" customHeight="1" x14ac:dyDescent="0.15">
      <c r="A26" s="759" t="s">
        <v>184</v>
      </c>
      <c r="B26" s="2398" t="s">
        <v>431</v>
      </c>
      <c r="C26" s="2398"/>
      <c r="D26" s="2398"/>
      <c r="E26" s="2398"/>
      <c r="F26" s="2398"/>
      <c r="G26" s="2398"/>
      <c r="H26" s="2398"/>
      <c r="I26" s="2398"/>
      <c r="J26" s="2398"/>
      <c r="K26" s="2398"/>
      <c r="L26" s="2398"/>
      <c r="M26" s="2398"/>
      <c r="N26" s="2398"/>
      <c r="O26" s="2398"/>
      <c r="P26" s="2398"/>
      <c r="Q26" s="2398"/>
      <c r="R26" s="2398"/>
      <c r="S26" s="2398"/>
    </row>
  </sheetData>
  <mergeCells count="14">
    <mergeCell ref="B21:C21"/>
    <mergeCell ref="B22:C22"/>
    <mergeCell ref="B16:C16"/>
    <mergeCell ref="E3:L3"/>
    <mergeCell ref="B26:S26"/>
    <mergeCell ref="B23:C23"/>
    <mergeCell ref="B12:C12"/>
    <mergeCell ref="A20:C20"/>
    <mergeCell ref="A1:S1"/>
    <mergeCell ref="A2:S2"/>
    <mergeCell ref="A3:C3"/>
    <mergeCell ref="A6:C6"/>
    <mergeCell ref="B8:C8"/>
    <mergeCell ref="A7:C7"/>
  </mergeCells>
  <printOptions horizontalCentered="1"/>
  <pageMargins left="0.23622047244094491" right="0.23622047244094491" top="0.27559055118110237" bottom="0.23622047244094491" header="0.15748031496062992" footer="0.11811023622047245"/>
  <pageSetup scale="88" orientation="landscape" useFirstPageNumber="1" r:id="rId1"/>
  <colBreaks count="1" manualBreakCount="1">
    <brk id="19" min="2" max="52"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H43"/>
  <sheetViews>
    <sheetView zoomScaleNormal="100" zoomScaleSheetLayoutView="100" workbookViewId="0">
      <selection activeCell="Q2" sqref="Q1:Q1048576"/>
    </sheetView>
  </sheetViews>
  <sheetFormatPr defaultColWidth="9.140625" defaultRowHeight="12.75" x14ac:dyDescent="0.2"/>
  <cols>
    <col min="1" max="1" width="2.5703125" style="650" customWidth="1"/>
    <col min="2" max="2" width="2.140625" style="650" customWidth="1"/>
    <col min="3" max="3" width="64.140625" style="650" customWidth="1"/>
    <col min="4" max="4" width="7.140625" style="650" customWidth="1"/>
    <col min="5" max="5" width="6.140625" style="708" customWidth="1"/>
    <col min="6" max="10" width="6.140625" style="709" customWidth="1"/>
    <col min="11" max="11" width="6.140625" style="709" bestFit="1" customWidth="1"/>
    <col min="12" max="12" width="6" style="709" bestFit="1" customWidth="1"/>
    <col min="13" max="13" width="1.28515625" style="709" customWidth="1"/>
    <col min="14" max="14" width="1.7109375" style="709" customWidth="1"/>
    <col min="15" max="15" width="1.28515625" style="710" customWidth="1"/>
    <col min="16" max="16" width="7.140625" style="709" customWidth="1"/>
    <col min="17" max="17" width="6.140625" style="709" customWidth="1"/>
    <col min="18" max="18" width="6.140625" style="650" customWidth="1"/>
    <col min="19" max="19" width="1.28515625" style="711" customWidth="1"/>
    <col min="20" max="21" width="9.140625" style="650" customWidth="1"/>
    <col min="22" max="22" width="9.140625" style="651" customWidth="1"/>
    <col min="23" max="24" width="9.140625" style="652" customWidth="1"/>
    <col min="25" max="32" width="9.140625" style="650" customWidth="1"/>
    <col min="33" max="33" width="9.140625" style="653" customWidth="1"/>
    <col min="34" max="34" width="9.140625" style="652" customWidth="1"/>
    <col min="35" max="35" width="9.140625" style="650" customWidth="1"/>
    <col min="36" max="16384" width="9.140625" style="650"/>
  </cols>
  <sheetData>
    <row r="1" spans="1:34" s="1070" customFormat="1" ht="15.75" customHeight="1" x14ac:dyDescent="0.25">
      <c r="A1" s="2400" t="s">
        <v>135</v>
      </c>
      <c r="B1" s="2400"/>
      <c r="C1" s="2400"/>
      <c r="D1" s="2400"/>
      <c r="E1" s="2400"/>
      <c r="F1" s="2400"/>
      <c r="G1" s="2400"/>
      <c r="H1" s="2400"/>
      <c r="I1" s="2400"/>
      <c r="J1" s="2400"/>
      <c r="K1" s="2400"/>
      <c r="L1" s="2400"/>
      <c r="M1" s="2400"/>
      <c r="N1" s="2400"/>
      <c r="O1" s="2400"/>
      <c r="P1" s="2400"/>
      <c r="Q1" s="2400"/>
      <c r="R1" s="2400"/>
      <c r="S1" s="2400"/>
      <c r="W1" s="1071"/>
      <c r="X1" s="1071"/>
      <c r="AG1" s="1072"/>
      <c r="AH1" s="1071"/>
    </row>
    <row r="2" spans="1:34" ht="9.75" customHeight="1" x14ac:dyDescent="0.2">
      <c r="A2" s="654"/>
      <c r="B2" s="654"/>
      <c r="C2" s="654"/>
      <c r="D2" s="655"/>
      <c r="E2" s="655"/>
      <c r="F2" s="655"/>
      <c r="G2" s="655"/>
      <c r="H2" s="655"/>
      <c r="I2" s="655"/>
      <c r="J2" s="655"/>
      <c r="K2" s="655"/>
      <c r="L2" s="655"/>
      <c r="M2" s="656"/>
      <c r="N2" s="655"/>
      <c r="O2" s="655"/>
      <c r="P2" s="566"/>
      <c r="Q2" s="566"/>
      <c r="R2" s="566"/>
      <c r="S2" s="566"/>
    </row>
    <row r="3" spans="1:34" s="661" customFormat="1" ht="10.5" customHeight="1" x14ac:dyDescent="0.15">
      <c r="A3" s="2269" t="s">
        <v>418</v>
      </c>
      <c r="B3" s="2269"/>
      <c r="C3" s="2269"/>
      <c r="D3" s="657"/>
      <c r="E3" s="2404"/>
      <c r="F3" s="2404"/>
      <c r="G3" s="2404"/>
      <c r="H3" s="2404"/>
      <c r="I3" s="2404"/>
      <c r="J3" s="2404"/>
      <c r="K3" s="2404"/>
      <c r="L3" s="2404"/>
      <c r="M3" s="658"/>
      <c r="N3" s="659"/>
      <c r="O3" s="660"/>
      <c r="P3" s="92" t="s">
        <v>709</v>
      </c>
      <c r="Q3" s="93" t="s">
        <v>494</v>
      </c>
      <c r="R3" s="93" t="s">
        <v>17</v>
      </c>
      <c r="S3" s="187"/>
    </row>
    <row r="4" spans="1:34" s="661" customFormat="1" ht="10.5" customHeight="1" x14ac:dyDescent="0.15">
      <c r="A4" s="662"/>
      <c r="B4" s="662"/>
      <c r="C4" s="662"/>
      <c r="D4" s="95" t="s">
        <v>778</v>
      </c>
      <c r="E4" s="96" t="s">
        <v>750</v>
      </c>
      <c r="F4" s="96" t="s">
        <v>710</v>
      </c>
      <c r="G4" s="96" t="s">
        <v>571</v>
      </c>
      <c r="H4" s="96" t="s">
        <v>550</v>
      </c>
      <c r="I4" s="96" t="s">
        <v>528</v>
      </c>
      <c r="J4" s="96" t="s">
        <v>490</v>
      </c>
      <c r="K4" s="96" t="s">
        <v>196</v>
      </c>
      <c r="L4" s="96" t="s">
        <v>419</v>
      </c>
      <c r="M4" s="663"/>
      <c r="N4" s="316"/>
      <c r="O4" s="664"/>
      <c r="P4" s="100" t="s">
        <v>18</v>
      </c>
      <c r="Q4" s="96" t="s">
        <v>18</v>
      </c>
      <c r="R4" s="96" t="s">
        <v>18</v>
      </c>
      <c r="S4" s="97"/>
    </row>
    <row r="5" spans="1:34" s="661" customFormat="1" ht="10.5" customHeight="1" x14ac:dyDescent="0.15">
      <c r="A5" s="665"/>
      <c r="B5" s="665"/>
      <c r="C5" s="665"/>
      <c r="D5" s="90"/>
      <c r="E5" s="90"/>
      <c r="F5" s="90"/>
      <c r="G5" s="90"/>
      <c r="H5" s="90"/>
      <c r="I5" s="90"/>
      <c r="J5" s="90"/>
      <c r="K5" s="90"/>
      <c r="L5" s="90"/>
      <c r="M5" s="90"/>
      <c r="N5" s="90"/>
      <c r="O5" s="90"/>
      <c r="P5" s="321"/>
      <c r="Q5" s="320"/>
      <c r="R5" s="320"/>
      <c r="S5" s="90"/>
    </row>
    <row r="6" spans="1:34" s="661" customFormat="1" ht="10.5" customHeight="1" x14ac:dyDescent="0.15">
      <c r="A6" s="2270" t="s">
        <v>99</v>
      </c>
      <c r="B6" s="2270"/>
      <c r="C6" s="2270"/>
      <c r="D6" s="712"/>
      <c r="E6" s="713"/>
      <c r="F6" s="713"/>
      <c r="G6" s="713"/>
      <c r="H6" s="713"/>
      <c r="I6" s="713"/>
      <c r="J6" s="713"/>
      <c r="K6" s="713"/>
      <c r="L6" s="713"/>
      <c r="M6" s="89"/>
      <c r="N6" s="90"/>
      <c r="O6" s="712"/>
      <c r="P6" s="1163"/>
      <c r="Q6" s="713"/>
      <c r="R6" s="713"/>
      <c r="S6" s="89"/>
    </row>
    <row r="7" spans="1:34" s="661" customFormat="1" ht="10.5" customHeight="1" x14ac:dyDescent="0.15">
      <c r="A7" s="715"/>
      <c r="B7" s="2297" t="s">
        <v>127</v>
      </c>
      <c r="C7" s="2297"/>
      <c r="D7" s="136">
        <f>E10</f>
        <v>2825</v>
      </c>
      <c r="E7" s="182">
        <v>2575</v>
      </c>
      <c r="F7" s="182">
        <v>2575</v>
      </c>
      <c r="G7" s="182">
        <v>2250</v>
      </c>
      <c r="H7" s="182">
        <v>2250</v>
      </c>
      <c r="I7" s="182">
        <v>2248</v>
      </c>
      <c r="J7" s="182">
        <v>2246</v>
      </c>
      <c r="K7" s="182">
        <v>1797</v>
      </c>
      <c r="L7" s="182">
        <v>1796</v>
      </c>
      <c r="M7" s="121"/>
      <c r="N7" s="182"/>
      <c r="O7" s="675"/>
      <c r="P7" s="1375">
        <f>Q10</f>
        <v>2250</v>
      </c>
      <c r="Q7" s="182">
        <v>1797</v>
      </c>
      <c r="R7" s="182">
        <v>1000</v>
      </c>
      <c r="S7" s="123"/>
      <c r="T7" s="714"/>
    </row>
    <row r="8" spans="1:34" s="661" customFormat="1" ht="10.5" customHeight="1" x14ac:dyDescent="0.15">
      <c r="A8" s="1882"/>
      <c r="B8" s="1412"/>
      <c r="C8" s="1412" t="s">
        <v>137</v>
      </c>
      <c r="D8" s="1447">
        <v>0</v>
      </c>
      <c r="E8" s="1422">
        <v>250</v>
      </c>
      <c r="F8" s="1422">
        <v>0</v>
      </c>
      <c r="G8" s="1422">
        <v>325</v>
      </c>
      <c r="H8" s="1422">
        <v>0</v>
      </c>
      <c r="I8" s="1422">
        <v>0</v>
      </c>
      <c r="J8" s="1422">
        <v>0</v>
      </c>
      <c r="K8" s="1422">
        <v>450</v>
      </c>
      <c r="L8" s="1422">
        <v>0</v>
      </c>
      <c r="M8" s="121"/>
      <c r="N8" s="182"/>
      <c r="O8" s="1990"/>
      <c r="P8" s="1448">
        <f>SUM(D8:G8)</f>
        <v>575</v>
      </c>
      <c r="Q8" s="1422">
        <v>450</v>
      </c>
      <c r="R8" s="1422">
        <v>800</v>
      </c>
      <c r="S8" s="123"/>
      <c r="T8" s="714"/>
    </row>
    <row r="9" spans="1:34" s="661" customFormat="1" ht="10.5" customHeight="1" x14ac:dyDescent="0.15">
      <c r="A9" s="1882"/>
      <c r="B9" s="1412"/>
      <c r="C9" s="1412" t="s">
        <v>165</v>
      </c>
      <c r="D9" s="119">
        <v>0</v>
      </c>
      <c r="E9" s="120">
        <v>0</v>
      </c>
      <c r="F9" s="120">
        <v>0</v>
      </c>
      <c r="G9" s="120">
        <v>0</v>
      </c>
      <c r="H9" s="120">
        <v>0</v>
      </c>
      <c r="I9" s="120">
        <v>2</v>
      </c>
      <c r="J9" s="120">
        <v>2</v>
      </c>
      <c r="K9" s="120">
        <v>-1</v>
      </c>
      <c r="L9" s="182">
        <v>1</v>
      </c>
      <c r="M9" s="121"/>
      <c r="N9" s="182"/>
      <c r="O9" s="675"/>
      <c r="P9" s="1375">
        <f>SUM(D9:G9)</f>
        <v>0</v>
      </c>
      <c r="Q9" s="182">
        <v>3</v>
      </c>
      <c r="R9" s="182">
        <v>-3</v>
      </c>
      <c r="S9" s="123"/>
      <c r="T9" s="714"/>
    </row>
    <row r="10" spans="1:34" s="661" customFormat="1" ht="10.5" customHeight="1" x14ac:dyDescent="0.15">
      <c r="A10" s="2080"/>
      <c r="B10" s="2401" t="s">
        <v>139</v>
      </c>
      <c r="C10" s="2401"/>
      <c r="D10" s="134">
        <f t="shared" ref="D10" si="0">SUM(D7:D9)</f>
        <v>2825</v>
      </c>
      <c r="E10" s="1088">
        <f t="shared" ref="E10:L10" si="1">SUM(E7:E9)</f>
        <v>2825</v>
      </c>
      <c r="F10" s="1088">
        <f t="shared" si="1"/>
        <v>2575</v>
      </c>
      <c r="G10" s="1088">
        <f t="shared" si="1"/>
        <v>2575</v>
      </c>
      <c r="H10" s="1088">
        <f t="shared" si="1"/>
        <v>2250</v>
      </c>
      <c r="I10" s="1088">
        <f t="shared" si="1"/>
        <v>2250</v>
      </c>
      <c r="J10" s="1088">
        <f t="shared" si="1"/>
        <v>2248</v>
      </c>
      <c r="K10" s="1088">
        <f t="shared" si="1"/>
        <v>2246</v>
      </c>
      <c r="L10" s="1088">
        <f t="shared" si="1"/>
        <v>1797</v>
      </c>
      <c r="M10" s="133"/>
      <c r="N10" s="182"/>
      <c r="O10" s="676"/>
      <c r="P10" s="1379">
        <f t="shared" ref="P10" si="2">SUM(P7:P9)</f>
        <v>2825</v>
      </c>
      <c r="Q10" s="132">
        <f>SUM(Q7:Q9)</f>
        <v>2250</v>
      </c>
      <c r="R10" s="132">
        <f>SUM(R7:R9)</f>
        <v>1797</v>
      </c>
      <c r="S10" s="129"/>
      <c r="T10" s="714"/>
    </row>
    <row r="11" spans="1:34" s="661" customFormat="1" ht="10.5" customHeight="1" x14ac:dyDescent="0.15">
      <c r="A11" s="2325" t="s">
        <v>270</v>
      </c>
      <c r="B11" s="2325"/>
      <c r="C11" s="2325"/>
      <c r="D11" s="1478"/>
      <c r="E11" s="687"/>
      <c r="F11" s="687"/>
      <c r="G11" s="687"/>
      <c r="H11" s="687"/>
      <c r="I11" s="687"/>
      <c r="J11" s="687"/>
      <c r="K11" s="687"/>
      <c r="L11" s="687"/>
      <c r="M11" s="121"/>
      <c r="N11" s="182"/>
      <c r="O11" s="689"/>
      <c r="P11" s="1484"/>
      <c r="Q11" s="687"/>
      <c r="R11" s="687"/>
      <c r="S11" s="123"/>
      <c r="T11" s="714"/>
    </row>
    <row r="12" spans="1:34" s="661" customFormat="1" ht="10.5" customHeight="1" x14ac:dyDescent="0.15">
      <c r="A12" s="715"/>
      <c r="B12" s="2297" t="s">
        <v>127</v>
      </c>
      <c r="C12" s="2297"/>
      <c r="D12" s="136">
        <f>E19</f>
        <v>13525</v>
      </c>
      <c r="E12" s="182">
        <v>13443</v>
      </c>
      <c r="F12" s="182">
        <v>13350</v>
      </c>
      <c r="G12" s="182">
        <v>13243</v>
      </c>
      <c r="H12" s="182">
        <v>13201</v>
      </c>
      <c r="I12" s="182">
        <v>13166</v>
      </c>
      <c r="J12" s="182">
        <v>13070</v>
      </c>
      <c r="K12" s="182">
        <v>12548</v>
      </c>
      <c r="L12" s="182">
        <v>12197</v>
      </c>
      <c r="M12" s="121"/>
      <c r="N12" s="182"/>
      <c r="O12" s="675"/>
      <c r="P12" s="1375">
        <f>Q19</f>
        <v>13243</v>
      </c>
      <c r="Q12" s="182">
        <v>12548</v>
      </c>
      <c r="R12" s="182">
        <v>8026</v>
      </c>
      <c r="S12" s="123"/>
      <c r="T12" s="714"/>
    </row>
    <row r="13" spans="1:34" s="661" customFormat="1" ht="10.5" customHeight="1" x14ac:dyDescent="0.15">
      <c r="A13" s="1882"/>
      <c r="B13" s="1412"/>
      <c r="C13" s="1412" t="s">
        <v>140</v>
      </c>
      <c r="D13" s="1447">
        <v>0</v>
      </c>
      <c r="E13" s="1422">
        <v>0</v>
      </c>
      <c r="F13" s="1422">
        <v>0</v>
      </c>
      <c r="G13" s="1422">
        <v>0</v>
      </c>
      <c r="H13" s="1422">
        <v>0</v>
      </c>
      <c r="I13" s="1422">
        <v>0</v>
      </c>
      <c r="J13" s="1422">
        <v>0</v>
      </c>
      <c r="K13" s="1422">
        <v>194</v>
      </c>
      <c r="L13" s="1422">
        <v>0</v>
      </c>
      <c r="M13" s="121"/>
      <c r="N13" s="182"/>
      <c r="O13" s="1990"/>
      <c r="P13" s="1448">
        <f t="shared" ref="P13:P18" si="3">SUM(D13:G13)</f>
        <v>0</v>
      </c>
      <c r="Q13" s="1422">
        <v>194</v>
      </c>
      <c r="R13" s="1422">
        <v>3443</v>
      </c>
      <c r="S13" s="123"/>
      <c r="T13" s="714"/>
    </row>
    <row r="14" spans="1:34" s="661" customFormat="1" ht="10.5" customHeight="1" x14ac:dyDescent="0.15">
      <c r="A14" s="1882"/>
      <c r="B14" s="1412"/>
      <c r="C14" s="1412" t="s">
        <v>141</v>
      </c>
      <c r="D14" s="1447">
        <v>0</v>
      </c>
      <c r="E14" s="1422">
        <v>0</v>
      </c>
      <c r="F14" s="1422">
        <v>0</v>
      </c>
      <c r="G14" s="1422">
        <v>0</v>
      </c>
      <c r="H14" s="1422">
        <v>0</v>
      </c>
      <c r="I14" s="1422">
        <v>0</v>
      </c>
      <c r="J14" s="1422">
        <v>0</v>
      </c>
      <c r="K14" s="1422">
        <v>0</v>
      </c>
      <c r="L14" s="1422">
        <v>126</v>
      </c>
      <c r="M14" s="121"/>
      <c r="N14" s="182"/>
      <c r="O14" s="1990"/>
      <c r="P14" s="1448">
        <f t="shared" si="3"/>
        <v>0</v>
      </c>
      <c r="Q14" s="1422">
        <v>0</v>
      </c>
      <c r="R14" s="1422">
        <v>126</v>
      </c>
      <c r="S14" s="123"/>
      <c r="T14" s="714"/>
    </row>
    <row r="15" spans="1:34" s="661" customFormat="1" ht="10.5" customHeight="1" x14ac:dyDescent="0.15">
      <c r="A15" s="1882"/>
      <c r="B15" s="1412"/>
      <c r="C15" s="1412" t="s">
        <v>142</v>
      </c>
      <c r="D15" s="1447">
        <v>0</v>
      </c>
      <c r="E15" s="1422">
        <v>0</v>
      </c>
      <c r="F15" s="1422">
        <v>0</v>
      </c>
      <c r="G15" s="1422">
        <v>0</v>
      </c>
      <c r="H15" s="1422">
        <v>0</v>
      </c>
      <c r="I15" s="1422">
        <v>0</v>
      </c>
      <c r="J15" s="1422">
        <v>0</v>
      </c>
      <c r="K15" s="1422">
        <v>47</v>
      </c>
      <c r="L15" s="1422">
        <v>0</v>
      </c>
      <c r="M15" s="121"/>
      <c r="N15" s="182"/>
      <c r="O15" s="1990"/>
      <c r="P15" s="1448">
        <f t="shared" si="3"/>
        <v>0</v>
      </c>
      <c r="Q15" s="1422">
        <v>47</v>
      </c>
      <c r="R15" s="1422">
        <v>0</v>
      </c>
      <c r="S15" s="123"/>
      <c r="T15" s="714"/>
    </row>
    <row r="16" spans="1:34" s="661" customFormat="1" ht="10.5" customHeight="1" x14ac:dyDescent="0.15">
      <c r="A16" s="1882"/>
      <c r="B16" s="1412"/>
      <c r="C16" s="1412" t="s">
        <v>143</v>
      </c>
      <c r="D16" s="1447">
        <v>97</v>
      </c>
      <c r="E16" s="1422">
        <v>80</v>
      </c>
      <c r="F16" s="1422">
        <v>96</v>
      </c>
      <c r="G16" s="1422">
        <v>104</v>
      </c>
      <c r="H16" s="1422">
        <v>94</v>
      </c>
      <c r="I16" s="1422">
        <v>94</v>
      </c>
      <c r="J16" s="1422">
        <v>89</v>
      </c>
      <c r="K16" s="1422">
        <v>278</v>
      </c>
      <c r="L16" s="1422">
        <v>241</v>
      </c>
      <c r="M16" s="121"/>
      <c r="N16" s="182"/>
      <c r="O16" s="1990"/>
      <c r="P16" s="1448">
        <f t="shared" si="3"/>
        <v>377</v>
      </c>
      <c r="Q16" s="1422">
        <v>555</v>
      </c>
      <c r="R16" s="1422">
        <v>957</v>
      </c>
      <c r="S16" s="123"/>
      <c r="T16" s="714"/>
    </row>
    <row r="17" spans="1:20" s="661" customFormat="1" ht="10.5" customHeight="1" x14ac:dyDescent="0.15">
      <c r="A17" s="1882"/>
      <c r="B17" s="1412"/>
      <c r="C17" s="1412" t="s">
        <v>144</v>
      </c>
      <c r="D17" s="1447">
        <v>-30</v>
      </c>
      <c r="E17" s="1422">
        <v>0</v>
      </c>
      <c r="F17" s="1422">
        <v>0</v>
      </c>
      <c r="G17" s="1422">
        <v>0</v>
      </c>
      <c r="H17" s="1422">
        <v>-52</v>
      </c>
      <c r="I17" s="1422">
        <v>-52</v>
      </c>
      <c r="J17" s="1422">
        <v>0</v>
      </c>
      <c r="K17" s="1422">
        <v>0</v>
      </c>
      <c r="L17" s="1422">
        <v>0</v>
      </c>
      <c r="M17" s="121"/>
      <c r="N17" s="182"/>
      <c r="O17" s="1990"/>
      <c r="P17" s="1448">
        <f t="shared" si="3"/>
        <v>-30</v>
      </c>
      <c r="Q17" s="1422">
        <v>-104</v>
      </c>
      <c r="R17" s="1422">
        <v>0</v>
      </c>
      <c r="S17" s="123"/>
      <c r="T17" s="714"/>
    </row>
    <row r="18" spans="1:20" s="661" customFormat="1" ht="10.5" customHeight="1" x14ac:dyDescent="0.15">
      <c r="A18" s="1882"/>
      <c r="B18" s="1412"/>
      <c r="C18" s="1412" t="s">
        <v>165</v>
      </c>
      <c r="D18" s="119">
        <v>-1</v>
      </c>
      <c r="E18" s="120">
        <v>2</v>
      </c>
      <c r="F18" s="120">
        <v>-3</v>
      </c>
      <c r="G18" s="120">
        <v>3</v>
      </c>
      <c r="H18" s="120">
        <v>0</v>
      </c>
      <c r="I18" s="120">
        <v>-7</v>
      </c>
      <c r="J18" s="120">
        <v>7</v>
      </c>
      <c r="K18" s="120">
        <v>3</v>
      </c>
      <c r="L18" s="182">
        <v>-16</v>
      </c>
      <c r="M18" s="121"/>
      <c r="N18" s="182"/>
      <c r="O18" s="675"/>
      <c r="P18" s="1375">
        <f t="shared" si="3"/>
        <v>1</v>
      </c>
      <c r="Q18" s="182">
        <v>3</v>
      </c>
      <c r="R18" s="182">
        <v>-4</v>
      </c>
      <c r="S18" s="123"/>
      <c r="T18" s="714"/>
    </row>
    <row r="19" spans="1:20" s="661" customFormat="1" ht="10.5" customHeight="1" x14ac:dyDescent="0.15">
      <c r="A19" s="2080"/>
      <c r="B19" s="2352" t="s">
        <v>138</v>
      </c>
      <c r="C19" s="2352"/>
      <c r="D19" s="134">
        <f t="shared" ref="D19" si="4">SUM(D12:D18)</f>
        <v>13591</v>
      </c>
      <c r="E19" s="1088">
        <f t="shared" ref="E19:L19" si="5">SUM(E12:E18)</f>
        <v>13525</v>
      </c>
      <c r="F19" s="1088">
        <f t="shared" si="5"/>
        <v>13443</v>
      </c>
      <c r="G19" s="1088">
        <f t="shared" si="5"/>
        <v>13350</v>
      </c>
      <c r="H19" s="1088">
        <f t="shared" si="5"/>
        <v>13243</v>
      </c>
      <c r="I19" s="1088">
        <f t="shared" si="5"/>
        <v>13201</v>
      </c>
      <c r="J19" s="1088">
        <f t="shared" si="5"/>
        <v>13166</v>
      </c>
      <c r="K19" s="1088">
        <f t="shared" si="5"/>
        <v>13070</v>
      </c>
      <c r="L19" s="1088">
        <f t="shared" si="5"/>
        <v>12548</v>
      </c>
      <c r="M19" s="133"/>
      <c r="N19" s="182"/>
      <c r="O19" s="676"/>
      <c r="P19" s="1379">
        <f t="shared" ref="P19" si="6">SUM(P12:P18)</f>
        <v>13591</v>
      </c>
      <c r="Q19" s="132">
        <f>SUM(Q12:Q18)</f>
        <v>13243</v>
      </c>
      <c r="R19" s="132">
        <f>SUM(R12:R18)</f>
        <v>12548</v>
      </c>
      <c r="S19" s="129"/>
      <c r="T19" s="714"/>
    </row>
    <row r="20" spans="1:20" s="661" customFormat="1" ht="10.5" customHeight="1" x14ac:dyDescent="0.15">
      <c r="A20" s="2325" t="s">
        <v>146</v>
      </c>
      <c r="B20" s="2325"/>
      <c r="C20" s="2325"/>
      <c r="D20" s="1478"/>
      <c r="E20" s="687"/>
      <c r="F20" s="687"/>
      <c r="G20" s="687"/>
      <c r="H20" s="687"/>
      <c r="I20" s="687"/>
      <c r="J20" s="687"/>
      <c r="K20" s="687"/>
      <c r="L20" s="687"/>
      <c r="M20" s="121"/>
      <c r="N20" s="182"/>
      <c r="O20" s="689"/>
      <c r="P20" s="1375"/>
      <c r="Q20" s="182"/>
      <c r="R20" s="182"/>
      <c r="S20" s="123"/>
      <c r="T20" s="714"/>
    </row>
    <row r="21" spans="1:20" s="661" customFormat="1" ht="10.5" customHeight="1" x14ac:dyDescent="0.15">
      <c r="A21" s="715"/>
      <c r="B21" s="2297" t="s">
        <v>127</v>
      </c>
      <c r="C21" s="2297"/>
      <c r="D21" s="136">
        <f>E26</f>
        <v>128</v>
      </c>
      <c r="E21" s="182">
        <v>125</v>
      </c>
      <c r="F21" s="182">
        <v>131</v>
      </c>
      <c r="G21" s="182">
        <v>136</v>
      </c>
      <c r="H21" s="182">
        <v>133</v>
      </c>
      <c r="I21" s="182">
        <v>137</v>
      </c>
      <c r="J21" s="182">
        <v>135</v>
      </c>
      <c r="K21" s="182">
        <v>137</v>
      </c>
      <c r="L21" s="182">
        <v>137</v>
      </c>
      <c r="M21" s="121"/>
      <c r="N21" s="182"/>
      <c r="O21" s="675"/>
      <c r="P21" s="1375">
        <f>Q26</f>
        <v>136</v>
      </c>
      <c r="Q21" s="182">
        <v>137</v>
      </c>
      <c r="R21" s="182">
        <v>72</v>
      </c>
      <c r="S21" s="123"/>
      <c r="T21" s="714"/>
    </row>
    <row r="22" spans="1:20" s="661" customFormat="1" ht="21.75" customHeight="1" x14ac:dyDescent="0.15">
      <c r="A22" s="1882"/>
      <c r="B22" s="2081"/>
      <c r="C22" s="2081" t="s">
        <v>496</v>
      </c>
      <c r="D22" s="1447">
        <v>0</v>
      </c>
      <c r="E22" s="1422">
        <v>0</v>
      </c>
      <c r="F22" s="1422">
        <v>0</v>
      </c>
      <c r="G22" s="1422">
        <v>0</v>
      </c>
      <c r="H22" s="1422">
        <v>0</v>
      </c>
      <c r="I22" s="1422">
        <v>0</v>
      </c>
      <c r="J22" s="1422">
        <v>0</v>
      </c>
      <c r="K22" s="1422">
        <v>0</v>
      </c>
      <c r="L22" s="1422">
        <v>0</v>
      </c>
      <c r="M22" s="121"/>
      <c r="N22" s="182"/>
      <c r="O22" s="1990"/>
      <c r="P22" s="1448">
        <f>SUM(D22:G22)</f>
        <v>0</v>
      </c>
      <c r="Q22" s="1422">
        <v>0</v>
      </c>
      <c r="R22" s="1422">
        <v>72</v>
      </c>
      <c r="S22" s="123"/>
      <c r="T22" s="714"/>
    </row>
    <row r="23" spans="1:20" s="661" customFormat="1" ht="21.75" customHeight="1" x14ac:dyDescent="0.15">
      <c r="A23" s="1882"/>
      <c r="B23" s="2081"/>
      <c r="C23" s="2081" t="s">
        <v>530</v>
      </c>
      <c r="D23" s="1447">
        <v>2</v>
      </c>
      <c r="E23" s="1422">
        <v>5</v>
      </c>
      <c r="F23" s="1422">
        <v>5</v>
      </c>
      <c r="G23" s="1422">
        <v>4</v>
      </c>
      <c r="H23" s="1422">
        <v>8</v>
      </c>
      <c r="I23" s="1422">
        <v>9</v>
      </c>
      <c r="J23" s="1422">
        <v>9</v>
      </c>
      <c r="K23" s="1422">
        <v>5</v>
      </c>
      <c r="L23" s="1422">
        <v>3</v>
      </c>
      <c r="M23" s="121"/>
      <c r="N23" s="182"/>
      <c r="O23" s="1990"/>
      <c r="P23" s="1448">
        <f>SUM(D23:G23)</f>
        <v>16</v>
      </c>
      <c r="Q23" s="1422">
        <v>31</v>
      </c>
      <c r="R23" s="1422">
        <v>7</v>
      </c>
      <c r="S23" s="123"/>
      <c r="T23" s="714"/>
    </row>
    <row r="24" spans="1:20" s="661" customFormat="1" ht="20.45" customHeight="1" x14ac:dyDescent="0.15">
      <c r="A24" s="1882"/>
      <c r="B24" s="1412"/>
      <c r="C24" s="2081" t="s">
        <v>712</v>
      </c>
      <c r="D24" s="1447">
        <v>-4</v>
      </c>
      <c r="E24" s="1422">
        <v>-3</v>
      </c>
      <c r="F24" s="1422">
        <v>-11</v>
      </c>
      <c r="G24" s="1422">
        <v>-9</v>
      </c>
      <c r="H24" s="1422">
        <v>-4</v>
      </c>
      <c r="I24" s="1422">
        <v>-14</v>
      </c>
      <c r="J24" s="1422">
        <v>-4</v>
      </c>
      <c r="K24" s="1422">
        <v>-10</v>
      </c>
      <c r="L24" s="1422">
        <v>-3</v>
      </c>
      <c r="M24" s="121"/>
      <c r="N24" s="182"/>
      <c r="O24" s="1990"/>
      <c r="P24" s="1448">
        <f>SUM(D24:G24)</f>
        <v>-27</v>
      </c>
      <c r="Q24" s="1422">
        <v>-32</v>
      </c>
      <c r="R24" s="1422">
        <v>-15</v>
      </c>
      <c r="S24" s="123"/>
      <c r="T24" s="714"/>
    </row>
    <row r="25" spans="1:20" s="661" customFormat="1" ht="10.5" customHeight="1" x14ac:dyDescent="0.15">
      <c r="A25" s="1882"/>
      <c r="B25" s="1412"/>
      <c r="C25" s="1412" t="s">
        <v>435</v>
      </c>
      <c r="D25" s="119">
        <v>-1</v>
      </c>
      <c r="E25" s="120">
        <v>1</v>
      </c>
      <c r="F25" s="120">
        <v>0</v>
      </c>
      <c r="G25" s="120">
        <v>0</v>
      </c>
      <c r="H25" s="120">
        <v>-1</v>
      </c>
      <c r="I25" s="120">
        <v>1</v>
      </c>
      <c r="J25" s="120">
        <v>-3</v>
      </c>
      <c r="K25" s="120">
        <v>3</v>
      </c>
      <c r="L25" s="182">
        <v>0</v>
      </c>
      <c r="M25" s="121"/>
      <c r="N25" s="182"/>
      <c r="O25" s="675"/>
      <c r="P25" s="1375">
        <f>SUM(D25:G25)</f>
        <v>0</v>
      </c>
      <c r="Q25" s="182">
        <v>0</v>
      </c>
      <c r="R25" s="182">
        <v>1</v>
      </c>
      <c r="S25" s="123"/>
      <c r="T25" s="714"/>
    </row>
    <row r="26" spans="1:20" s="661" customFormat="1" ht="10.5" customHeight="1" x14ac:dyDescent="0.15">
      <c r="A26" s="2080"/>
      <c r="B26" s="2401" t="s">
        <v>138</v>
      </c>
      <c r="C26" s="2401"/>
      <c r="D26" s="134">
        <f t="shared" ref="D26" si="7">SUM(D21:D25)</f>
        <v>125</v>
      </c>
      <c r="E26" s="1088">
        <f t="shared" ref="E26:L26" si="8">SUM(E21:E25)</f>
        <v>128</v>
      </c>
      <c r="F26" s="1088">
        <f t="shared" si="8"/>
        <v>125</v>
      </c>
      <c r="G26" s="1088">
        <f t="shared" si="8"/>
        <v>131</v>
      </c>
      <c r="H26" s="1088">
        <f t="shared" si="8"/>
        <v>136</v>
      </c>
      <c r="I26" s="1088">
        <f t="shared" si="8"/>
        <v>133</v>
      </c>
      <c r="J26" s="1088">
        <f t="shared" si="8"/>
        <v>137</v>
      </c>
      <c r="K26" s="1088">
        <f t="shared" si="8"/>
        <v>135</v>
      </c>
      <c r="L26" s="1088">
        <f t="shared" si="8"/>
        <v>137</v>
      </c>
      <c r="M26" s="133"/>
      <c r="N26" s="182"/>
      <c r="O26" s="676"/>
      <c r="P26" s="1379">
        <f t="shared" ref="P26" si="9">SUM(P21:P25)</f>
        <v>125</v>
      </c>
      <c r="Q26" s="132">
        <f>SUM(Q21:Q25)</f>
        <v>136</v>
      </c>
      <c r="R26" s="132">
        <f>SUM(R21:R25)</f>
        <v>137</v>
      </c>
      <c r="S26" s="129"/>
      <c r="T26" s="714"/>
    </row>
    <row r="27" spans="1:20" s="661" customFormat="1" ht="10.5" customHeight="1" x14ac:dyDescent="0.15">
      <c r="A27" s="2325" t="s">
        <v>147</v>
      </c>
      <c r="B27" s="2325"/>
      <c r="C27" s="2325"/>
      <c r="D27" s="1478"/>
      <c r="E27" s="687"/>
      <c r="F27" s="687"/>
      <c r="G27" s="687"/>
      <c r="H27" s="687"/>
      <c r="I27" s="687"/>
      <c r="J27" s="687"/>
      <c r="K27" s="687"/>
      <c r="L27" s="687"/>
      <c r="M27" s="688"/>
      <c r="N27" s="182"/>
      <c r="O27" s="689"/>
      <c r="P27" s="1484"/>
      <c r="Q27" s="687"/>
      <c r="R27" s="687"/>
      <c r="S27" s="717"/>
      <c r="T27" s="714"/>
    </row>
    <row r="28" spans="1:20" s="661" customFormat="1" ht="10.5" customHeight="1" x14ac:dyDescent="0.15">
      <c r="A28" s="715"/>
      <c r="B28" s="2297" t="s">
        <v>591</v>
      </c>
      <c r="C28" s="2297"/>
      <c r="D28" s="136" t="s">
        <v>708</v>
      </c>
      <c r="E28" s="182" t="s">
        <v>708</v>
      </c>
      <c r="F28" s="182" t="s">
        <v>708</v>
      </c>
      <c r="G28" s="182">
        <v>18537</v>
      </c>
      <c r="H28" s="182" t="s">
        <v>708</v>
      </c>
      <c r="I28" s="182" t="s">
        <v>708</v>
      </c>
      <c r="J28" s="182" t="s">
        <v>708</v>
      </c>
      <c r="K28" s="182">
        <v>16101</v>
      </c>
      <c r="L28" s="182">
        <v>15535</v>
      </c>
      <c r="M28" s="691"/>
      <c r="N28" s="182"/>
      <c r="O28" s="675"/>
      <c r="P28" s="1375">
        <f>Q39</f>
        <v>18537</v>
      </c>
      <c r="Q28" s="182">
        <v>16101</v>
      </c>
      <c r="R28" s="182">
        <v>13584</v>
      </c>
      <c r="S28" s="718"/>
      <c r="T28" s="714"/>
    </row>
    <row r="29" spans="1:20" s="661" customFormat="1" ht="10.5" customHeight="1" x14ac:dyDescent="0.15">
      <c r="A29" s="1882"/>
      <c r="B29" s="1412"/>
      <c r="C29" s="1412" t="s">
        <v>857</v>
      </c>
      <c r="D29" s="1447" t="s">
        <v>708</v>
      </c>
      <c r="E29" s="1422" t="s">
        <v>708</v>
      </c>
      <c r="F29" s="1422" t="s">
        <v>708</v>
      </c>
      <c r="G29" s="1422" t="s">
        <v>708</v>
      </c>
      <c r="H29" s="1422" t="s">
        <v>708</v>
      </c>
      <c r="I29" s="1422" t="s">
        <v>708</v>
      </c>
      <c r="J29" s="1422" t="s">
        <v>708</v>
      </c>
      <c r="K29" s="1422">
        <v>-144</v>
      </c>
      <c r="L29" s="1422" t="s">
        <v>184</v>
      </c>
      <c r="M29" s="691"/>
      <c r="N29" s="182"/>
      <c r="O29" s="1990"/>
      <c r="P29" s="1448" t="s">
        <v>184</v>
      </c>
      <c r="Q29" s="1422">
        <v>-144</v>
      </c>
      <c r="R29" s="1422" t="s">
        <v>184</v>
      </c>
      <c r="S29" s="718"/>
      <c r="T29" s="714"/>
    </row>
    <row r="30" spans="1:20" s="661" customFormat="1" ht="10.5" customHeight="1" x14ac:dyDescent="0.15">
      <c r="A30" s="1882"/>
      <c r="B30" s="1412"/>
      <c r="C30" s="1412" t="s">
        <v>858</v>
      </c>
      <c r="D30" s="1475" t="s">
        <v>708</v>
      </c>
      <c r="E30" s="279" t="s">
        <v>708</v>
      </c>
      <c r="F30" s="279" t="s">
        <v>708</v>
      </c>
      <c r="G30" s="279">
        <v>6</v>
      </c>
      <c r="H30" s="279" t="s">
        <v>708</v>
      </c>
      <c r="I30" s="279" t="s">
        <v>708</v>
      </c>
      <c r="J30" s="279" t="s">
        <v>708</v>
      </c>
      <c r="K30" s="279" t="s">
        <v>184</v>
      </c>
      <c r="L30" s="279" t="s">
        <v>184</v>
      </c>
      <c r="M30" s="719"/>
      <c r="N30" s="182"/>
      <c r="O30" s="680"/>
      <c r="P30" s="1398">
        <v>6</v>
      </c>
      <c r="Q30" s="279" t="s">
        <v>184</v>
      </c>
      <c r="R30" s="279" t="s">
        <v>184</v>
      </c>
      <c r="S30" s="720"/>
      <c r="T30" s="714"/>
    </row>
    <row r="31" spans="1:20" s="661" customFormat="1" ht="10.5" customHeight="1" x14ac:dyDescent="0.15">
      <c r="A31" s="1882"/>
      <c r="B31" s="1412"/>
      <c r="C31" s="1412" t="s">
        <v>590</v>
      </c>
      <c r="D31" s="136">
        <f>E39</f>
        <v>20535</v>
      </c>
      <c r="E31" s="182">
        <v>19793</v>
      </c>
      <c r="F31" s="182">
        <v>19101</v>
      </c>
      <c r="G31" s="182">
        <f>SUM(G28:G30)</f>
        <v>18543</v>
      </c>
      <c r="H31" s="182">
        <v>18051</v>
      </c>
      <c r="I31" s="182">
        <v>17412</v>
      </c>
      <c r="J31" s="182">
        <v>16701</v>
      </c>
      <c r="K31" s="182">
        <f>SUM(K28:K29)</f>
        <v>15957</v>
      </c>
      <c r="L31" s="182" t="s">
        <v>184</v>
      </c>
      <c r="M31" s="691"/>
      <c r="N31" s="182"/>
      <c r="O31" s="675"/>
      <c r="P31" s="1375">
        <f>SUM(P28:P30)</f>
        <v>18543</v>
      </c>
      <c r="Q31" s="182">
        <f>SUM(Q28:Q29)</f>
        <v>15957</v>
      </c>
      <c r="R31" s="182" t="s">
        <v>184</v>
      </c>
      <c r="S31" s="718"/>
      <c r="T31" s="714"/>
    </row>
    <row r="32" spans="1:20" s="661" customFormat="1" ht="10.5" customHeight="1" x14ac:dyDescent="0.15">
      <c r="A32" s="1882"/>
      <c r="B32" s="1412"/>
      <c r="C32" s="1412" t="s">
        <v>429</v>
      </c>
      <c r="D32" s="1447">
        <v>1185</v>
      </c>
      <c r="E32" s="1422">
        <v>1392</v>
      </c>
      <c r="F32" s="1422">
        <v>1341</v>
      </c>
      <c r="G32" s="1422">
        <v>1178</v>
      </c>
      <c r="H32" s="1422">
        <v>1266</v>
      </c>
      <c r="I32" s="1422">
        <v>1365</v>
      </c>
      <c r="J32" s="1422">
        <v>1313</v>
      </c>
      <c r="K32" s="1422">
        <v>1323</v>
      </c>
      <c r="L32" s="1422">
        <v>1159</v>
      </c>
      <c r="M32" s="121"/>
      <c r="N32" s="182"/>
      <c r="O32" s="1990"/>
      <c r="P32" s="1448">
        <f>SUM(D32:G32)</f>
        <v>5096</v>
      </c>
      <c r="Q32" s="1422">
        <v>5267</v>
      </c>
      <c r="R32" s="1422">
        <v>4699</v>
      </c>
      <c r="S32" s="123"/>
      <c r="T32" s="714"/>
    </row>
    <row r="33" spans="1:20" s="661" customFormat="1" ht="10.5" customHeight="1" x14ac:dyDescent="0.15">
      <c r="A33" s="715"/>
      <c r="B33" s="722"/>
      <c r="C33" s="722" t="s">
        <v>161</v>
      </c>
      <c r="D33" s="136"/>
      <c r="E33" s="182"/>
      <c r="F33" s="182"/>
      <c r="G33" s="182"/>
      <c r="H33" s="182"/>
      <c r="I33" s="182"/>
      <c r="J33" s="182"/>
      <c r="K33" s="182"/>
      <c r="L33" s="182"/>
      <c r="M33" s="121"/>
      <c r="N33" s="182"/>
      <c r="O33" s="675"/>
      <c r="P33" s="1375"/>
      <c r="Q33" s="182"/>
      <c r="R33" s="182"/>
      <c r="S33" s="123"/>
      <c r="T33" s="714"/>
    </row>
    <row r="34" spans="1:20" s="661" customFormat="1" ht="10.5" customHeight="1" x14ac:dyDescent="0.15">
      <c r="A34" s="721"/>
      <c r="B34" s="721"/>
      <c r="C34" s="722" t="s">
        <v>497</v>
      </c>
      <c r="D34" s="136">
        <v>-32</v>
      </c>
      <c r="E34" s="182">
        <v>-28</v>
      </c>
      <c r="F34" s="182">
        <v>-28</v>
      </c>
      <c r="G34" s="182">
        <v>-23</v>
      </c>
      <c r="H34" s="182">
        <v>-24</v>
      </c>
      <c r="I34" s="182">
        <v>-23</v>
      </c>
      <c r="J34" s="182">
        <v>-24</v>
      </c>
      <c r="K34" s="182">
        <v>-18</v>
      </c>
      <c r="L34" s="182">
        <v>-24</v>
      </c>
      <c r="M34" s="121"/>
      <c r="N34" s="182"/>
      <c r="O34" s="675"/>
      <c r="P34" s="1375">
        <f>SUM(D34:G34)</f>
        <v>-111</v>
      </c>
      <c r="Q34" s="182">
        <v>-89</v>
      </c>
      <c r="R34" s="182">
        <v>-52</v>
      </c>
      <c r="S34" s="723"/>
      <c r="T34" s="714"/>
    </row>
    <row r="35" spans="1:20" s="661" customFormat="1" ht="10.5" customHeight="1" x14ac:dyDescent="0.15">
      <c r="A35" s="1409"/>
      <c r="B35" s="1409"/>
      <c r="C35" s="1412" t="s">
        <v>498</v>
      </c>
      <c r="D35" s="1447">
        <v>-641</v>
      </c>
      <c r="E35" s="1422">
        <v>-623</v>
      </c>
      <c r="F35" s="1422">
        <v>-621</v>
      </c>
      <c r="G35" s="1422">
        <v>-603</v>
      </c>
      <c r="H35" s="1422">
        <v>-602</v>
      </c>
      <c r="I35" s="1422">
        <v>-589</v>
      </c>
      <c r="J35" s="1422">
        <v>-591</v>
      </c>
      <c r="K35" s="1422">
        <v>-574</v>
      </c>
      <c r="L35" s="1422">
        <v>-569</v>
      </c>
      <c r="M35" s="121"/>
      <c r="N35" s="182"/>
      <c r="O35" s="1990"/>
      <c r="P35" s="1448">
        <f>SUM(D35:G35)</f>
        <v>-2488</v>
      </c>
      <c r="Q35" s="1422">
        <v>-2356</v>
      </c>
      <c r="R35" s="1422">
        <v>-2121</v>
      </c>
      <c r="S35" s="723"/>
      <c r="T35" s="714"/>
    </row>
    <row r="36" spans="1:20" s="661" customFormat="1" ht="10.5" customHeight="1" x14ac:dyDescent="0.15">
      <c r="A36" s="1882"/>
      <c r="B36" s="1412"/>
      <c r="C36" s="1412" t="s">
        <v>152</v>
      </c>
      <c r="D36" s="1447">
        <v>-79</v>
      </c>
      <c r="E36" s="1422">
        <v>0</v>
      </c>
      <c r="F36" s="1422">
        <v>0</v>
      </c>
      <c r="G36" s="1422">
        <v>0</v>
      </c>
      <c r="H36" s="1422">
        <v>-163</v>
      </c>
      <c r="I36" s="1422">
        <v>-150</v>
      </c>
      <c r="J36" s="1422">
        <v>0</v>
      </c>
      <c r="K36" s="1422">
        <v>0</v>
      </c>
      <c r="L36" s="1422">
        <v>0</v>
      </c>
      <c r="M36" s="121"/>
      <c r="N36" s="182"/>
      <c r="O36" s="1990"/>
      <c r="P36" s="1448">
        <f>SUM(D36:G36)</f>
        <v>-79</v>
      </c>
      <c r="Q36" s="1422">
        <v>-313</v>
      </c>
      <c r="R36" s="1422">
        <v>0</v>
      </c>
      <c r="S36" s="723"/>
      <c r="T36" s="714"/>
    </row>
    <row r="37" spans="1:20" s="661" customFormat="1" ht="19.5" customHeight="1" x14ac:dyDescent="0.15">
      <c r="A37" s="715"/>
      <c r="B37" s="2079"/>
      <c r="C37" s="2079" t="s">
        <v>499</v>
      </c>
      <c r="D37" s="119">
        <v>5</v>
      </c>
      <c r="E37" s="1422">
        <v>2</v>
      </c>
      <c r="F37" s="1422">
        <v>2</v>
      </c>
      <c r="G37" s="1422">
        <v>9</v>
      </c>
      <c r="H37" s="1422">
        <v>1</v>
      </c>
      <c r="I37" s="1422">
        <v>15</v>
      </c>
      <c r="J37" s="1422">
        <v>16</v>
      </c>
      <c r="K37" s="1422">
        <v>17</v>
      </c>
      <c r="L37" s="1422" t="s">
        <v>184</v>
      </c>
      <c r="M37" s="121"/>
      <c r="N37" s="182"/>
      <c r="O37" s="1990"/>
      <c r="P37" s="1448">
        <f>SUM(D37:G37)</f>
        <v>18</v>
      </c>
      <c r="Q37" s="1422">
        <v>49</v>
      </c>
      <c r="R37" s="1422" t="s">
        <v>184</v>
      </c>
      <c r="S37" s="723"/>
      <c r="T37" s="714"/>
    </row>
    <row r="38" spans="1:20" s="661" customFormat="1" ht="10.5" customHeight="1" x14ac:dyDescent="0.15">
      <c r="A38" s="1882"/>
      <c r="B38" s="1412"/>
      <c r="C38" s="1412" t="s">
        <v>751</v>
      </c>
      <c r="D38" s="119">
        <v>-1</v>
      </c>
      <c r="E38" s="120">
        <v>-1</v>
      </c>
      <c r="F38" s="120">
        <v>-2</v>
      </c>
      <c r="G38" s="120">
        <v>-3</v>
      </c>
      <c r="H38" s="120">
        <v>8</v>
      </c>
      <c r="I38" s="120">
        <v>21</v>
      </c>
      <c r="J38" s="120">
        <v>-3</v>
      </c>
      <c r="K38" s="120">
        <v>-4</v>
      </c>
      <c r="L38" s="182">
        <v>0</v>
      </c>
      <c r="M38" s="121"/>
      <c r="N38" s="182"/>
      <c r="O38" s="675"/>
      <c r="P38" s="1375">
        <f>SUM(D38:G38)</f>
        <v>-7</v>
      </c>
      <c r="Q38" s="182">
        <v>22</v>
      </c>
      <c r="R38" s="182">
        <v>-9</v>
      </c>
      <c r="S38" s="123"/>
      <c r="T38" s="714"/>
    </row>
    <row r="39" spans="1:20" s="661" customFormat="1" ht="10.5" customHeight="1" x14ac:dyDescent="0.15">
      <c r="A39" s="2082"/>
      <c r="B39" s="2352" t="s">
        <v>138</v>
      </c>
      <c r="C39" s="2352"/>
      <c r="D39" s="134">
        <f t="shared" ref="D39" si="10">SUM(D31:D38)</f>
        <v>20972</v>
      </c>
      <c r="E39" s="1088">
        <f t="shared" ref="E39:K39" si="11">SUM(E31:E38)</f>
        <v>20535</v>
      </c>
      <c r="F39" s="1088">
        <f t="shared" si="11"/>
        <v>19793</v>
      </c>
      <c r="G39" s="1088">
        <f t="shared" si="11"/>
        <v>19101</v>
      </c>
      <c r="H39" s="1088">
        <f t="shared" si="11"/>
        <v>18537</v>
      </c>
      <c r="I39" s="1088">
        <f t="shared" si="11"/>
        <v>18051</v>
      </c>
      <c r="J39" s="1088">
        <f t="shared" si="11"/>
        <v>17412</v>
      </c>
      <c r="K39" s="1088">
        <f t="shared" si="11"/>
        <v>16701</v>
      </c>
      <c r="L39" s="1088">
        <f>SUM(L31:L38)+L28</f>
        <v>16101</v>
      </c>
      <c r="M39" s="133"/>
      <c r="N39" s="182"/>
      <c r="O39" s="676"/>
      <c r="P39" s="1379">
        <f t="shared" ref="P39" si="12">SUM(P31:P38)</f>
        <v>20972</v>
      </c>
      <c r="Q39" s="132">
        <f>SUM(Q31:Q38)</f>
        <v>18537</v>
      </c>
      <c r="R39" s="132">
        <f>SUM(R31:R38)+R28</f>
        <v>16101</v>
      </c>
      <c r="S39" s="129"/>
      <c r="T39" s="714"/>
    </row>
    <row r="40" spans="1:20" ht="6" customHeight="1" x14ac:dyDescent="0.2">
      <c r="A40" s="724"/>
      <c r="B40" s="724"/>
      <c r="C40" s="724"/>
      <c r="D40" s="724"/>
      <c r="E40" s="725"/>
      <c r="F40" s="726"/>
      <c r="G40" s="726"/>
      <c r="H40" s="726"/>
      <c r="I40" s="726"/>
      <c r="J40" s="726"/>
      <c r="K40" s="726"/>
      <c r="L40" s="726"/>
      <c r="M40" s="726"/>
      <c r="N40" s="726"/>
      <c r="O40" s="727"/>
      <c r="P40" s="726"/>
      <c r="Q40" s="726"/>
      <c r="R40" s="724"/>
      <c r="S40" s="728"/>
      <c r="T40" s="724"/>
    </row>
    <row r="41" spans="1:20" s="707" customFormat="1" ht="8.25" customHeight="1" x14ac:dyDescent="0.15">
      <c r="A41" s="2405" t="s">
        <v>153</v>
      </c>
      <c r="B41" s="2405"/>
      <c r="C41" s="2405"/>
      <c r="D41" s="2405"/>
      <c r="E41" s="2405"/>
      <c r="F41" s="2405"/>
      <c r="G41" s="2405"/>
      <c r="H41" s="2405"/>
      <c r="I41" s="2405"/>
      <c r="J41" s="2405"/>
      <c r="K41" s="2405"/>
      <c r="L41" s="2405"/>
      <c r="M41" s="2405"/>
      <c r="N41" s="2405"/>
      <c r="O41" s="2405"/>
      <c r="P41" s="2405"/>
      <c r="Q41" s="2405"/>
      <c r="R41" s="2405"/>
      <c r="S41" s="2405"/>
      <c r="T41" s="729"/>
    </row>
    <row r="42" spans="1:20" s="707" customFormat="1" ht="6.75" customHeight="1" x14ac:dyDescent="0.15">
      <c r="A42" s="2403"/>
      <c r="B42" s="2403"/>
      <c r="C42" s="2403"/>
      <c r="D42" s="2403"/>
      <c r="E42" s="2403"/>
      <c r="F42" s="2403"/>
      <c r="G42" s="2403"/>
      <c r="H42" s="2403"/>
      <c r="I42" s="2403"/>
      <c r="J42" s="2403"/>
      <c r="K42" s="2403"/>
      <c r="L42" s="2403"/>
      <c r="M42" s="2403"/>
      <c r="N42" s="2403"/>
      <c r="O42" s="2403"/>
      <c r="P42" s="2403"/>
      <c r="Q42" s="2403"/>
      <c r="R42" s="2403"/>
      <c r="S42" s="2403"/>
      <c r="T42" s="729"/>
    </row>
    <row r="43" spans="1:20" s="707" customFormat="1" ht="9" customHeight="1" x14ac:dyDescent="0.15">
      <c r="A43" s="2402" t="s">
        <v>47</v>
      </c>
      <c r="B43" s="2402"/>
      <c r="C43" s="2402"/>
      <c r="D43" s="2402"/>
      <c r="E43" s="2402"/>
      <c r="F43" s="2402"/>
      <c r="G43" s="2402"/>
      <c r="H43" s="2402"/>
      <c r="I43" s="2402"/>
      <c r="J43" s="2402"/>
      <c r="K43" s="2402"/>
      <c r="L43" s="2402"/>
      <c r="M43" s="2402"/>
      <c r="N43" s="2402"/>
      <c r="O43" s="2402"/>
      <c r="P43" s="2402"/>
      <c r="Q43" s="2402"/>
      <c r="R43" s="2402"/>
      <c r="S43" s="2402"/>
      <c r="T43" s="729"/>
    </row>
  </sheetData>
  <mergeCells count="18">
    <mergeCell ref="A43:S43"/>
    <mergeCell ref="A42:S42"/>
    <mergeCell ref="E3:L3"/>
    <mergeCell ref="A41:S41"/>
    <mergeCell ref="B21:C21"/>
    <mergeCell ref="B19:C19"/>
    <mergeCell ref="B28:C28"/>
    <mergeCell ref="B39:C39"/>
    <mergeCell ref="A1:S1"/>
    <mergeCell ref="A3:C3"/>
    <mergeCell ref="A20:C20"/>
    <mergeCell ref="A27:C27"/>
    <mergeCell ref="B26:C26"/>
    <mergeCell ref="A6:C6"/>
    <mergeCell ref="B10:C10"/>
    <mergeCell ref="A11:C11"/>
    <mergeCell ref="B7:C7"/>
    <mergeCell ref="B12:C12"/>
  </mergeCells>
  <printOptions horizontalCentered="1"/>
  <pageMargins left="0.23622047244094491" right="0.23622047244094491" top="0.27559055118110237" bottom="0.23622047244094491" header="0.15748031496062992" footer="0.11811023622047245"/>
  <pageSetup scale="90" orientation="landscape" useFirstPageNumber="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H52"/>
  <sheetViews>
    <sheetView zoomScaleNormal="100" zoomScaleSheetLayoutView="100" workbookViewId="0">
      <selection activeCell="D57" sqref="D57"/>
    </sheetView>
  </sheetViews>
  <sheetFormatPr defaultColWidth="9.140625" defaultRowHeight="12.75" x14ac:dyDescent="0.2"/>
  <cols>
    <col min="1" max="1" width="2.7109375" style="650" customWidth="1"/>
    <col min="2" max="2" width="2.140625" style="650" customWidth="1"/>
    <col min="3" max="3" width="69.140625" style="650" customWidth="1"/>
    <col min="4" max="4" width="7.85546875" style="650" bestFit="1" customWidth="1"/>
    <col min="5" max="5" width="6.140625" style="708" customWidth="1"/>
    <col min="6" max="12" width="6.140625" style="709" customWidth="1"/>
    <col min="13" max="13" width="1.28515625" style="709" customWidth="1"/>
    <col min="14" max="14" width="1.7109375" style="709" customWidth="1"/>
    <col min="15" max="15" width="1.28515625" style="710" customWidth="1"/>
    <col min="16" max="16" width="6.5703125" style="709" customWidth="1"/>
    <col min="17" max="17" width="6.140625" style="709" customWidth="1"/>
    <col min="18" max="18" width="6.140625" style="650" customWidth="1"/>
    <col min="19" max="19" width="1.28515625" style="711" customWidth="1"/>
    <col min="20" max="21" width="9.140625" style="650" customWidth="1"/>
    <col min="22" max="22" width="9.140625" style="651" customWidth="1"/>
    <col min="23" max="24" width="9.140625" style="652" customWidth="1"/>
    <col min="25" max="32" width="9.140625" style="650" customWidth="1"/>
    <col min="33" max="33" width="9.140625" style="653" customWidth="1"/>
    <col min="34" max="34" width="9.140625" style="652" customWidth="1"/>
    <col min="35" max="35" width="9.140625" style="650" customWidth="1"/>
    <col min="36" max="16384" width="9.140625" style="650"/>
  </cols>
  <sheetData>
    <row r="1" spans="1:34" s="1070" customFormat="1" ht="15.75" customHeight="1" x14ac:dyDescent="0.25">
      <c r="A1" s="2400" t="s">
        <v>273</v>
      </c>
      <c r="B1" s="2400"/>
      <c r="C1" s="2400"/>
      <c r="D1" s="2400"/>
      <c r="E1" s="2400"/>
      <c r="F1" s="2400"/>
      <c r="G1" s="2400"/>
      <c r="H1" s="2400"/>
      <c r="I1" s="2400"/>
      <c r="J1" s="2400"/>
      <c r="K1" s="2400"/>
      <c r="L1" s="2400"/>
      <c r="M1" s="2400"/>
      <c r="N1" s="2400"/>
      <c r="O1" s="2400"/>
      <c r="P1" s="2400"/>
      <c r="Q1" s="2400"/>
      <c r="R1" s="2400"/>
      <c r="S1" s="2400"/>
      <c r="W1" s="1071"/>
      <c r="X1" s="1071"/>
      <c r="AG1" s="1072"/>
      <c r="AH1" s="1071"/>
    </row>
    <row r="2" spans="1:34" ht="8.25" customHeight="1" x14ac:dyDescent="0.2">
      <c r="A2" s="654"/>
      <c r="B2" s="654"/>
      <c r="C2" s="654"/>
      <c r="D2" s="655"/>
      <c r="E2" s="655"/>
      <c r="F2" s="655"/>
      <c r="G2" s="655"/>
      <c r="H2" s="655"/>
      <c r="I2" s="655"/>
      <c r="J2" s="655"/>
      <c r="K2" s="655"/>
      <c r="L2" s="655"/>
      <c r="M2" s="656"/>
      <c r="N2" s="655"/>
      <c r="O2" s="655"/>
      <c r="P2" s="566"/>
      <c r="Q2" s="566"/>
      <c r="R2" s="566"/>
      <c r="S2" s="566"/>
    </row>
    <row r="3" spans="1:34" s="661" customFormat="1" ht="10.5" customHeight="1" x14ac:dyDescent="0.15">
      <c r="A3" s="2269" t="s">
        <v>418</v>
      </c>
      <c r="B3" s="2269"/>
      <c r="C3" s="2269"/>
      <c r="D3" s="657"/>
      <c r="E3" s="2404"/>
      <c r="F3" s="2404"/>
      <c r="G3" s="2404"/>
      <c r="H3" s="2404"/>
      <c r="I3" s="2404"/>
      <c r="J3" s="2404"/>
      <c r="K3" s="2404"/>
      <c r="L3" s="2404"/>
      <c r="M3" s="658"/>
      <c r="N3" s="659"/>
      <c r="O3" s="660"/>
      <c r="P3" s="92" t="s">
        <v>709</v>
      </c>
      <c r="Q3" s="93" t="s">
        <v>494</v>
      </c>
      <c r="R3" s="93" t="s">
        <v>17</v>
      </c>
      <c r="S3" s="187"/>
    </row>
    <row r="4" spans="1:34" s="661" customFormat="1" ht="10.5" customHeight="1" x14ac:dyDescent="0.15">
      <c r="A4" s="662"/>
      <c r="B4" s="662"/>
      <c r="C4" s="662"/>
      <c r="D4" s="95" t="s">
        <v>778</v>
      </c>
      <c r="E4" s="96" t="s">
        <v>750</v>
      </c>
      <c r="F4" s="96" t="s">
        <v>710</v>
      </c>
      <c r="G4" s="96" t="s">
        <v>571</v>
      </c>
      <c r="H4" s="96" t="s">
        <v>550</v>
      </c>
      <c r="I4" s="96" t="s">
        <v>528</v>
      </c>
      <c r="J4" s="96" t="s">
        <v>490</v>
      </c>
      <c r="K4" s="96" t="s">
        <v>196</v>
      </c>
      <c r="L4" s="96" t="s">
        <v>419</v>
      </c>
      <c r="M4" s="663"/>
      <c r="N4" s="316"/>
      <c r="O4" s="664"/>
      <c r="P4" s="100" t="s">
        <v>18</v>
      </c>
      <c r="Q4" s="96" t="s">
        <v>18</v>
      </c>
      <c r="R4" s="96" t="s">
        <v>18</v>
      </c>
      <c r="S4" s="97"/>
    </row>
    <row r="5" spans="1:34" s="661" customFormat="1" ht="3.75" customHeight="1" x14ac:dyDescent="0.15">
      <c r="A5" s="665"/>
      <c r="B5" s="665"/>
      <c r="C5" s="665"/>
      <c r="D5" s="90"/>
      <c r="E5" s="90"/>
      <c r="F5" s="90"/>
      <c r="G5" s="90"/>
      <c r="H5" s="90"/>
      <c r="I5" s="90"/>
      <c r="J5" s="90"/>
      <c r="K5" s="90"/>
      <c r="L5" s="90"/>
      <c r="M5" s="90"/>
      <c r="N5" s="90"/>
      <c r="O5" s="90"/>
      <c r="P5" s="321"/>
      <c r="Q5" s="320"/>
      <c r="R5" s="320"/>
      <c r="S5" s="90"/>
    </row>
    <row r="6" spans="1:34" s="661" customFormat="1" ht="10.5" customHeight="1" x14ac:dyDescent="0.15">
      <c r="A6" s="2270" t="s">
        <v>727</v>
      </c>
      <c r="B6" s="2270"/>
      <c r="C6" s="2270"/>
      <c r="D6" s="666"/>
      <c r="E6" s="555"/>
      <c r="F6" s="555"/>
      <c r="G6" s="555"/>
      <c r="H6" s="555"/>
      <c r="I6" s="555"/>
      <c r="J6" s="555"/>
      <c r="K6" s="555"/>
      <c r="L6" s="555"/>
      <c r="M6" s="667"/>
      <c r="N6" s="137"/>
      <c r="O6" s="554"/>
      <c r="P6" s="1154"/>
      <c r="Q6" s="668"/>
      <c r="R6" s="668"/>
      <c r="S6" s="293"/>
    </row>
    <row r="7" spans="1:34" s="661" customFormat="1" ht="19.5" customHeight="1" x14ac:dyDescent="0.15">
      <c r="A7" s="2412" t="s">
        <v>728</v>
      </c>
      <c r="B7" s="2283"/>
      <c r="C7" s="2283"/>
      <c r="D7" s="669"/>
      <c r="E7" s="137"/>
      <c r="F7" s="137"/>
      <c r="G7" s="137"/>
      <c r="H7" s="137"/>
      <c r="I7" s="137"/>
      <c r="J7" s="137"/>
      <c r="K7" s="137"/>
      <c r="L7" s="137"/>
      <c r="M7" s="295"/>
      <c r="N7" s="137"/>
      <c r="O7" s="670"/>
      <c r="P7" s="1153"/>
      <c r="Q7" s="277"/>
      <c r="R7" s="277"/>
      <c r="S7" s="278"/>
    </row>
    <row r="8" spans="1:34" s="661" customFormat="1" ht="10.5" customHeight="1" x14ac:dyDescent="0.15">
      <c r="A8" s="671"/>
      <c r="B8" s="2408" t="s">
        <v>257</v>
      </c>
      <c r="C8" s="2408"/>
      <c r="D8" s="669"/>
      <c r="E8" s="137"/>
      <c r="F8" s="137"/>
      <c r="G8" s="137"/>
      <c r="H8" s="137"/>
      <c r="I8" s="137"/>
      <c r="J8" s="137"/>
      <c r="K8" s="137"/>
      <c r="L8" s="137"/>
      <c r="M8" s="295"/>
      <c r="N8" s="137"/>
      <c r="O8" s="670"/>
      <c r="P8" s="1153"/>
      <c r="Q8" s="277"/>
      <c r="R8" s="277"/>
      <c r="S8" s="278"/>
    </row>
    <row r="9" spans="1:34" s="661" customFormat="1" ht="10.5" customHeight="1" x14ac:dyDescent="0.15">
      <c r="A9" s="224"/>
      <c r="B9" s="224"/>
      <c r="C9" s="562" t="s">
        <v>127</v>
      </c>
      <c r="D9" s="1449">
        <f>E11</f>
        <v>1037</v>
      </c>
      <c r="E9" s="695">
        <v>1279</v>
      </c>
      <c r="F9" s="695">
        <v>996</v>
      </c>
      <c r="G9" s="695">
        <v>1024</v>
      </c>
      <c r="H9" s="695">
        <v>843</v>
      </c>
      <c r="I9" s="695">
        <v>692</v>
      </c>
      <c r="J9" s="695">
        <v>156</v>
      </c>
      <c r="K9" s="695">
        <v>738</v>
      </c>
      <c r="L9" s="695">
        <v>307</v>
      </c>
      <c r="M9" s="672"/>
      <c r="N9" s="182"/>
      <c r="O9" s="696"/>
      <c r="P9" s="1450">
        <f>Q11</f>
        <v>1024</v>
      </c>
      <c r="Q9" s="697">
        <v>738</v>
      </c>
      <c r="R9" s="697">
        <v>1114</v>
      </c>
      <c r="S9" s="674"/>
    </row>
    <row r="10" spans="1:34" s="661" customFormat="1" ht="10.5" customHeight="1" x14ac:dyDescent="0.15">
      <c r="A10" s="1312"/>
      <c r="B10" s="1312"/>
      <c r="C10" s="2037" t="s">
        <v>729</v>
      </c>
      <c r="D10" s="119">
        <v>-44</v>
      </c>
      <c r="E10" s="120">
        <v>-242</v>
      </c>
      <c r="F10" s="120">
        <v>283</v>
      </c>
      <c r="G10" s="120">
        <v>-28</v>
      </c>
      <c r="H10" s="120">
        <v>181</v>
      </c>
      <c r="I10" s="120">
        <v>151</v>
      </c>
      <c r="J10" s="120">
        <v>536</v>
      </c>
      <c r="K10" s="120">
        <v>-582</v>
      </c>
      <c r="L10" s="182">
        <v>431</v>
      </c>
      <c r="M10" s="121"/>
      <c r="N10" s="182"/>
      <c r="O10" s="675"/>
      <c r="P10" s="1375">
        <f>SUM(D10:G10)</f>
        <v>-31</v>
      </c>
      <c r="Q10" s="137">
        <v>286</v>
      </c>
      <c r="R10" s="137">
        <v>-376</v>
      </c>
      <c r="S10" s="278"/>
    </row>
    <row r="11" spans="1:34" s="661" customFormat="1" ht="10.5" customHeight="1" x14ac:dyDescent="0.15">
      <c r="A11" s="2088"/>
      <c r="B11" s="2089"/>
      <c r="C11" s="2090" t="s">
        <v>138</v>
      </c>
      <c r="D11" s="134">
        <f t="shared" ref="D11" si="0">SUM(D9:D10)</f>
        <v>993</v>
      </c>
      <c r="E11" s="1088">
        <f t="shared" ref="E11:L11" si="1">SUM(E9:E10)</f>
        <v>1037</v>
      </c>
      <c r="F11" s="1088">
        <f t="shared" si="1"/>
        <v>1279</v>
      </c>
      <c r="G11" s="1088">
        <f t="shared" si="1"/>
        <v>996</v>
      </c>
      <c r="H11" s="1088">
        <f t="shared" si="1"/>
        <v>1024</v>
      </c>
      <c r="I11" s="1088">
        <f t="shared" si="1"/>
        <v>843</v>
      </c>
      <c r="J11" s="1088">
        <f t="shared" si="1"/>
        <v>692</v>
      </c>
      <c r="K11" s="1088">
        <f t="shared" si="1"/>
        <v>156</v>
      </c>
      <c r="L11" s="1088">
        <f t="shared" si="1"/>
        <v>738</v>
      </c>
      <c r="M11" s="133"/>
      <c r="N11" s="182"/>
      <c r="O11" s="676"/>
      <c r="P11" s="1379">
        <f t="shared" ref="P11:Q11" si="2">SUM(P9:P10)</f>
        <v>993</v>
      </c>
      <c r="Q11" s="290">
        <f t="shared" si="2"/>
        <v>1024</v>
      </c>
      <c r="R11" s="290">
        <f t="shared" ref="R11" si="3">SUM(R9:R10)</f>
        <v>738</v>
      </c>
      <c r="S11" s="287"/>
    </row>
    <row r="12" spans="1:34" s="661" customFormat="1" ht="10.5" customHeight="1" x14ac:dyDescent="0.15">
      <c r="A12" s="2086"/>
      <c r="B12" s="2407" t="s">
        <v>730</v>
      </c>
      <c r="C12" s="2407"/>
      <c r="D12" s="136"/>
      <c r="E12" s="182"/>
      <c r="F12" s="182"/>
      <c r="G12" s="182"/>
      <c r="H12" s="182"/>
      <c r="I12" s="182"/>
      <c r="J12" s="182"/>
      <c r="K12" s="182"/>
      <c r="L12" s="182"/>
      <c r="M12" s="121"/>
      <c r="N12" s="182"/>
      <c r="O12" s="675"/>
      <c r="P12" s="1375"/>
      <c r="Q12" s="277"/>
      <c r="R12" s="277"/>
      <c r="S12" s="278"/>
    </row>
    <row r="13" spans="1:34" s="661" customFormat="1" ht="18.75" customHeight="1" x14ac:dyDescent="0.15">
      <c r="A13" s="671"/>
      <c r="B13" s="677"/>
      <c r="C13" s="678" t="s">
        <v>808</v>
      </c>
      <c r="D13" s="136"/>
      <c r="E13" s="182"/>
      <c r="F13" s="182"/>
      <c r="G13" s="182"/>
      <c r="H13" s="182"/>
      <c r="I13" s="182"/>
      <c r="J13" s="182"/>
      <c r="K13" s="182"/>
      <c r="L13" s="182"/>
      <c r="M13" s="121"/>
      <c r="N13" s="182"/>
      <c r="O13" s="675"/>
      <c r="P13" s="1375"/>
      <c r="Q13" s="137"/>
      <c r="R13" s="137"/>
      <c r="S13" s="278"/>
    </row>
    <row r="14" spans="1:34" s="661" customFormat="1" ht="10.5" customHeight="1" x14ac:dyDescent="0.15">
      <c r="A14" s="224"/>
      <c r="B14" s="224"/>
      <c r="C14" s="562" t="s">
        <v>128</v>
      </c>
      <c r="D14" s="1449" t="s">
        <v>708</v>
      </c>
      <c r="E14" s="695" t="s">
        <v>708</v>
      </c>
      <c r="F14" s="695" t="s">
        <v>708</v>
      </c>
      <c r="G14" s="695" t="s">
        <v>708</v>
      </c>
      <c r="H14" s="695" t="s">
        <v>708</v>
      </c>
      <c r="I14" s="695" t="s">
        <v>708</v>
      </c>
      <c r="J14" s="695" t="s">
        <v>708</v>
      </c>
      <c r="K14" s="695">
        <v>60</v>
      </c>
      <c r="L14" s="695">
        <v>84</v>
      </c>
      <c r="M14" s="672"/>
      <c r="N14" s="182"/>
      <c r="O14" s="696"/>
      <c r="P14" s="1450" t="s">
        <v>718</v>
      </c>
      <c r="Q14" s="697">
        <v>60</v>
      </c>
      <c r="R14" s="697">
        <v>161</v>
      </c>
      <c r="S14" s="674"/>
    </row>
    <row r="15" spans="1:34" s="661" customFormat="1" ht="10.5" customHeight="1" x14ac:dyDescent="0.15">
      <c r="A15" s="1312"/>
      <c r="B15" s="1312"/>
      <c r="C15" s="2037" t="s">
        <v>859</v>
      </c>
      <c r="D15" s="1475" t="s">
        <v>708</v>
      </c>
      <c r="E15" s="279" t="s">
        <v>708</v>
      </c>
      <c r="F15" s="279" t="s">
        <v>708</v>
      </c>
      <c r="G15" s="279" t="s">
        <v>708</v>
      </c>
      <c r="H15" s="279" t="s">
        <v>184</v>
      </c>
      <c r="I15" s="279" t="s">
        <v>184</v>
      </c>
      <c r="J15" s="279" t="s">
        <v>184</v>
      </c>
      <c r="K15" s="279">
        <v>-28</v>
      </c>
      <c r="L15" s="279" t="s">
        <v>184</v>
      </c>
      <c r="M15" s="679"/>
      <c r="N15" s="182"/>
      <c r="O15" s="680"/>
      <c r="P15" s="1398" t="s">
        <v>718</v>
      </c>
      <c r="Q15" s="235">
        <v>-28</v>
      </c>
      <c r="R15" s="235" t="s">
        <v>184</v>
      </c>
      <c r="S15" s="681"/>
    </row>
    <row r="16" spans="1:34" s="661" customFormat="1" ht="10.5" customHeight="1" x14ac:dyDescent="0.15">
      <c r="A16" s="1312"/>
      <c r="B16" s="1312"/>
      <c r="C16" s="2037" t="s">
        <v>163</v>
      </c>
      <c r="D16" s="2099">
        <f>E18</f>
        <v>28</v>
      </c>
      <c r="E16" s="2100">
        <v>-11</v>
      </c>
      <c r="F16" s="2100">
        <v>-47</v>
      </c>
      <c r="G16" s="2100">
        <v>-139</v>
      </c>
      <c r="H16" s="2100">
        <v>-111</v>
      </c>
      <c r="I16" s="2100">
        <v>-80</v>
      </c>
      <c r="J16" s="2100">
        <v>-19</v>
      </c>
      <c r="K16" s="2100">
        <f>SUM(K14:K15)</f>
        <v>32</v>
      </c>
      <c r="L16" s="2100" t="s">
        <v>184</v>
      </c>
      <c r="M16" s="672"/>
      <c r="N16" s="182"/>
      <c r="O16" s="2101"/>
      <c r="P16" s="2102">
        <f>Q18</f>
        <v>-139</v>
      </c>
      <c r="Q16" s="2103">
        <f>SUM(Q14:Q15)</f>
        <v>32</v>
      </c>
      <c r="R16" s="2103" t="s">
        <v>184</v>
      </c>
      <c r="S16" s="674"/>
    </row>
    <row r="17" spans="1:19" s="661" customFormat="1" ht="10.5" customHeight="1" x14ac:dyDescent="0.15">
      <c r="A17" s="1312"/>
      <c r="B17" s="1312"/>
      <c r="C17" s="2037" t="s">
        <v>731</v>
      </c>
      <c r="D17" s="119">
        <v>49</v>
      </c>
      <c r="E17" s="120">
        <v>39</v>
      </c>
      <c r="F17" s="120">
        <v>36</v>
      </c>
      <c r="G17" s="120">
        <v>92</v>
      </c>
      <c r="H17" s="120">
        <v>-28</v>
      </c>
      <c r="I17" s="120">
        <v>-31</v>
      </c>
      <c r="J17" s="120">
        <v>-61</v>
      </c>
      <c r="K17" s="120">
        <v>-51</v>
      </c>
      <c r="L17" s="182">
        <v>-24</v>
      </c>
      <c r="M17" s="121"/>
      <c r="N17" s="182"/>
      <c r="O17" s="675"/>
      <c r="P17" s="1375">
        <f>SUM(D17:G17)</f>
        <v>216</v>
      </c>
      <c r="Q17" s="137">
        <v>-171</v>
      </c>
      <c r="R17" s="137">
        <v>-101</v>
      </c>
      <c r="S17" s="278"/>
    </row>
    <row r="18" spans="1:19" s="661" customFormat="1" ht="10.5" customHeight="1" x14ac:dyDescent="0.15">
      <c r="A18" s="2088"/>
      <c r="B18" s="2089"/>
      <c r="C18" s="2090" t="s">
        <v>138</v>
      </c>
      <c r="D18" s="134">
        <f t="shared" ref="D18" si="4">SUM(D16:D17)</f>
        <v>77</v>
      </c>
      <c r="E18" s="1088">
        <f t="shared" ref="E18:K18" si="5">SUM(E16:E17)</f>
        <v>28</v>
      </c>
      <c r="F18" s="1088">
        <f t="shared" si="5"/>
        <v>-11</v>
      </c>
      <c r="G18" s="1088">
        <f t="shared" si="5"/>
        <v>-47</v>
      </c>
      <c r="H18" s="1088">
        <f t="shared" si="5"/>
        <v>-139</v>
      </c>
      <c r="I18" s="1088">
        <f t="shared" si="5"/>
        <v>-111</v>
      </c>
      <c r="J18" s="1088">
        <f t="shared" si="5"/>
        <v>-80</v>
      </c>
      <c r="K18" s="1088">
        <f t="shared" si="5"/>
        <v>-19</v>
      </c>
      <c r="L18" s="1088">
        <f>L17+L14</f>
        <v>60</v>
      </c>
      <c r="M18" s="133"/>
      <c r="N18" s="182"/>
      <c r="O18" s="676"/>
      <c r="P18" s="1379">
        <f t="shared" ref="P18" si="6">P17+P16</f>
        <v>77</v>
      </c>
      <c r="Q18" s="135">
        <f>Q17+Q16</f>
        <v>-139</v>
      </c>
      <c r="R18" s="135">
        <f t="shared" ref="R18" si="7">R17+R14</f>
        <v>60</v>
      </c>
      <c r="S18" s="287"/>
    </row>
    <row r="19" spans="1:19" s="661" customFormat="1" ht="10.5" customHeight="1" x14ac:dyDescent="0.15">
      <c r="A19" s="671"/>
      <c r="B19" s="2407" t="s">
        <v>274</v>
      </c>
      <c r="C19" s="2407"/>
      <c r="D19" s="136"/>
      <c r="E19" s="182"/>
      <c r="F19" s="182"/>
      <c r="G19" s="182"/>
      <c r="H19" s="182"/>
      <c r="I19" s="182"/>
      <c r="J19" s="182"/>
      <c r="K19" s="182"/>
      <c r="L19" s="182"/>
      <c r="M19" s="121"/>
      <c r="N19" s="182"/>
      <c r="O19" s="675"/>
      <c r="P19" s="1375"/>
      <c r="Q19" s="137"/>
      <c r="R19" s="137"/>
      <c r="S19" s="278"/>
    </row>
    <row r="20" spans="1:19" s="661" customFormat="1" ht="10.5" customHeight="1" x14ac:dyDescent="0.15">
      <c r="A20" s="224"/>
      <c r="B20" s="224"/>
      <c r="C20" s="562" t="s">
        <v>127</v>
      </c>
      <c r="D20" s="1449">
        <f>E22</f>
        <v>72</v>
      </c>
      <c r="E20" s="695">
        <v>67</v>
      </c>
      <c r="F20" s="695">
        <v>25</v>
      </c>
      <c r="G20" s="695">
        <v>-18</v>
      </c>
      <c r="H20" s="695">
        <v>10</v>
      </c>
      <c r="I20" s="695">
        <v>0</v>
      </c>
      <c r="J20" s="695">
        <v>39</v>
      </c>
      <c r="K20" s="695">
        <v>33</v>
      </c>
      <c r="L20" s="695">
        <v>27</v>
      </c>
      <c r="M20" s="672"/>
      <c r="N20" s="182"/>
      <c r="O20" s="696"/>
      <c r="P20" s="1450">
        <f>Q22</f>
        <v>-18</v>
      </c>
      <c r="Q20" s="697">
        <v>33</v>
      </c>
      <c r="R20" s="697">
        <v>23</v>
      </c>
      <c r="S20" s="674"/>
    </row>
    <row r="21" spans="1:19" s="661" customFormat="1" ht="10.5" customHeight="1" x14ac:dyDescent="0.15">
      <c r="A21" s="1312"/>
      <c r="B21" s="1312"/>
      <c r="C21" s="2037" t="s">
        <v>500</v>
      </c>
      <c r="D21" s="119">
        <v>41</v>
      </c>
      <c r="E21" s="120">
        <v>5</v>
      </c>
      <c r="F21" s="120">
        <v>42</v>
      </c>
      <c r="G21" s="120">
        <v>43</v>
      </c>
      <c r="H21" s="120">
        <v>-28</v>
      </c>
      <c r="I21" s="120">
        <v>10</v>
      </c>
      <c r="J21" s="120">
        <v>-39</v>
      </c>
      <c r="K21" s="120">
        <v>6</v>
      </c>
      <c r="L21" s="182">
        <v>6</v>
      </c>
      <c r="M21" s="121"/>
      <c r="N21" s="182"/>
      <c r="O21" s="675"/>
      <c r="P21" s="1375">
        <f>SUM(D21:G21)</f>
        <v>131</v>
      </c>
      <c r="Q21" s="137">
        <v>-51</v>
      </c>
      <c r="R21" s="137">
        <v>10</v>
      </c>
      <c r="S21" s="278"/>
    </row>
    <row r="22" spans="1:19" s="661" customFormat="1" ht="10.5" customHeight="1" x14ac:dyDescent="0.15">
      <c r="A22" s="2088"/>
      <c r="B22" s="2089"/>
      <c r="C22" s="2090" t="s">
        <v>138</v>
      </c>
      <c r="D22" s="134">
        <f t="shared" ref="D22" si="8">SUM(D20:D21)</f>
        <v>113</v>
      </c>
      <c r="E22" s="1088">
        <f t="shared" ref="E22:L22" si="9">SUM(E20:E21)</f>
        <v>72</v>
      </c>
      <c r="F22" s="1088">
        <f t="shared" si="9"/>
        <v>67</v>
      </c>
      <c r="G22" s="1088">
        <f t="shared" si="9"/>
        <v>25</v>
      </c>
      <c r="H22" s="1088">
        <f t="shared" si="9"/>
        <v>-18</v>
      </c>
      <c r="I22" s="1088">
        <f t="shared" si="9"/>
        <v>10</v>
      </c>
      <c r="J22" s="1088">
        <f t="shared" si="9"/>
        <v>0</v>
      </c>
      <c r="K22" s="1088">
        <f t="shared" si="9"/>
        <v>39</v>
      </c>
      <c r="L22" s="1088">
        <f t="shared" si="9"/>
        <v>33</v>
      </c>
      <c r="M22" s="133"/>
      <c r="N22" s="182"/>
      <c r="O22" s="676"/>
      <c r="P22" s="1379">
        <f t="shared" ref="P22:Q22" si="10">SUM(P20:P21)</f>
        <v>113</v>
      </c>
      <c r="Q22" s="135">
        <f t="shared" si="10"/>
        <v>-18</v>
      </c>
      <c r="R22" s="135">
        <f t="shared" ref="R22" si="11">SUM(R20:R21)</f>
        <v>33</v>
      </c>
      <c r="S22" s="287"/>
    </row>
    <row r="23" spans="1:19" s="661" customFormat="1" ht="19.5" customHeight="1" x14ac:dyDescent="0.15">
      <c r="A23" s="2412" t="s">
        <v>732</v>
      </c>
      <c r="B23" s="2283"/>
      <c r="C23" s="2283"/>
      <c r="D23" s="136"/>
      <c r="E23" s="182"/>
      <c r="F23" s="182"/>
      <c r="G23" s="182"/>
      <c r="H23" s="182"/>
      <c r="I23" s="182"/>
      <c r="J23" s="182"/>
      <c r="K23" s="182"/>
      <c r="L23" s="182"/>
      <c r="M23" s="121"/>
      <c r="N23" s="182"/>
      <c r="O23" s="675"/>
      <c r="P23" s="1375"/>
      <c r="Q23" s="137"/>
      <c r="R23" s="137"/>
      <c r="S23" s="278"/>
    </row>
    <row r="24" spans="1:19" s="661" customFormat="1" ht="18.75" customHeight="1" x14ac:dyDescent="0.15">
      <c r="A24" s="682"/>
      <c r="B24" s="2410" t="s">
        <v>733</v>
      </c>
      <c r="C24" s="2411"/>
      <c r="D24" s="136"/>
      <c r="E24" s="182"/>
      <c r="F24" s="182"/>
      <c r="G24" s="182"/>
      <c r="H24" s="182"/>
      <c r="I24" s="182"/>
      <c r="J24" s="182"/>
      <c r="K24" s="182"/>
      <c r="L24" s="182"/>
      <c r="M24" s="121"/>
      <c r="N24" s="182"/>
      <c r="O24" s="675"/>
      <c r="P24" s="1375"/>
      <c r="Q24" s="137"/>
      <c r="R24" s="137"/>
      <c r="S24" s="278"/>
    </row>
    <row r="25" spans="1:19" s="661" customFormat="1" ht="10.5" customHeight="1" x14ac:dyDescent="0.15">
      <c r="A25" s="2083"/>
      <c r="B25" s="2084"/>
      <c r="C25" s="2084" t="s">
        <v>127</v>
      </c>
      <c r="D25" s="1449">
        <f>E27</f>
        <v>-374</v>
      </c>
      <c r="E25" s="695">
        <v>-286</v>
      </c>
      <c r="F25" s="695">
        <v>-278</v>
      </c>
      <c r="G25" s="695">
        <v>-143</v>
      </c>
      <c r="H25" s="695">
        <v>-48</v>
      </c>
      <c r="I25" s="695">
        <v>-267</v>
      </c>
      <c r="J25" s="695">
        <v>-262</v>
      </c>
      <c r="K25" s="695">
        <v>-369</v>
      </c>
      <c r="L25" s="695">
        <v>-244</v>
      </c>
      <c r="M25" s="121"/>
      <c r="N25" s="182"/>
      <c r="O25" s="696"/>
      <c r="P25" s="1450">
        <f>Q27</f>
        <v>-143</v>
      </c>
      <c r="Q25" s="697">
        <v>-369</v>
      </c>
      <c r="R25" s="697">
        <v>-508</v>
      </c>
      <c r="S25" s="278"/>
    </row>
    <row r="26" spans="1:19" s="661" customFormat="1" ht="10.5" customHeight="1" x14ac:dyDescent="0.15">
      <c r="A26" s="2091"/>
      <c r="B26" s="2092"/>
      <c r="C26" s="2092" t="s">
        <v>773</v>
      </c>
      <c r="D26" s="119">
        <v>11</v>
      </c>
      <c r="E26" s="120">
        <v>-88</v>
      </c>
      <c r="F26" s="120">
        <v>-8</v>
      </c>
      <c r="G26" s="120">
        <v>-135</v>
      </c>
      <c r="H26" s="120">
        <v>-95</v>
      </c>
      <c r="I26" s="120">
        <v>219</v>
      </c>
      <c r="J26" s="120">
        <v>-5</v>
      </c>
      <c r="K26" s="120">
        <v>107</v>
      </c>
      <c r="L26" s="182">
        <v>-125</v>
      </c>
      <c r="M26" s="121"/>
      <c r="N26" s="182"/>
      <c r="O26" s="675"/>
      <c r="P26" s="1375">
        <f>SUM(D26:G26)</f>
        <v>-220</v>
      </c>
      <c r="Q26" s="137">
        <v>226</v>
      </c>
      <c r="R26" s="137">
        <v>139</v>
      </c>
      <c r="S26" s="278"/>
    </row>
    <row r="27" spans="1:19" s="661" customFormat="1" ht="10.5" customHeight="1" x14ac:dyDescent="0.15">
      <c r="A27" s="2091"/>
      <c r="B27" s="2092"/>
      <c r="C27" s="2092" t="s">
        <v>138</v>
      </c>
      <c r="D27" s="134">
        <f t="shared" ref="D27" si="12">SUM(D25:D26)</f>
        <v>-363</v>
      </c>
      <c r="E27" s="1088">
        <f t="shared" ref="E27:L27" si="13">SUM(E25:E26)</f>
        <v>-374</v>
      </c>
      <c r="F27" s="1088">
        <f t="shared" si="13"/>
        <v>-286</v>
      </c>
      <c r="G27" s="1088">
        <f t="shared" si="13"/>
        <v>-278</v>
      </c>
      <c r="H27" s="1088">
        <f t="shared" si="13"/>
        <v>-143</v>
      </c>
      <c r="I27" s="1088">
        <f t="shared" si="13"/>
        <v>-48</v>
      </c>
      <c r="J27" s="1088">
        <f t="shared" si="13"/>
        <v>-267</v>
      </c>
      <c r="K27" s="1088">
        <f t="shared" si="13"/>
        <v>-262</v>
      </c>
      <c r="L27" s="1088">
        <f t="shared" si="13"/>
        <v>-369</v>
      </c>
      <c r="M27" s="133"/>
      <c r="N27" s="182"/>
      <c r="O27" s="676"/>
      <c r="P27" s="1379">
        <f t="shared" ref="P27:Q27" si="14">SUM(P25:P26)</f>
        <v>-363</v>
      </c>
      <c r="Q27" s="135">
        <f t="shared" si="14"/>
        <v>-143</v>
      </c>
      <c r="R27" s="135">
        <f t="shared" ref="R27" si="15">SUM(R25:R26)</f>
        <v>-369</v>
      </c>
      <c r="S27" s="287"/>
    </row>
    <row r="28" spans="1:19" s="661" customFormat="1" ht="18.75" customHeight="1" x14ac:dyDescent="0.15">
      <c r="A28" s="682"/>
      <c r="B28" s="2410" t="s">
        <v>734</v>
      </c>
      <c r="C28" s="2411"/>
      <c r="D28" s="136"/>
      <c r="E28" s="182"/>
      <c r="F28" s="182"/>
      <c r="G28" s="182"/>
      <c r="H28" s="182"/>
      <c r="I28" s="182"/>
      <c r="J28" s="182"/>
      <c r="K28" s="182"/>
      <c r="L28" s="182"/>
      <c r="M28" s="121"/>
      <c r="N28" s="182"/>
      <c r="O28" s="675"/>
      <c r="P28" s="1375"/>
      <c r="Q28" s="137"/>
      <c r="R28" s="137"/>
      <c r="S28" s="278"/>
    </row>
    <row r="29" spans="1:19" s="661" customFormat="1" ht="10.5" customHeight="1" x14ac:dyDescent="0.15">
      <c r="A29" s="2083"/>
      <c r="B29" s="2084"/>
      <c r="C29" s="2084" t="s">
        <v>127</v>
      </c>
      <c r="D29" s="1449">
        <f>E31</f>
        <v>3</v>
      </c>
      <c r="E29" s="695">
        <v>-8</v>
      </c>
      <c r="F29" s="695">
        <v>-2</v>
      </c>
      <c r="G29" s="695">
        <v>-12</v>
      </c>
      <c r="H29" s="695">
        <v>-4</v>
      </c>
      <c r="I29" s="695">
        <v>-12</v>
      </c>
      <c r="J29" s="695">
        <v>-13</v>
      </c>
      <c r="K29" s="695">
        <v>-10</v>
      </c>
      <c r="L29" s="695">
        <v>-7</v>
      </c>
      <c r="M29" s="121"/>
      <c r="N29" s="182"/>
      <c r="O29" s="696"/>
      <c r="P29" s="1450">
        <f>Q31</f>
        <v>-12</v>
      </c>
      <c r="Q29" s="697">
        <v>-10</v>
      </c>
      <c r="R29" s="697">
        <v>0</v>
      </c>
      <c r="S29" s="278"/>
    </row>
    <row r="30" spans="1:19" s="661" customFormat="1" ht="10.5" customHeight="1" x14ac:dyDescent="0.15">
      <c r="A30" s="2091"/>
      <c r="B30" s="2092"/>
      <c r="C30" s="2092" t="s">
        <v>501</v>
      </c>
      <c r="D30" s="119">
        <v>13</v>
      </c>
      <c r="E30" s="120">
        <v>11</v>
      </c>
      <c r="F30" s="120">
        <v>-6</v>
      </c>
      <c r="G30" s="120">
        <v>10</v>
      </c>
      <c r="H30" s="120">
        <v>-8</v>
      </c>
      <c r="I30" s="120">
        <v>8</v>
      </c>
      <c r="J30" s="120">
        <v>1</v>
      </c>
      <c r="K30" s="120">
        <v>-3</v>
      </c>
      <c r="L30" s="182">
        <v>-3</v>
      </c>
      <c r="M30" s="121"/>
      <c r="N30" s="182"/>
      <c r="O30" s="675"/>
      <c r="P30" s="1375">
        <f>SUM(D30:G30)</f>
        <v>28</v>
      </c>
      <c r="Q30" s="137">
        <v>-2</v>
      </c>
      <c r="R30" s="137">
        <v>-10</v>
      </c>
      <c r="S30" s="278"/>
    </row>
    <row r="31" spans="1:19" s="661" customFormat="1" ht="10.5" customHeight="1" x14ac:dyDescent="0.15">
      <c r="A31" s="2091"/>
      <c r="B31" s="2092"/>
      <c r="C31" s="2092" t="s">
        <v>138</v>
      </c>
      <c r="D31" s="134">
        <f t="shared" ref="D31" si="16">SUM(D29:D30)</f>
        <v>16</v>
      </c>
      <c r="E31" s="1088">
        <f t="shared" ref="E31:L31" si="17">SUM(E29:E30)</f>
        <v>3</v>
      </c>
      <c r="F31" s="1088">
        <f t="shared" si="17"/>
        <v>-8</v>
      </c>
      <c r="G31" s="1088">
        <f t="shared" si="17"/>
        <v>-2</v>
      </c>
      <c r="H31" s="1088">
        <f t="shared" si="17"/>
        <v>-12</v>
      </c>
      <c r="I31" s="1088">
        <f t="shared" si="17"/>
        <v>-4</v>
      </c>
      <c r="J31" s="1088">
        <f t="shared" si="17"/>
        <v>-12</v>
      </c>
      <c r="K31" s="1088">
        <f t="shared" si="17"/>
        <v>-13</v>
      </c>
      <c r="L31" s="1088">
        <f t="shared" si="17"/>
        <v>-10</v>
      </c>
      <c r="M31" s="133"/>
      <c r="N31" s="182"/>
      <c r="O31" s="676"/>
      <c r="P31" s="1379">
        <f t="shared" ref="P31:Q31" si="18">SUM(P29:P30)</f>
        <v>16</v>
      </c>
      <c r="Q31" s="135">
        <f t="shared" si="18"/>
        <v>-12</v>
      </c>
      <c r="R31" s="135">
        <f t="shared" ref="R31" si="19">SUM(R29:R30)</f>
        <v>-10</v>
      </c>
      <c r="S31" s="683"/>
    </row>
    <row r="32" spans="1:19" s="661" customFormat="1" ht="10.5" customHeight="1" x14ac:dyDescent="0.15">
      <c r="A32" s="2093"/>
      <c r="B32" s="2409" t="s">
        <v>91</v>
      </c>
      <c r="C32" s="2409"/>
      <c r="D32" s="136"/>
      <c r="E32" s="182"/>
      <c r="F32" s="182"/>
      <c r="G32" s="182"/>
      <c r="H32" s="182"/>
      <c r="I32" s="182"/>
      <c r="J32" s="182"/>
      <c r="K32" s="182"/>
      <c r="L32" s="182"/>
      <c r="M32" s="121"/>
      <c r="N32" s="182"/>
      <c r="O32" s="675"/>
      <c r="P32" s="1375"/>
      <c r="Q32" s="137"/>
      <c r="R32" s="137"/>
      <c r="S32" s="684"/>
    </row>
    <row r="33" spans="1:19" s="661" customFormat="1" ht="10.5" customHeight="1" x14ac:dyDescent="0.15">
      <c r="A33" s="2094"/>
      <c r="B33" s="2094"/>
      <c r="C33" s="2095" t="s">
        <v>859</v>
      </c>
      <c r="D33" s="1475" t="s">
        <v>708</v>
      </c>
      <c r="E33" s="279" t="s">
        <v>708</v>
      </c>
      <c r="F33" s="279" t="s">
        <v>708</v>
      </c>
      <c r="G33" s="279" t="s">
        <v>708</v>
      </c>
      <c r="H33" s="279" t="s">
        <v>184</v>
      </c>
      <c r="I33" s="279" t="s">
        <v>184</v>
      </c>
      <c r="J33" s="279" t="s">
        <v>184</v>
      </c>
      <c r="K33" s="279">
        <v>85</v>
      </c>
      <c r="L33" s="279" t="s">
        <v>184</v>
      </c>
      <c r="M33" s="679"/>
      <c r="N33" s="182"/>
      <c r="O33" s="680"/>
      <c r="P33" s="1398" t="s">
        <v>718</v>
      </c>
      <c r="Q33" s="235">
        <v>85</v>
      </c>
      <c r="R33" s="235" t="s">
        <v>184</v>
      </c>
      <c r="S33" s="685"/>
    </row>
    <row r="34" spans="1:19" s="661" customFormat="1" ht="10.5" customHeight="1" x14ac:dyDescent="0.15">
      <c r="A34" s="2094"/>
      <c r="B34" s="2094"/>
      <c r="C34" s="2095" t="s">
        <v>163</v>
      </c>
      <c r="D34" s="1449">
        <f>E37</f>
        <v>49</v>
      </c>
      <c r="E34" s="695">
        <v>53</v>
      </c>
      <c r="F34" s="695">
        <v>58</v>
      </c>
      <c r="G34" s="695">
        <v>65</v>
      </c>
      <c r="H34" s="695">
        <v>56</v>
      </c>
      <c r="I34" s="695">
        <v>70</v>
      </c>
      <c r="J34" s="695">
        <v>82</v>
      </c>
      <c r="K34" s="695">
        <v>85</v>
      </c>
      <c r="L34" s="695" t="s">
        <v>184</v>
      </c>
      <c r="M34" s="672"/>
      <c r="N34" s="182"/>
      <c r="O34" s="696"/>
      <c r="P34" s="1450">
        <f>Q37</f>
        <v>65</v>
      </c>
      <c r="Q34" s="697">
        <f>SUM(Q33)</f>
        <v>85</v>
      </c>
      <c r="R34" s="697" t="s">
        <v>184</v>
      </c>
      <c r="S34" s="686"/>
    </row>
    <row r="35" spans="1:19" s="661" customFormat="1" ht="11.25" customHeight="1" x14ac:dyDescent="0.15">
      <c r="A35" s="2094"/>
      <c r="B35" s="2094"/>
      <c r="C35" s="2095" t="s">
        <v>735</v>
      </c>
      <c r="D35" s="1449">
        <v>1</v>
      </c>
      <c r="E35" s="695">
        <v>-2</v>
      </c>
      <c r="F35" s="695">
        <v>-3</v>
      </c>
      <c r="G35" s="695">
        <v>2</v>
      </c>
      <c r="H35" s="695">
        <v>10</v>
      </c>
      <c r="I35" s="695">
        <v>1</v>
      </c>
      <c r="J35" s="695">
        <v>4</v>
      </c>
      <c r="K35" s="695">
        <v>14</v>
      </c>
      <c r="L35" s="695" t="s">
        <v>184</v>
      </c>
      <c r="M35" s="672"/>
      <c r="N35" s="182"/>
      <c r="O35" s="696"/>
      <c r="P35" s="1450">
        <f>SUM(D35:G35)</f>
        <v>-2</v>
      </c>
      <c r="Q35" s="697">
        <v>29</v>
      </c>
      <c r="R35" s="697" t="s">
        <v>184</v>
      </c>
      <c r="S35" s="684"/>
    </row>
    <row r="36" spans="1:19" s="661" customFormat="1" ht="21" customHeight="1" x14ac:dyDescent="0.15">
      <c r="A36" s="563"/>
      <c r="B36" s="563"/>
      <c r="C36" s="2087" t="s">
        <v>736</v>
      </c>
      <c r="D36" s="1475">
        <v>-5</v>
      </c>
      <c r="E36" s="279">
        <v>-2</v>
      </c>
      <c r="F36" s="279">
        <v>-2</v>
      </c>
      <c r="G36" s="279">
        <v>-9</v>
      </c>
      <c r="H36" s="279">
        <v>-1</v>
      </c>
      <c r="I36" s="279">
        <v>-15</v>
      </c>
      <c r="J36" s="279">
        <v>-16</v>
      </c>
      <c r="K36" s="279">
        <v>-17</v>
      </c>
      <c r="L36" s="182" t="s">
        <v>184</v>
      </c>
      <c r="M36" s="121"/>
      <c r="N36" s="182"/>
      <c r="O36" s="675"/>
      <c r="P36" s="1375">
        <f>SUM(D36:G36)</f>
        <v>-18</v>
      </c>
      <c r="Q36" s="137">
        <v>-49</v>
      </c>
      <c r="R36" s="137" t="s">
        <v>184</v>
      </c>
      <c r="S36" s="684"/>
    </row>
    <row r="37" spans="1:19" s="661" customFormat="1" ht="10.5" customHeight="1" x14ac:dyDescent="0.15">
      <c r="A37" s="2091"/>
      <c r="B37" s="2096"/>
      <c r="C37" s="2092" t="s">
        <v>138</v>
      </c>
      <c r="D37" s="134">
        <f t="shared" ref="D37:E37" si="20">SUM(D34:D36)</f>
        <v>45</v>
      </c>
      <c r="E37" s="1088">
        <f t="shared" si="20"/>
        <v>49</v>
      </c>
      <c r="F37" s="1088">
        <f t="shared" ref="F37:H37" si="21">SUM(F34:F36)</f>
        <v>53</v>
      </c>
      <c r="G37" s="1088">
        <f t="shared" si="21"/>
        <v>58</v>
      </c>
      <c r="H37" s="1088">
        <f t="shared" si="21"/>
        <v>65</v>
      </c>
      <c r="I37" s="1088">
        <f>SUM(I34:I36)</f>
        <v>56</v>
      </c>
      <c r="J37" s="1088">
        <f t="shared" ref="J37:K37" si="22">SUM(J34:J36)</f>
        <v>70</v>
      </c>
      <c r="K37" s="1088">
        <f t="shared" si="22"/>
        <v>82</v>
      </c>
      <c r="L37" s="1088" t="s">
        <v>184</v>
      </c>
      <c r="M37" s="133"/>
      <c r="N37" s="182"/>
      <c r="O37" s="676"/>
      <c r="P37" s="1379">
        <f t="shared" ref="P37" si="23">SUM(P34:P36)</f>
        <v>45</v>
      </c>
      <c r="Q37" s="135">
        <f>SUM(Q34:Q36)</f>
        <v>65</v>
      </c>
      <c r="R37" s="135" t="s">
        <v>184</v>
      </c>
      <c r="S37" s="683"/>
    </row>
    <row r="38" spans="1:19" s="661" customFormat="1" ht="10.5" customHeight="1" x14ac:dyDescent="0.15">
      <c r="A38" s="2409" t="s">
        <v>737</v>
      </c>
      <c r="B38" s="2409"/>
      <c r="C38" s="2409"/>
      <c r="D38" s="1475">
        <f t="shared" ref="D38" si="24">D37+D31+D27+D22+D18+D11</f>
        <v>881</v>
      </c>
      <c r="E38" s="279">
        <f t="shared" ref="E38:K38" si="25">E37+E31+E27+E22+E18+E11</f>
        <v>815</v>
      </c>
      <c r="F38" s="279">
        <f t="shared" si="25"/>
        <v>1094</v>
      </c>
      <c r="G38" s="279">
        <f t="shared" si="25"/>
        <v>752</v>
      </c>
      <c r="H38" s="279">
        <f t="shared" si="25"/>
        <v>777</v>
      </c>
      <c r="I38" s="279">
        <f t="shared" si="25"/>
        <v>746</v>
      </c>
      <c r="J38" s="1088">
        <f t="shared" si="25"/>
        <v>403</v>
      </c>
      <c r="K38" s="1088">
        <f t="shared" si="25"/>
        <v>-17</v>
      </c>
      <c r="L38" s="1088">
        <f>L31+L27+L22+L18+L11</f>
        <v>452</v>
      </c>
      <c r="M38" s="121"/>
      <c r="N38" s="182"/>
      <c r="O38" s="675"/>
      <c r="P38" s="1379">
        <f t="shared" ref="P38" si="26">P31+P27+P22+P18+P11+P37</f>
        <v>881</v>
      </c>
      <c r="Q38" s="135">
        <f>Q31+Q27+Q22+Q18+Q11+Q37</f>
        <v>777</v>
      </c>
      <c r="R38" s="135">
        <f>R31+R27+R22+R18+R11</f>
        <v>452</v>
      </c>
      <c r="S38" s="684"/>
    </row>
    <row r="39" spans="1:19" s="661" customFormat="1" ht="10.5" customHeight="1" x14ac:dyDescent="0.15">
      <c r="A39" s="2418" t="s">
        <v>105</v>
      </c>
      <c r="B39" s="2418"/>
      <c r="C39" s="2418"/>
      <c r="D39" s="1478"/>
      <c r="E39" s="687"/>
      <c r="F39" s="687"/>
      <c r="G39" s="687"/>
      <c r="H39" s="687"/>
      <c r="I39" s="687"/>
      <c r="J39" s="687"/>
      <c r="K39" s="687"/>
      <c r="L39" s="687"/>
      <c r="M39" s="688"/>
      <c r="N39" s="182"/>
      <c r="O39" s="689"/>
      <c r="P39" s="1484"/>
      <c r="Q39" s="555"/>
      <c r="R39" s="555"/>
      <c r="S39" s="690"/>
    </row>
    <row r="40" spans="1:19" s="661" customFormat="1" ht="10.5" customHeight="1" x14ac:dyDescent="0.15">
      <c r="A40" s="2085"/>
      <c r="B40" s="2416" t="s">
        <v>128</v>
      </c>
      <c r="C40" s="2416"/>
      <c r="D40" s="1449" t="s">
        <v>708</v>
      </c>
      <c r="E40" s="695" t="s">
        <v>708</v>
      </c>
      <c r="F40" s="695" t="s">
        <v>708</v>
      </c>
      <c r="G40" s="695" t="s">
        <v>708</v>
      </c>
      <c r="H40" s="695" t="s">
        <v>708</v>
      </c>
      <c r="I40" s="695" t="s">
        <v>708</v>
      </c>
      <c r="J40" s="695" t="s">
        <v>708</v>
      </c>
      <c r="K40" s="695">
        <v>202</v>
      </c>
      <c r="L40" s="695">
        <v>190</v>
      </c>
      <c r="M40" s="691"/>
      <c r="N40" s="182"/>
      <c r="O40" s="696"/>
      <c r="P40" s="1450" t="s">
        <v>184</v>
      </c>
      <c r="Q40" s="697">
        <v>202</v>
      </c>
      <c r="R40" s="697">
        <v>201</v>
      </c>
      <c r="S40" s="692"/>
    </row>
    <row r="41" spans="1:19" s="661" customFormat="1" ht="10.5" customHeight="1" x14ac:dyDescent="0.15">
      <c r="A41" s="2097"/>
      <c r="B41" s="2415" t="s">
        <v>859</v>
      </c>
      <c r="C41" s="2415"/>
      <c r="D41" s="1475" t="s">
        <v>708</v>
      </c>
      <c r="E41" s="279" t="s">
        <v>708</v>
      </c>
      <c r="F41" s="279" t="s">
        <v>708</v>
      </c>
      <c r="G41" s="279" t="s">
        <v>708</v>
      </c>
      <c r="H41" s="279" t="s">
        <v>184</v>
      </c>
      <c r="I41" s="279" t="s">
        <v>184</v>
      </c>
      <c r="J41" s="279" t="s">
        <v>184</v>
      </c>
      <c r="K41" s="279">
        <v>-4</v>
      </c>
      <c r="L41" s="279" t="s">
        <v>184</v>
      </c>
      <c r="M41" s="679"/>
      <c r="N41" s="182"/>
      <c r="O41" s="680"/>
      <c r="P41" s="1398" t="s">
        <v>184</v>
      </c>
      <c r="Q41" s="235">
        <v>-4</v>
      </c>
      <c r="R41" s="235" t="s">
        <v>184</v>
      </c>
      <c r="S41" s="693"/>
    </row>
    <row r="42" spans="1:19" s="661" customFormat="1" ht="10.5" customHeight="1" x14ac:dyDescent="0.15">
      <c r="A42" s="2097"/>
      <c r="B42" s="2415" t="s">
        <v>163</v>
      </c>
      <c r="C42" s="2415"/>
      <c r="D42" s="136">
        <f>E46</f>
        <v>182</v>
      </c>
      <c r="E42" s="182">
        <v>183</v>
      </c>
      <c r="F42" s="182">
        <v>174</v>
      </c>
      <c r="G42" s="182">
        <v>173</v>
      </c>
      <c r="H42" s="182">
        <v>173</v>
      </c>
      <c r="I42" s="182">
        <v>180</v>
      </c>
      <c r="J42" s="182">
        <v>187</v>
      </c>
      <c r="K42" s="182">
        <f>SUM(K40:K41)</f>
        <v>198</v>
      </c>
      <c r="L42" s="182" t="s">
        <v>184</v>
      </c>
      <c r="M42" s="691"/>
      <c r="N42" s="182"/>
      <c r="O42" s="675"/>
      <c r="P42" s="1375">
        <f>Q46</f>
        <v>173</v>
      </c>
      <c r="Q42" s="137">
        <f>SUM(Q40:Q41)</f>
        <v>198</v>
      </c>
      <c r="R42" s="137" t="s">
        <v>184</v>
      </c>
      <c r="S42" s="692"/>
    </row>
    <row r="43" spans="1:19" s="661" customFormat="1" ht="10.5" customHeight="1" x14ac:dyDescent="0.15">
      <c r="A43" s="2097"/>
      <c r="B43" s="2415" t="s">
        <v>502</v>
      </c>
      <c r="C43" s="2415"/>
      <c r="D43" s="1447">
        <v>8</v>
      </c>
      <c r="E43" s="1422">
        <v>6</v>
      </c>
      <c r="F43" s="1422">
        <v>7</v>
      </c>
      <c r="G43" s="1422">
        <v>4</v>
      </c>
      <c r="H43" s="1422">
        <v>2</v>
      </c>
      <c r="I43" s="1422">
        <v>4</v>
      </c>
      <c r="J43" s="1422">
        <v>6</v>
      </c>
      <c r="K43" s="1422">
        <v>5</v>
      </c>
      <c r="L43" s="1422">
        <v>5</v>
      </c>
      <c r="M43" s="121"/>
      <c r="N43" s="182"/>
      <c r="O43" s="1990"/>
      <c r="P43" s="1448">
        <f>SUM(D43:G43)</f>
        <v>25</v>
      </c>
      <c r="Q43" s="2038">
        <v>17</v>
      </c>
      <c r="R43" s="2038">
        <v>19</v>
      </c>
      <c r="S43" s="684"/>
    </row>
    <row r="44" spans="1:19" s="661" customFormat="1" ht="10.5" customHeight="1" x14ac:dyDescent="0.15">
      <c r="A44" s="2097"/>
      <c r="B44" s="2415" t="s">
        <v>503</v>
      </c>
      <c r="C44" s="2415"/>
      <c r="D44" s="1447">
        <v>-2</v>
      </c>
      <c r="E44" s="1422">
        <v>-5</v>
      </c>
      <c r="F44" s="1422">
        <v>-2</v>
      </c>
      <c r="G44" s="1422">
        <v>-2</v>
      </c>
      <c r="H44" s="1422">
        <v>-2</v>
      </c>
      <c r="I44" s="1422">
        <v>-4</v>
      </c>
      <c r="J44" s="1422">
        <v>-21</v>
      </c>
      <c r="K44" s="1422">
        <v>-4</v>
      </c>
      <c r="L44" s="1422">
        <v>0</v>
      </c>
      <c r="M44" s="121"/>
      <c r="N44" s="182"/>
      <c r="O44" s="1990"/>
      <c r="P44" s="1448">
        <f>SUM(D44:G44)</f>
        <v>-11</v>
      </c>
      <c r="Q44" s="2038">
        <v>-31</v>
      </c>
      <c r="R44" s="2038">
        <v>-8</v>
      </c>
      <c r="S44" s="684"/>
    </row>
    <row r="45" spans="1:19" s="661" customFormat="1" ht="10.5" customHeight="1" x14ac:dyDescent="0.15">
      <c r="A45" s="2097"/>
      <c r="B45" s="2415" t="s">
        <v>450</v>
      </c>
      <c r="C45" s="2415"/>
      <c r="D45" s="1475">
        <v>-2</v>
      </c>
      <c r="E45" s="279">
        <v>-2</v>
      </c>
      <c r="F45" s="279">
        <v>4</v>
      </c>
      <c r="G45" s="279">
        <v>-1</v>
      </c>
      <c r="H45" s="279">
        <v>0</v>
      </c>
      <c r="I45" s="279">
        <v>-7</v>
      </c>
      <c r="J45" s="279">
        <v>8</v>
      </c>
      <c r="K45" s="279">
        <v>-12</v>
      </c>
      <c r="L45" s="279">
        <v>7</v>
      </c>
      <c r="M45" s="181"/>
      <c r="N45" s="182"/>
      <c r="O45" s="680"/>
      <c r="P45" s="1398">
        <f>SUM(D45:G45)</f>
        <v>-1</v>
      </c>
      <c r="Q45" s="235">
        <v>-11</v>
      </c>
      <c r="R45" s="235">
        <v>-10</v>
      </c>
      <c r="S45" s="694"/>
    </row>
    <row r="46" spans="1:19" s="661" customFormat="1" ht="10.5" customHeight="1" x14ac:dyDescent="0.15">
      <c r="A46" s="2098"/>
      <c r="B46" s="2419" t="s">
        <v>138</v>
      </c>
      <c r="C46" s="2419"/>
      <c r="D46" s="1449">
        <f t="shared" ref="D46" si="27">SUM(D42:D45)</f>
        <v>186</v>
      </c>
      <c r="E46" s="279">
        <f t="shared" ref="E46:K46" si="28">SUM(E42:E45)</f>
        <v>182</v>
      </c>
      <c r="F46" s="279">
        <f t="shared" si="28"/>
        <v>183</v>
      </c>
      <c r="G46" s="279">
        <f t="shared" si="28"/>
        <v>174</v>
      </c>
      <c r="H46" s="279">
        <f t="shared" si="28"/>
        <v>173</v>
      </c>
      <c r="I46" s="279">
        <f t="shared" si="28"/>
        <v>173</v>
      </c>
      <c r="J46" s="279">
        <f t="shared" si="28"/>
        <v>180</v>
      </c>
      <c r="K46" s="279">
        <f t="shared" si="28"/>
        <v>187</v>
      </c>
      <c r="L46" s="279">
        <f>SUM(L43:L45)+L40</f>
        <v>202</v>
      </c>
      <c r="M46" s="181"/>
      <c r="N46" s="182"/>
      <c r="O46" s="696"/>
      <c r="P46" s="1450">
        <f t="shared" ref="P46" si="29">SUM(P42:P45)</f>
        <v>186</v>
      </c>
      <c r="Q46" s="697">
        <f>SUM(Q42:Q45)</f>
        <v>173</v>
      </c>
      <c r="R46" s="697">
        <f t="shared" ref="R46" si="30">SUM(R43:R45)+R40</f>
        <v>202</v>
      </c>
      <c r="S46" s="694"/>
    </row>
    <row r="47" spans="1:19" s="661" customFormat="1" ht="10.5" customHeight="1" x14ac:dyDescent="0.15">
      <c r="A47" s="2414" t="s">
        <v>275</v>
      </c>
      <c r="B47" s="2414"/>
      <c r="C47" s="2414"/>
      <c r="D47" s="134">
        <f>'Pg 20 Equity'!D39+'Pg 20 Equity'!D26+'Pg 20 Equity'!D19+'Pg 20 Equity'!D10+D46+D38</f>
        <v>38580</v>
      </c>
      <c r="E47" s="1088">
        <f>'Pg 20 Equity'!E39+'Pg 20 Equity'!E26+'Pg 20 Equity'!E19+'Pg 20 Equity'!E10+E46+E38</f>
        <v>38010</v>
      </c>
      <c r="F47" s="1088">
        <f>'Pg 20 Equity'!F39+'Pg 20 Equity'!F26+'Pg 20 Equity'!F19+'Pg 20 Equity'!F10+F38+F46</f>
        <v>37213</v>
      </c>
      <c r="G47" s="1088">
        <f>'Pg 20 Equity'!G39+'Pg 20 Equity'!G26+'Pg 20 Equity'!G19+'Pg 20 Equity'!G10+G38+G46</f>
        <v>36083</v>
      </c>
      <c r="H47" s="1088">
        <f>'Pg 20 Equity'!H39+'Pg 20 Equity'!H26+'Pg 20 Equity'!H19+'Pg 20 Equity'!H10+H38+H46</f>
        <v>35116</v>
      </c>
      <c r="I47" s="1088">
        <f>'Pg 20 Equity'!I39+'Pg 20 Equity'!I26+'Pg 20 Equity'!I19+'Pg 20 Equity'!I10+I38+I46</f>
        <v>34554</v>
      </c>
      <c r="J47" s="1088">
        <f>'Pg 20 Equity'!J39+'Pg 20 Equity'!J26+'Pg 20 Equity'!J19+'Pg 20 Equity'!J10+J38+J46</f>
        <v>33546</v>
      </c>
      <c r="K47" s="1088">
        <f>'Pg 20 Equity'!K39+'Pg 20 Equity'!K26+'Pg 20 Equity'!K19+'Pg 20 Equity'!K10+K38+K46</f>
        <v>32322</v>
      </c>
      <c r="L47" s="1088">
        <f>'Pg 20 Equity'!L39+'Pg 20 Equity'!L26+'Pg 20 Equity'!L19+'Pg 20 Equity'!L10+L38+L46</f>
        <v>31237</v>
      </c>
      <c r="M47" s="181"/>
      <c r="N47" s="182"/>
      <c r="O47" s="676"/>
      <c r="P47" s="1519">
        <f>'Pg 20 Equity'!P39+'Pg 20 Equity'!P26+'Pg 20 Equity'!P19+'Pg 20 Equity'!P10+P46+P38</f>
        <v>38580</v>
      </c>
      <c r="Q47" s="135">
        <v>35116</v>
      </c>
      <c r="R47" s="135">
        <v>31237</v>
      </c>
      <c r="S47" s="694"/>
    </row>
    <row r="48" spans="1:19" ht="3.75" hidden="1" customHeight="1" x14ac:dyDescent="0.2">
      <c r="A48" s="698"/>
      <c r="B48" s="698"/>
      <c r="C48" s="698"/>
      <c r="D48" s="698"/>
      <c r="E48" s="699"/>
      <c r="F48" s="700"/>
      <c r="G48" s="700"/>
      <c r="H48" s="700"/>
      <c r="I48" s="700"/>
      <c r="J48" s="700"/>
      <c r="K48" s="700"/>
      <c r="L48" s="700"/>
      <c r="M48" s="700"/>
      <c r="N48" s="700"/>
      <c r="O48" s="701"/>
      <c r="P48" s="700"/>
      <c r="Q48" s="700"/>
      <c r="R48" s="698"/>
      <c r="S48" s="702"/>
    </row>
    <row r="49" spans="1:19" s="707" customFormat="1" ht="3.75" customHeight="1" x14ac:dyDescent="0.15">
      <c r="A49" s="703"/>
      <c r="B49" s="703"/>
      <c r="C49" s="703"/>
      <c r="D49" s="703"/>
      <c r="E49" s="704"/>
      <c r="F49" s="705"/>
      <c r="G49" s="705"/>
      <c r="H49" s="705"/>
      <c r="I49" s="705"/>
      <c r="J49" s="705"/>
      <c r="K49" s="705"/>
      <c r="L49" s="705"/>
      <c r="M49" s="705"/>
      <c r="N49" s="705"/>
      <c r="O49" s="706"/>
      <c r="P49" s="705"/>
      <c r="Q49" s="705"/>
      <c r="R49" s="703"/>
      <c r="S49" s="703"/>
    </row>
    <row r="50" spans="1:19" s="707" customFormat="1" ht="9" customHeight="1" x14ac:dyDescent="0.15">
      <c r="A50" s="1135" t="s">
        <v>604</v>
      </c>
      <c r="B50" s="2406" t="s">
        <v>861</v>
      </c>
      <c r="C50" s="2406"/>
      <c r="D50" s="2406"/>
      <c r="E50" s="2406"/>
      <c r="F50" s="2406"/>
      <c r="G50" s="2406"/>
      <c r="H50" s="2406"/>
      <c r="I50" s="2406"/>
      <c r="J50" s="2406"/>
      <c r="K50" s="2406"/>
      <c r="L50" s="2406"/>
      <c r="M50" s="2406"/>
      <c r="N50" s="2406"/>
      <c r="O50" s="2406"/>
      <c r="P50" s="2406"/>
      <c r="Q50" s="2406"/>
      <c r="R50" s="2406"/>
      <c r="S50" s="2406"/>
    </row>
    <row r="51" spans="1:19" s="707" customFormat="1" ht="9" customHeight="1" x14ac:dyDescent="0.15">
      <c r="A51" s="1135" t="s">
        <v>605</v>
      </c>
      <c r="B51" s="2417" t="s">
        <v>860</v>
      </c>
      <c r="C51" s="2417"/>
      <c r="D51" s="2417"/>
      <c r="E51" s="2417"/>
      <c r="F51" s="2417"/>
      <c r="G51" s="2417"/>
      <c r="H51" s="2417"/>
      <c r="I51" s="2417"/>
      <c r="J51" s="2417"/>
      <c r="K51" s="2417"/>
      <c r="L51" s="2417"/>
      <c r="M51" s="2417"/>
      <c r="N51" s="2417"/>
      <c r="O51" s="2417"/>
      <c r="P51" s="2417"/>
      <c r="Q51" s="2417"/>
      <c r="R51" s="2417"/>
      <c r="S51" s="2417"/>
    </row>
    <row r="52" spans="1:19" s="707" customFormat="1" ht="8.25" customHeight="1" x14ac:dyDescent="0.15">
      <c r="A52" s="703" t="s">
        <v>184</v>
      </c>
      <c r="B52" s="2413" t="s">
        <v>431</v>
      </c>
      <c r="C52" s="2413"/>
      <c r="D52" s="2413"/>
      <c r="E52" s="2413"/>
      <c r="F52" s="2413"/>
      <c r="G52" s="2413"/>
      <c r="H52" s="2413"/>
      <c r="I52" s="2413"/>
      <c r="J52" s="2413"/>
      <c r="K52" s="2413"/>
      <c r="L52" s="2413"/>
      <c r="M52" s="2413"/>
      <c r="N52" s="2413"/>
      <c r="O52" s="2413"/>
      <c r="P52" s="2413"/>
      <c r="Q52" s="2413"/>
      <c r="R52" s="2413"/>
      <c r="S52" s="2413"/>
    </row>
  </sheetData>
  <mergeCells count="25">
    <mergeCell ref="B52:S52"/>
    <mergeCell ref="A1:S1"/>
    <mergeCell ref="A3:C3"/>
    <mergeCell ref="A6:C6"/>
    <mergeCell ref="A7:C7"/>
    <mergeCell ref="E3:L3"/>
    <mergeCell ref="A47:C47"/>
    <mergeCell ref="B44:C44"/>
    <mergeCell ref="B40:C40"/>
    <mergeCell ref="B43:C43"/>
    <mergeCell ref="B45:C45"/>
    <mergeCell ref="B41:C41"/>
    <mergeCell ref="B42:C42"/>
    <mergeCell ref="B51:S51"/>
    <mergeCell ref="A39:C39"/>
    <mergeCell ref="B46:C46"/>
    <mergeCell ref="B50:S50"/>
    <mergeCell ref="B19:C19"/>
    <mergeCell ref="B8:C8"/>
    <mergeCell ref="A38:C38"/>
    <mergeCell ref="B28:C28"/>
    <mergeCell ref="A23:C23"/>
    <mergeCell ref="B24:C24"/>
    <mergeCell ref="B12:C12"/>
    <mergeCell ref="B32:C32"/>
  </mergeCells>
  <printOptions horizontalCentered="1"/>
  <pageMargins left="0.23622047244094491" right="0.23622047244094491" top="0.27559055118110237" bottom="0.23622047244094491" header="0.15748031496062992" footer="0.11811023622047245"/>
  <pageSetup scale="86" orientation="landscape" useFirstPageNumber="1" r:id="rId1"/>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24"/>
  <sheetViews>
    <sheetView zoomScaleNormal="100" zoomScaleSheetLayoutView="100" workbookViewId="0">
      <selection activeCell="K41" sqref="K41"/>
    </sheetView>
  </sheetViews>
  <sheetFormatPr defaultColWidth="9.140625" defaultRowHeight="12.75" x14ac:dyDescent="0.2"/>
  <cols>
    <col min="1" max="1" width="2.140625" style="637" customWidth="1"/>
    <col min="2" max="2" width="56.28515625" style="637" customWidth="1"/>
    <col min="3" max="3" width="9.28515625" style="648" customWidth="1"/>
    <col min="4" max="4" width="9" style="649" customWidth="1"/>
    <col min="5" max="11" width="9" style="637" customWidth="1"/>
    <col min="12" max="12" width="1.28515625" style="637" customWidth="1"/>
    <col min="13" max="13" width="9.140625" style="634" customWidth="1"/>
    <col min="14" max="14" width="9.140625" style="635" customWidth="1"/>
    <col min="15" max="15" width="9.140625" style="636" customWidth="1"/>
    <col min="16" max="18" width="9.140625" style="635" customWidth="1"/>
    <col min="19" max="19" width="9.140625" style="637" customWidth="1"/>
    <col min="20" max="16384" width="9.140625" style="637"/>
  </cols>
  <sheetData>
    <row r="1" spans="1:18" s="1068" customFormat="1" ht="17.25" customHeight="1" x14ac:dyDescent="0.25">
      <c r="A1" s="2285" t="s">
        <v>619</v>
      </c>
      <c r="B1" s="2285"/>
      <c r="C1" s="2285"/>
      <c r="D1" s="2285"/>
      <c r="E1" s="2285"/>
      <c r="F1" s="2285"/>
      <c r="G1" s="2285"/>
      <c r="H1" s="2285"/>
      <c r="I1" s="2285"/>
      <c r="J1" s="2285"/>
      <c r="K1" s="2285"/>
      <c r="L1" s="2285"/>
      <c r="N1" s="1069"/>
      <c r="O1" s="1069"/>
      <c r="P1" s="1069"/>
      <c r="Q1" s="1069"/>
      <c r="R1" s="1069"/>
    </row>
    <row r="2" spans="1:18" ht="9" customHeight="1" x14ac:dyDescent="0.2">
      <c r="A2" s="624"/>
      <c r="B2" s="624"/>
      <c r="C2" s="625"/>
      <c r="D2" s="625"/>
      <c r="E2" s="625"/>
      <c r="F2" s="625"/>
      <c r="G2" s="625"/>
      <c r="H2" s="625"/>
      <c r="I2" s="625"/>
      <c r="J2" s="625"/>
      <c r="K2" s="625"/>
      <c r="L2" s="566"/>
    </row>
    <row r="3" spans="1:18" ht="12" customHeight="1" x14ac:dyDescent="0.2">
      <c r="A3" s="2424" t="s">
        <v>418</v>
      </c>
      <c r="B3" s="2424"/>
      <c r="C3" s="330" t="s">
        <v>778</v>
      </c>
      <c r="D3" s="1097" t="s">
        <v>750</v>
      </c>
      <c r="E3" s="1097" t="s">
        <v>710</v>
      </c>
      <c r="F3" s="1097" t="s">
        <v>571</v>
      </c>
      <c r="G3" s="1097" t="s">
        <v>550</v>
      </c>
      <c r="H3" s="1097" t="s">
        <v>528</v>
      </c>
      <c r="I3" s="1097" t="s">
        <v>490</v>
      </c>
      <c r="J3" s="1097" t="s">
        <v>196</v>
      </c>
      <c r="K3" s="1097" t="s">
        <v>419</v>
      </c>
      <c r="L3" s="332"/>
    </row>
    <row r="4" spans="1:18" ht="10.5" customHeight="1" x14ac:dyDescent="0.2">
      <c r="A4" s="627"/>
      <c r="B4" s="627"/>
      <c r="C4" s="638"/>
      <c r="D4" s="1098"/>
      <c r="E4" s="1098"/>
      <c r="F4" s="1098"/>
      <c r="G4" s="1098"/>
      <c r="H4" s="1098"/>
      <c r="I4" s="1098"/>
      <c r="J4" s="1098"/>
      <c r="K4" s="1098"/>
      <c r="L4" s="638"/>
    </row>
    <row r="5" spans="1:18" ht="11.25" customHeight="1" x14ac:dyDescent="0.2">
      <c r="A5" s="2423" t="s">
        <v>379</v>
      </c>
      <c r="B5" s="2423"/>
      <c r="C5" s="639"/>
      <c r="D5" s="629"/>
      <c r="E5" s="629"/>
      <c r="F5" s="629"/>
      <c r="G5" s="629"/>
      <c r="H5" s="629"/>
      <c r="I5" s="629"/>
      <c r="J5" s="629"/>
      <c r="K5" s="629"/>
      <c r="L5" s="630"/>
    </row>
    <row r="6" spans="1:18" ht="11.25" customHeight="1" x14ac:dyDescent="0.2">
      <c r="A6" s="415"/>
      <c r="B6" s="640" t="s">
        <v>449</v>
      </c>
      <c r="C6" s="1457">
        <v>273787</v>
      </c>
      <c r="D6" s="399">
        <v>273146</v>
      </c>
      <c r="E6" s="399">
        <v>274409</v>
      </c>
      <c r="F6" s="399">
        <v>256999</v>
      </c>
      <c r="G6" s="399">
        <v>257994</v>
      </c>
      <c r="H6" s="399">
        <v>267552</v>
      </c>
      <c r="I6" s="403">
        <v>257719</v>
      </c>
      <c r="J6" s="403">
        <v>260551</v>
      </c>
      <c r="K6" s="433">
        <v>254899</v>
      </c>
      <c r="L6" s="579"/>
    </row>
    <row r="7" spans="1:18" ht="11.25" customHeight="1" x14ac:dyDescent="0.2">
      <c r="A7" s="2104"/>
      <c r="B7" s="2105" t="s">
        <v>276</v>
      </c>
      <c r="C7" s="1460">
        <v>2043013</v>
      </c>
      <c r="D7" s="1461">
        <v>1987479</v>
      </c>
      <c r="E7" s="1461">
        <v>2023020</v>
      </c>
      <c r="F7" s="1461">
        <v>1921177</v>
      </c>
      <c r="G7" s="1461">
        <v>1944916</v>
      </c>
      <c r="H7" s="1461">
        <v>2027122</v>
      </c>
      <c r="I7" s="2107">
        <v>1918583</v>
      </c>
      <c r="J7" s="2107">
        <v>1859408</v>
      </c>
      <c r="K7" s="2108">
        <v>1836692</v>
      </c>
      <c r="L7" s="641"/>
    </row>
    <row r="8" spans="1:18" ht="11.25" customHeight="1" x14ac:dyDescent="0.2">
      <c r="A8" s="2104"/>
      <c r="B8" s="2106" t="s">
        <v>594</v>
      </c>
      <c r="C8" s="1457">
        <v>108851</v>
      </c>
      <c r="D8" s="399">
        <v>107442</v>
      </c>
      <c r="E8" s="399">
        <v>107290</v>
      </c>
      <c r="F8" s="399">
        <v>101703</v>
      </c>
      <c r="G8" s="399">
        <v>101052</v>
      </c>
      <c r="H8" s="399">
        <v>105733</v>
      </c>
      <c r="I8" s="403">
        <v>102999</v>
      </c>
      <c r="J8" s="403">
        <v>102766</v>
      </c>
      <c r="K8" s="433">
        <v>101356</v>
      </c>
      <c r="L8" s="642"/>
    </row>
    <row r="9" spans="1:18" ht="11.25" customHeight="1" x14ac:dyDescent="0.2">
      <c r="A9" s="2422" t="s">
        <v>88</v>
      </c>
      <c r="B9" s="2422"/>
      <c r="C9" s="404">
        <f t="shared" ref="C9" si="0">SUM(C6:C8)</f>
        <v>2425651</v>
      </c>
      <c r="D9" s="1094">
        <f t="shared" ref="D9:I9" si="1">SUM(D6:D8)</f>
        <v>2368067</v>
      </c>
      <c r="E9" s="1094">
        <f t="shared" si="1"/>
        <v>2404719</v>
      </c>
      <c r="F9" s="1094">
        <f t="shared" si="1"/>
        <v>2279879</v>
      </c>
      <c r="G9" s="1094">
        <f t="shared" si="1"/>
        <v>2303962</v>
      </c>
      <c r="H9" s="1094">
        <f t="shared" si="1"/>
        <v>2400407</v>
      </c>
      <c r="I9" s="1099">
        <f t="shared" si="1"/>
        <v>2279301</v>
      </c>
      <c r="J9" s="1099">
        <f t="shared" ref="J9:K9" si="2">SUM(J6:J8)</f>
        <v>2222725</v>
      </c>
      <c r="K9" s="1099">
        <f t="shared" si="2"/>
        <v>2192947</v>
      </c>
      <c r="L9" s="631"/>
    </row>
    <row r="10" spans="1:18" ht="6.75" customHeight="1" x14ac:dyDescent="0.2">
      <c r="A10" s="643"/>
      <c r="B10" s="643"/>
      <c r="C10" s="625"/>
      <c r="D10" s="625"/>
      <c r="E10" s="625"/>
      <c r="F10" s="625"/>
      <c r="G10" s="625"/>
      <c r="H10" s="625"/>
      <c r="I10" s="625"/>
      <c r="J10" s="625"/>
      <c r="K10" s="625"/>
      <c r="L10" s="566"/>
    </row>
    <row r="11" spans="1:18" s="1188" customFormat="1" ht="18.75" customHeight="1" x14ac:dyDescent="0.15">
      <c r="A11" s="1091" t="s">
        <v>604</v>
      </c>
      <c r="B11" s="2316" t="s">
        <v>862</v>
      </c>
      <c r="C11" s="2316"/>
      <c r="D11" s="2316"/>
      <c r="E11" s="2316"/>
      <c r="F11" s="2316"/>
      <c r="G11" s="2316"/>
      <c r="H11" s="2316"/>
      <c r="I11" s="2316"/>
      <c r="J11" s="2316"/>
      <c r="K11" s="2316"/>
      <c r="L11" s="2316"/>
      <c r="N11" s="1189"/>
      <c r="O11" s="1189"/>
      <c r="P11" s="1189"/>
      <c r="Q11" s="1189"/>
      <c r="R11" s="1189"/>
    </row>
    <row r="12" spans="1:18" s="1188" customFormat="1" ht="10.15" customHeight="1" x14ac:dyDescent="0.15">
      <c r="A12" s="1091" t="s">
        <v>605</v>
      </c>
      <c r="B12" s="2420" t="s">
        <v>278</v>
      </c>
      <c r="C12" s="2420"/>
      <c r="D12" s="2420"/>
      <c r="E12" s="2420"/>
      <c r="F12" s="2420"/>
      <c r="G12" s="2420"/>
      <c r="H12" s="2420"/>
      <c r="I12" s="2420"/>
      <c r="J12" s="2420"/>
      <c r="K12" s="2420"/>
      <c r="L12" s="2420"/>
      <c r="N12" s="1189"/>
      <c r="O12" s="1189"/>
      <c r="P12" s="1189"/>
      <c r="Q12" s="1189"/>
      <c r="R12" s="1189"/>
    </row>
    <row r="13" spans="1:18" ht="10.5" customHeight="1" x14ac:dyDescent="0.2">
      <c r="A13" s="643"/>
      <c r="B13" s="643"/>
      <c r="C13" s="644"/>
      <c r="D13" s="644"/>
      <c r="E13" s="645"/>
      <c r="F13" s="645"/>
      <c r="G13" s="645"/>
      <c r="H13" s="645"/>
      <c r="I13" s="645"/>
      <c r="J13" s="645"/>
      <c r="K13" s="645"/>
      <c r="L13" s="625"/>
    </row>
    <row r="14" spans="1:18" ht="17.25" customHeight="1" x14ac:dyDescent="0.2">
      <c r="A14" s="2285" t="s">
        <v>803</v>
      </c>
      <c r="B14" s="2285"/>
      <c r="C14" s="2285"/>
      <c r="D14" s="2285"/>
      <c r="E14" s="2285"/>
      <c r="F14" s="2285"/>
      <c r="G14" s="2285"/>
      <c r="H14" s="2285"/>
      <c r="I14" s="2285"/>
      <c r="J14" s="2285"/>
      <c r="K14" s="2285"/>
      <c r="L14" s="2285"/>
    </row>
    <row r="15" spans="1:18" ht="9" customHeight="1" x14ac:dyDescent="0.2">
      <c r="A15" s="624"/>
      <c r="B15" s="624"/>
      <c r="C15" s="626"/>
      <c r="D15" s="626"/>
      <c r="E15" s="626"/>
      <c r="F15" s="626"/>
      <c r="G15" s="626"/>
      <c r="H15" s="626"/>
      <c r="I15" s="626"/>
      <c r="J15" s="626"/>
      <c r="K15" s="626"/>
      <c r="L15" s="566"/>
    </row>
    <row r="16" spans="1:18" ht="12" customHeight="1" x14ac:dyDescent="0.2">
      <c r="A16" s="2424" t="s">
        <v>418</v>
      </c>
      <c r="B16" s="2424"/>
      <c r="C16" s="381" t="str">
        <f>C3</f>
        <v>T4/19</v>
      </c>
      <c r="D16" s="331" t="str">
        <f>D3</f>
        <v>T3/19</v>
      </c>
      <c r="E16" s="331" t="str">
        <f t="shared" ref="E16:K16" si="3">E3</f>
        <v>T2/19</v>
      </c>
      <c r="F16" s="331" t="str">
        <f t="shared" si="3"/>
        <v>T1/19</v>
      </c>
      <c r="G16" s="331" t="str">
        <f t="shared" si="3"/>
        <v>T4/18</v>
      </c>
      <c r="H16" s="331" t="str">
        <f t="shared" si="3"/>
        <v>T3/18</v>
      </c>
      <c r="I16" s="331" t="str">
        <f t="shared" si="3"/>
        <v>T2/18</v>
      </c>
      <c r="J16" s="331" t="str">
        <f t="shared" si="3"/>
        <v>T1/18</v>
      </c>
      <c r="K16" s="331" t="str">
        <f t="shared" si="3"/>
        <v>T4/17</v>
      </c>
      <c r="L16" s="332"/>
    </row>
    <row r="17" spans="1:18" ht="10.5" customHeight="1" x14ac:dyDescent="0.2">
      <c r="A17" s="632"/>
      <c r="B17" s="632"/>
      <c r="C17" s="646"/>
      <c r="D17" s="646"/>
      <c r="E17" s="646"/>
      <c r="F17" s="646"/>
      <c r="G17" s="646"/>
      <c r="H17" s="646"/>
      <c r="I17" s="646"/>
      <c r="J17" s="646"/>
      <c r="K17" s="646"/>
      <c r="L17" s="646"/>
    </row>
    <row r="18" spans="1:18" ht="11.25" customHeight="1" x14ac:dyDescent="0.2">
      <c r="A18" s="2423" t="s">
        <v>381</v>
      </c>
      <c r="B18" s="2423"/>
      <c r="C18" s="639"/>
      <c r="D18" s="629"/>
      <c r="E18" s="629"/>
      <c r="F18" s="629"/>
      <c r="G18" s="629"/>
      <c r="H18" s="629"/>
      <c r="I18" s="629"/>
      <c r="J18" s="629"/>
      <c r="K18" s="629"/>
      <c r="L18" s="630"/>
    </row>
    <row r="19" spans="1:18" ht="11.25" customHeight="1" x14ac:dyDescent="0.2">
      <c r="A19" s="415"/>
      <c r="B19" s="640" t="s">
        <v>449</v>
      </c>
      <c r="C19" s="1457">
        <v>104228</v>
      </c>
      <c r="D19" s="399">
        <v>102167</v>
      </c>
      <c r="E19" s="399">
        <v>100664</v>
      </c>
      <c r="F19" s="399">
        <v>92829</v>
      </c>
      <c r="G19" s="399">
        <v>91467</v>
      </c>
      <c r="H19" s="399">
        <v>94215</v>
      </c>
      <c r="I19" s="403">
        <v>88293</v>
      </c>
      <c r="J19" s="403">
        <v>88090</v>
      </c>
      <c r="K19" s="433">
        <v>87334</v>
      </c>
      <c r="L19" s="579"/>
    </row>
    <row r="20" spans="1:18" ht="11.25" customHeight="1" x14ac:dyDescent="0.2">
      <c r="A20" s="2104"/>
      <c r="B20" s="2105" t="s">
        <v>97</v>
      </c>
      <c r="C20" s="1460">
        <v>38928</v>
      </c>
      <c r="D20" s="1461">
        <v>38782</v>
      </c>
      <c r="E20" s="1461">
        <v>34740</v>
      </c>
      <c r="F20" s="1461">
        <v>34030</v>
      </c>
      <c r="G20" s="1461">
        <v>32860</v>
      </c>
      <c r="H20" s="1461">
        <v>32967</v>
      </c>
      <c r="I20" s="2107">
        <v>33662</v>
      </c>
      <c r="J20" s="2107">
        <v>34909</v>
      </c>
      <c r="K20" s="2108">
        <v>32881</v>
      </c>
      <c r="L20" s="641"/>
    </row>
    <row r="21" spans="1:18" ht="11.25" customHeight="1" x14ac:dyDescent="0.2">
      <c r="A21" s="2104"/>
      <c r="B21" s="2106" t="s">
        <v>594</v>
      </c>
      <c r="C21" s="1506">
        <v>108851</v>
      </c>
      <c r="D21" s="398">
        <v>107442</v>
      </c>
      <c r="E21" s="398">
        <v>107290</v>
      </c>
      <c r="F21" s="398">
        <v>101703</v>
      </c>
      <c r="G21" s="398">
        <v>101052</v>
      </c>
      <c r="H21" s="398">
        <v>105733</v>
      </c>
      <c r="I21" s="431">
        <v>102999</v>
      </c>
      <c r="J21" s="431">
        <v>102766</v>
      </c>
      <c r="K21" s="410">
        <v>101356</v>
      </c>
      <c r="L21" s="642"/>
    </row>
    <row r="22" spans="1:18" ht="11.25" customHeight="1" x14ac:dyDescent="0.2">
      <c r="A22" s="2422" t="s">
        <v>277</v>
      </c>
      <c r="B22" s="2422"/>
      <c r="C22" s="404">
        <f t="shared" ref="C22" si="4">SUM(C19:C21)</f>
        <v>252007</v>
      </c>
      <c r="D22" s="1094">
        <f t="shared" ref="D22:K22" si="5">SUM(D19:D21)</f>
        <v>248391</v>
      </c>
      <c r="E22" s="1094">
        <f t="shared" si="5"/>
        <v>242694</v>
      </c>
      <c r="F22" s="1094">
        <f t="shared" si="5"/>
        <v>228562</v>
      </c>
      <c r="G22" s="1094">
        <f t="shared" si="5"/>
        <v>225379</v>
      </c>
      <c r="H22" s="1094">
        <f t="shared" si="5"/>
        <v>232915</v>
      </c>
      <c r="I22" s="1099">
        <f t="shared" si="5"/>
        <v>224954</v>
      </c>
      <c r="J22" s="1099">
        <f t="shared" si="5"/>
        <v>225765</v>
      </c>
      <c r="K22" s="1099">
        <f t="shared" si="5"/>
        <v>221571</v>
      </c>
      <c r="L22" s="647"/>
    </row>
    <row r="23" spans="1:18" ht="7.5" customHeight="1" x14ac:dyDescent="0.2">
      <c r="A23" s="643"/>
      <c r="B23" s="643"/>
      <c r="C23" s="625"/>
      <c r="D23" s="625"/>
      <c r="E23" s="625"/>
      <c r="F23" s="625"/>
      <c r="G23" s="625"/>
      <c r="H23" s="625"/>
      <c r="I23" s="625"/>
      <c r="J23" s="625"/>
      <c r="K23" s="625"/>
      <c r="L23" s="566"/>
    </row>
    <row r="24" spans="1:18" s="1188" customFormat="1" ht="19.5" customHeight="1" x14ac:dyDescent="0.15">
      <c r="A24" s="1091" t="s">
        <v>604</v>
      </c>
      <c r="B24" s="2421" t="s">
        <v>279</v>
      </c>
      <c r="C24" s="2421"/>
      <c r="D24" s="2421"/>
      <c r="E24" s="2421"/>
      <c r="F24" s="2421"/>
      <c r="G24" s="2421"/>
      <c r="H24" s="2421"/>
      <c r="I24" s="2421"/>
      <c r="J24" s="2421"/>
      <c r="K24" s="2421"/>
      <c r="L24" s="2421"/>
      <c r="N24" s="1189"/>
      <c r="O24" s="1189"/>
      <c r="P24" s="1189"/>
      <c r="Q24" s="1189"/>
      <c r="R24" s="1189"/>
    </row>
  </sheetData>
  <mergeCells count="11">
    <mergeCell ref="A9:B9"/>
    <mergeCell ref="A1:L1"/>
    <mergeCell ref="A3:B3"/>
    <mergeCell ref="A5:B5"/>
    <mergeCell ref="B11:L11"/>
    <mergeCell ref="B12:L12"/>
    <mergeCell ref="B24:L24"/>
    <mergeCell ref="A14:L14"/>
    <mergeCell ref="A22:B22"/>
    <mergeCell ref="A18:B18"/>
    <mergeCell ref="A16:B16"/>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2"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38"/>
  <sheetViews>
    <sheetView zoomScaleNormal="100" zoomScaleSheetLayoutView="110" workbookViewId="0">
      <selection activeCell="B37" sqref="B37:R37"/>
    </sheetView>
  </sheetViews>
  <sheetFormatPr defaultColWidth="9.140625" defaultRowHeight="12.75" x14ac:dyDescent="0.2"/>
  <cols>
    <col min="1" max="2" width="2.140625" style="1760" customWidth="1"/>
    <col min="3" max="3" width="53.5703125" style="1760" customWidth="1"/>
    <col min="4" max="4" width="7.85546875" style="1777" customWidth="1"/>
    <col min="5" max="6" width="6.5703125" style="1760" customWidth="1"/>
    <col min="7" max="7" width="7.42578125" style="1760" customWidth="1"/>
    <col min="8" max="8" width="1.28515625" style="1760" customWidth="1"/>
    <col min="9" max="9" width="7.140625" style="1760" customWidth="1"/>
    <col min="10" max="11" width="6.5703125" style="1760" customWidth="1"/>
    <col min="12" max="12" width="7.42578125" style="1760" bestFit="1" customWidth="1"/>
    <col min="13" max="13" width="1.28515625" style="1760" customWidth="1"/>
    <col min="14" max="14" width="7.140625" style="1760" customWidth="1"/>
    <col min="15" max="16" width="6.5703125" style="1760" customWidth="1"/>
    <col min="17" max="17" width="7.42578125" style="1760" bestFit="1" customWidth="1"/>
    <col min="18" max="18" width="1.28515625" style="1760" customWidth="1"/>
    <col min="19" max="16384" width="9.140625" style="1760"/>
  </cols>
  <sheetData>
    <row r="1" spans="1:18" ht="15.75" customHeight="1" x14ac:dyDescent="0.2">
      <c r="A1" s="2430" t="s">
        <v>752</v>
      </c>
      <c r="B1" s="2430"/>
      <c r="C1" s="2430"/>
      <c r="D1" s="2430"/>
      <c r="E1" s="2430"/>
      <c r="F1" s="2430"/>
      <c r="G1" s="2430"/>
      <c r="H1" s="2430"/>
      <c r="I1" s="2430"/>
      <c r="J1" s="2430"/>
      <c r="K1" s="2430"/>
      <c r="L1" s="2430"/>
      <c r="M1" s="2430"/>
      <c r="N1" s="2430"/>
      <c r="O1" s="2430"/>
      <c r="P1" s="2430"/>
      <c r="Q1" s="2430"/>
      <c r="R1" s="2430"/>
    </row>
    <row r="2" spans="1:18" s="1761" customFormat="1" ht="10.5" customHeight="1" x14ac:dyDescent="0.2">
      <c r="A2" s="2330"/>
      <c r="B2" s="2330"/>
      <c r="C2" s="2330"/>
      <c r="D2" s="2330"/>
      <c r="E2" s="2330"/>
      <c r="F2" s="2330"/>
      <c r="G2" s="2330"/>
      <c r="H2" s="2330"/>
      <c r="I2" s="2330"/>
      <c r="J2" s="2330"/>
      <c r="K2" s="2330"/>
      <c r="L2" s="2330"/>
      <c r="M2" s="2330"/>
      <c r="N2" s="2330"/>
      <c r="O2" s="2330"/>
      <c r="P2" s="2330"/>
      <c r="Q2" s="2330"/>
      <c r="R2" s="2330"/>
    </row>
    <row r="3" spans="1:18" ht="10.5" customHeight="1" x14ac:dyDescent="0.2">
      <c r="A3" s="2330" t="s">
        <v>418</v>
      </c>
      <c r="B3" s="2330"/>
      <c r="C3" s="2330"/>
      <c r="D3" s="2431" t="s">
        <v>778</v>
      </c>
      <c r="E3" s="2432"/>
      <c r="F3" s="2432"/>
      <c r="G3" s="2432"/>
      <c r="H3" s="1762"/>
      <c r="I3" s="2433" t="s">
        <v>750</v>
      </c>
      <c r="J3" s="2434"/>
      <c r="K3" s="2434"/>
      <c r="L3" s="2434"/>
      <c r="M3" s="1763"/>
      <c r="N3" s="2434" t="s">
        <v>710</v>
      </c>
      <c r="O3" s="2434"/>
      <c r="P3" s="2434"/>
      <c r="Q3" s="2434"/>
      <c r="R3" s="2435"/>
    </row>
    <row r="4" spans="1:18" ht="10.5" customHeight="1" x14ac:dyDescent="0.2">
      <c r="A4" s="1764"/>
      <c r="B4" s="1764"/>
      <c r="C4" s="1764"/>
      <c r="D4" s="1765"/>
      <c r="E4" s="1766" t="s">
        <v>755</v>
      </c>
      <c r="F4" s="1766" t="s">
        <v>758</v>
      </c>
      <c r="G4" s="1766"/>
      <c r="H4" s="1767"/>
      <c r="I4" s="1765"/>
      <c r="J4" s="1766" t="s">
        <v>755</v>
      </c>
      <c r="K4" s="1766" t="s">
        <v>758</v>
      </c>
      <c r="L4" s="1766"/>
      <c r="M4" s="1767"/>
      <c r="N4" s="1766"/>
      <c r="O4" s="1766" t="s">
        <v>755</v>
      </c>
      <c r="P4" s="1766" t="s">
        <v>758</v>
      </c>
      <c r="Q4" s="1766"/>
      <c r="R4" s="1768"/>
    </row>
    <row r="5" spans="1:18" ht="10.5" customHeight="1" x14ac:dyDescent="0.2">
      <c r="A5" s="1764"/>
      <c r="B5" s="1764"/>
      <c r="C5" s="1764"/>
      <c r="D5" s="1579" t="s">
        <v>5</v>
      </c>
      <c r="E5" s="1577" t="s">
        <v>756</v>
      </c>
      <c r="F5" s="1577" t="s">
        <v>757</v>
      </c>
      <c r="G5" s="1577" t="s">
        <v>8</v>
      </c>
      <c r="H5" s="1769"/>
      <c r="I5" s="1579" t="s">
        <v>5</v>
      </c>
      <c r="J5" s="1577" t="s">
        <v>756</v>
      </c>
      <c r="K5" s="1577" t="s">
        <v>757</v>
      </c>
      <c r="L5" s="1577" t="s">
        <v>8</v>
      </c>
      <c r="M5" s="1769"/>
      <c r="N5" s="1577" t="s">
        <v>5</v>
      </c>
      <c r="O5" s="1577" t="s">
        <v>756</v>
      </c>
      <c r="P5" s="1577" t="s">
        <v>757</v>
      </c>
      <c r="Q5" s="1577" t="s">
        <v>8</v>
      </c>
      <c r="R5" s="1770"/>
    </row>
    <row r="6" spans="1:18" ht="12" customHeight="1" x14ac:dyDescent="0.2">
      <c r="A6" s="2429" t="s">
        <v>760</v>
      </c>
      <c r="B6" s="2429"/>
      <c r="C6" s="2429"/>
      <c r="D6" s="1771"/>
      <c r="E6" s="1164"/>
      <c r="F6" s="1164"/>
      <c r="G6" s="1164"/>
      <c r="H6" s="1768"/>
      <c r="I6" s="1771"/>
      <c r="J6" s="1164"/>
      <c r="K6" s="1164"/>
      <c r="L6" s="1164"/>
      <c r="M6" s="1768"/>
      <c r="N6" s="1164"/>
      <c r="O6" s="1164"/>
      <c r="P6" s="1164"/>
      <c r="Q6" s="1164"/>
      <c r="R6" s="1768"/>
    </row>
    <row r="7" spans="1:18" ht="10.5" customHeight="1" x14ac:dyDescent="0.2">
      <c r="A7" s="1238"/>
      <c r="B7" s="2330" t="s">
        <v>326</v>
      </c>
      <c r="C7" s="2330"/>
      <c r="D7" s="1520">
        <v>204383</v>
      </c>
      <c r="E7" s="1521">
        <v>1527</v>
      </c>
      <c r="F7" s="1521">
        <v>2531</v>
      </c>
      <c r="G7" s="1521">
        <f>SUM(D7:F7)</f>
        <v>208441</v>
      </c>
      <c r="H7" s="1205"/>
      <c r="I7" s="1214">
        <v>203427</v>
      </c>
      <c r="J7" s="1215">
        <v>1355</v>
      </c>
      <c r="K7" s="1215">
        <v>2530</v>
      </c>
      <c r="L7" s="1215">
        <f>SUM(I7:K7)</f>
        <v>207312</v>
      </c>
      <c r="M7" s="1205"/>
      <c r="N7" s="1215">
        <v>203347</v>
      </c>
      <c r="O7" s="1215">
        <v>1283</v>
      </c>
      <c r="P7" s="1215">
        <v>2546</v>
      </c>
      <c r="Q7" s="1215">
        <f>SUM(N7:P7)</f>
        <v>207176</v>
      </c>
      <c r="R7" s="1772"/>
    </row>
    <row r="8" spans="1:18" ht="10.5" customHeight="1" x14ac:dyDescent="0.2">
      <c r="A8" s="1587"/>
      <c r="B8" s="2427" t="s">
        <v>145</v>
      </c>
      <c r="C8" s="2427"/>
      <c r="D8" s="2111">
        <v>41906</v>
      </c>
      <c r="E8" s="2112">
        <v>435</v>
      </c>
      <c r="F8" s="2112">
        <v>757</v>
      </c>
      <c r="G8" s="2112">
        <f>SUM(D8:F8)</f>
        <v>43098</v>
      </c>
      <c r="H8" s="2113"/>
      <c r="I8" s="2114">
        <v>42011</v>
      </c>
      <c r="J8" s="2115">
        <v>347</v>
      </c>
      <c r="K8" s="2115">
        <v>742</v>
      </c>
      <c r="L8" s="2115">
        <f>SUM(I8:K8)</f>
        <v>43100</v>
      </c>
      <c r="M8" s="2113"/>
      <c r="N8" s="2115">
        <v>41509</v>
      </c>
      <c r="O8" s="2115">
        <v>352</v>
      </c>
      <c r="P8" s="2115">
        <v>748</v>
      </c>
      <c r="Q8" s="2115">
        <f>SUM(N8:P8)</f>
        <v>42609</v>
      </c>
      <c r="R8" s="400"/>
    </row>
    <row r="9" spans="1:18" ht="10.5" customHeight="1" x14ac:dyDescent="0.2">
      <c r="A9" s="1587"/>
      <c r="B9" s="2427" t="s">
        <v>56</v>
      </c>
      <c r="C9" s="2427"/>
      <c r="D9" s="1520">
        <v>12143</v>
      </c>
      <c r="E9" s="1521">
        <v>35</v>
      </c>
      <c r="F9" s="1521">
        <v>157</v>
      </c>
      <c r="G9" s="1521">
        <f>SUM(D9:F9)</f>
        <v>12335</v>
      </c>
      <c r="H9" s="1205"/>
      <c r="I9" s="1214">
        <v>12104</v>
      </c>
      <c r="J9" s="1215">
        <v>31</v>
      </c>
      <c r="K9" s="1215">
        <v>154</v>
      </c>
      <c r="L9" s="1215">
        <f>SUM(I9:K9)</f>
        <v>12289</v>
      </c>
      <c r="M9" s="1209"/>
      <c r="N9" s="1207">
        <v>12025</v>
      </c>
      <c r="O9" s="1208">
        <v>35</v>
      </c>
      <c r="P9" s="1208">
        <v>155</v>
      </c>
      <c r="Q9" s="1208">
        <f>SUM(N9:P9)</f>
        <v>12215</v>
      </c>
      <c r="R9" s="400"/>
    </row>
    <row r="10" spans="1:18" ht="10.5" customHeight="1" x14ac:dyDescent="0.2">
      <c r="A10" s="2329" t="s">
        <v>281</v>
      </c>
      <c r="B10" s="2329"/>
      <c r="C10" s="2329"/>
      <c r="D10" s="1522">
        <f t="shared" ref="D10:G10" si="0">SUM(D7:D9)</f>
        <v>258432</v>
      </c>
      <c r="E10" s="1523">
        <f t="shared" si="0"/>
        <v>1997</v>
      </c>
      <c r="F10" s="1523">
        <f t="shared" si="0"/>
        <v>3445</v>
      </c>
      <c r="G10" s="1523">
        <f t="shared" si="0"/>
        <v>263874</v>
      </c>
      <c r="H10" s="1210"/>
      <c r="I10" s="1211">
        <f t="shared" ref="I10:L10" si="1">SUM(I7:I9)</f>
        <v>257542</v>
      </c>
      <c r="J10" s="1212">
        <f t="shared" si="1"/>
        <v>1733</v>
      </c>
      <c r="K10" s="1212">
        <f t="shared" si="1"/>
        <v>3426</v>
      </c>
      <c r="L10" s="1212">
        <f t="shared" si="1"/>
        <v>262701</v>
      </c>
      <c r="M10" s="1210"/>
      <c r="N10" s="1211">
        <f t="shared" ref="N10:Q10" si="2">SUM(N7:N9)</f>
        <v>256881</v>
      </c>
      <c r="O10" s="1212">
        <f t="shared" si="2"/>
        <v>1670</v>
      </c>
      <c r="P10" s="1212">
        <f t="shared" si="2"/>
        <v>3449</v>
      </c>
      <c r="Q10" s="1212">
        <f t="shared" si="2"/>
        <v>262000</v>
      </c>
      <c r="R10" s="1773"/>
    </row>
    <row r="11" spans="1:18" ht="10.5" customHeight="1" x14ac:dyDescent="0.2">
      <c r="A11" s="2330"/>
      <c r="B11" s="2330"/>
      <c r="C11" s="2330"/>
      <c r="D11" s="1520"/>
      <c r="E11" s="1521"/>
      <c r="F11" s="1521"/>
      <c r="G11" s="1521"/>
      <c r="H11" s="1205"/>
      <c r="I11" s="1214"/>
      <c r="J11" s="1215"/>
      <c r="K11" s="1215"/>
      <c r="L11" s="1215"/>
      <c r="M11" s="1205"/>
      <c r="N11" s="1214"/>
      <c r="O11" s="1215"/>
      <c r="P11" s="1215"/>
      <c r="Q11" s="1215"/>
      <c r="R11" s="400"/>
    </row>
    <row r="12" spans="1:18" ht="10.5" customHeight="1" x14ac:dyDescent="0.2">
      <c r="A12" s="1238"/>
      <c r="B12" s="2330" t="s">
        <v>149</v>
      </c>
      <c r="C12" s="2330"/>
      <c r="D12" s="1520">
        <v>6064</v>
      </c>
      <c r="E12" s="1521">
        <v>115</v>
      </c>
      <c r="F12" s="1521">
        <v>258</v>
      </c>
      <c r="G12" s="1521">
        <f>SUM(D12:F12)</f>
        <v>6437</v>
      </c>
      <c r="H12" s="1205"/>
      <c r="I12" s="1214">
        <v>6157</v>
      </c>
      <c r="J12" s="1215">
        <v>170</v>
      </c>
      <c r="K12" s="1215">
        <v>275</v>
      </c>
      <c r="L12" s="1215">
        <f>SUM(I12:K12)</f>
        <v>6602</v>
      </c>
      <c r="M12" s="1205"/>
      <c r="N12" s="1215">
        <v>6216</v>
      </c>
      <c r="O12" s="1215">
        <v>80</v>
      </c>
      <c r="P12" s="1215">
        <v>274</v>
      </c>
      <c r="Q12" s="1215">
        <f>SUM(N12:P12)</f>
        <v>6570</v>
      </c>
      <c r="R12" s="1772"/>
    </row>
    <row r="13" spans="1:18" ht="10.5" customHeight="1" x14ac:dyDescent="0.2">
      <c r="A13" s="1587"/>
      <c r="B13" s="2427" t="s">
        <v>22</v>
      </c>
      <c r="C13" s="2427"/>
      <c r="D13" s="2111">
        <v>7565</v>
      </c>
      <c r="E13" s="2112">
        <v>8111</v>
      </c>
      <c r="F13" s="2112">
        <v>2103</v>
      </c>
      <c r="G13" s="2112">
        <f>SUM(D13:F13)</f>
        <v>17779</v>
      </c>
      <c r="H13" s="2113"/>
      <c r="I13" s="2114">
        <v>8088</v>
      </c>
      <c r="J13" s="2115">
        <v>7542</v>
      </c>
      <c r="K13" s="2115">
        <v>1783</v>
      </c>
      <c r="L13" s="2115">
        <f>SUM(I13:K13)</f>
        <v>17413</v>
      </c>
      <c r="M13" s="2113"/>
      <c r="N13" s="2115">
        <v>7475</v>
      </c>
      <c r="O13" s="2115">
        <v>6500</v>
      </c>
      <c r="P13" s="2115">
        <v>1843</v>
      </c>
      <c r="Q13" s="2115">
        <f>SUM(N13:P13)</f>
        <v>15818</v>
      </c>
      <c r="R13" s="400"/>
    </row>
    <row r="14" spans="1:18" ht="10.5" customHeight="1" x14ac:dyDescent="0.2">
      <c r="A14" s="1587"/>
      <c r="B14" s="2427" t="s">
        <v>148</v>
      </c>
      <c r="C14" s="2427"/>
      <c r="D14" s="2111">
        <v>5720</v>
      </c>
      <c r="E14" s="2112">
        <v>2066</v>
      </c>
      <c r="F14" s="2112">
        <v>467</v>
      </c>
      <c r="G14" s="2112">
        <f t="shared" ref="G14:G29" si="3">SUM(D14:F14)</f>
        <v>8253</v>
      </c>
      <c r="H14" s="2113"/>
      <c r="I14" s="2114">
        <v>5533</v>
      </c>
      <c r="J14" s="2115">
        <v>2063</v>
      </c>
      <c r="K14" s="2115">
        <v>441</v>
      </c>
      <c r="L14" s="2115">
        <f t="shared" ref="L14:L29" si="4">SUM(I14:K14)</f>
        <v>8037</v>
      </c>
      <c r="M14" s="2113"/>
      <c r="N14" s="2115">
        <v>5617</v>
      </c>
      <c r="O14" s="2115">
        <v>1986</v>
      </c>
      <c r="P14" s="2115">
        <v>465</v>
      </c>
      <c r="Q14" s="2115">
        <f t="shared" ref="Q14:Q29" si="5">SUM(N14:P14)</f>
        <v>8068</v>
      </c>
      <c r="R14" s="400"/>
    </row>
    <row r="15" spans="1:18" ht="10.5" customHeight="1" x14ac:dyDescent="0.2">
      <c r="A15" s="1587"/>
      <c r="B15" s="2427" t="s">
        <v>166</v>
      </c>
      <c r="C15" s="2427"/>
      <c r="D15" s="2111">
        <v>7037</v>
      </c>
      <c r="E15" s="2112">
        <v>4570</v>
      </c>
      <c r="F15" s="2112">
        <v>1822</v>
      </c>
      <c r="G15" s="2112">
        <f t="shared" si="3"/>
        <v>13429</v>
      </c>
      <c r="H15" s="2113"/>
      <c r="I15" s="2114">
        <v>7113</v>
      </c>
      <c r="J15" s="2115">
        <v>4322</v>
      </c>
      <c r="K15" s="2115">
        <v>1725</v>
      </c>
      <c r="L15" s="2115">
        <f t="shared" si="4"/>
        <v>13160</v>
      </c>
      <c r="M15" s="2113"/>
      <c r="N15" s="2115">
        <v>8020</v>
      </c>
      <c r="O15" s="2115">
        <v>4510</v>
      </c>
      <c r="P15" s="2115">
        <v>1747</v>
      </c>
      <c r="Q15" s="2115">
        <f t="shared" si="5"/>
        <v>14277</v>
      </c>
      <c r="R15" s="400"/>
    </row>
    <row r="16" spans="1:18" ht="10.5" customHeight="1" x14ac:dyDescent="0.2">
      <c r="A16" s="1587"/>
      <c r="B16" s="2427" t="s">
        <v>136</v>
      </c>
      <c r="C16" s="2427"/>
      <c r="D16" s="2111">
        <v>2465</v>
      </c>
      <c r="E16" s="2112">
        <v>2399</v>
      </c>
      <c r="F16" s="2112">
        <v>128</v>
      </c>
      <c r="G16" s="2112">
        <f t="shared" si="3"/>
        <v>4992</v>
      </c>
      <c r="H16" s="2113"/>
      <c r="I16" s="2114">
        <v>2534</v>
      </c>
      <c r="J16" s="2115">
        <v>2493</v>
      </c>
      <c r="K16" s="2115">
        <v>74</v>
      </c>
      <c r="L16" s="2115">
        <f t="shared" si="4"/>
        <v>5101</v>
      </c>
      <c r="M16" s="2113"/>
      <c r="N16" s="2115">
        <v>2685</v>
      </c>
      <c r="O16" s="2115">
        <v>2348</v>
      </c>
      <c r="P16" s="2115">
        <v>85</v>
      </c>
      <c r="Q16" s="2115">
        <f t="shared" si="5"/>
        <v>5118</v>
      </c>
      <c r="R16" s="400"/>
    </row>
    <row r="17" spans="1:18" ht="10.5" customHeight="1" x14ac:dyDescent="0.2">
      <c r="A17" s="1587"/>
      <c r="B17" s="2427" t="s">
        <v>164</v>
      </c>
      <c r="C17" s="2427"/>
      <c r="D17" s="2111">
        <v>3972</v>
      </c>
      <c r="E17" s="2112">
        <v>958</v>
      </c>
      <c r="F17" s="2112">
        <v>61</v>
      </c>
      <c r="G17" s="2112">
        <f t="shared" si="3"/>
        <v>4991</v>
      </c>
      <c r="H17" s="2113"/>
      <c r="I17" s="2114">
        <v>4056</v>
      </c>
      <c r="J17" s="2115">
        <v>841</v>
      </c>
      <c r="K17" s="2115">
        <v>68</v>
      </c>
      <c r="L17" s="2115">
        <f t="shared" si="4"/>
        <v>4965</v>
      </c>
      <c r="M17" s="2113"/>
      <c r="N17" s="2115">
        <v>3885</v>
      </c>
      <c r="O17" s="2115">
        <v>843</v>
      </c>
      <c r="P17" s="2115">
        <v>58</v>
      </c>
      <c r="Q17" s="2115">
        <f t="shared" si="5"/>
        <v>4786</v>
      </c>
      <c r="R17" s="400"/>
    </row>
    <row r="18" spans="1:18" ht="12" customHeight="1" x14ac:dyDescent="0.2">
      <c r="A18" s="1587"/>
      <c r="B18" s="2427" t="s">
        <v>162</v>
      </c>
      <c r="C18" s="2427"/>
      <c r="D18" s="2111">
        <v>18465</v>
      </c>
      <c r="E18" s="2112">
        <v>16871</v>
      </c>
      <c r="F18" s="2112">
        <v>1529</v>
      </c>
      <c r="G18" s="2112">
        <f t="shared" si="3"/>
        <v>36865</v>
      </c>
      <c r="H18" s="2113"/>
      <c r="I18" s="2114">
        <v>18366</v>
      </c>
      <c r="J18" s="2115">
        <v>16668</v>
      </c>
      <c r="K18" s="2115">
        <v>1436</v>
      </c>
      <c r="L18" s="2115">
        <f t="shared" si="4"/>
        <v>36470</v>
      </c>
      <c r="M18" s="2113"/>
      <c r="N18" s="2115">
        <v>18022</v>
      </c>
      <c r="O18" s="2115">
        <v>15818</v>
      </c>
      <c r="P18" s="2115">
        <v>1701</v>
      </c>
      <c r="Q18" s="2115">
        <f t="shared" si="5"/>
        <v>35541</v>
      </c>
      <c r="R18" s="400"/>
    </row>
    <row r="19" spans="1:18" ht="10.5" customHeight="1" x14ac:dyDescent="0.2">
      <c r="A19" s="1587"/>
      <c r="B19" s="2427" t="s">
        <v>283</v>
      </c>
      <c r="C19" s="2427"/>
      <c r="D19" s="2111">
        <v>6965</v>
      </c>
      <c r="E19" s="2112">
        <v>124</v>
      </c>
      <c r="F19" s="2112">
        <v>104</v>
      </c>
      <c r="G19" s="2112">
        <f t="shared" si="3"/>
        <v>7193</v>
      </c>
      <c r="H19" s="2113"/>
      <c r="I19" s="2114">
        <v>6756</v>
      </c>
      <c r="J19" s="2115">
        <v>99</v>
      </c>
      <c r="K19" s="2115">
        <v>113</v>
      </c>
      <c r="L19" s="2115">
        <f t="shared" si="4"/>
        <v>6968</v>
      </c>
      <c r="M19" s="2113"/>
      <c r="N19" s="2115">
        <v>6434</v>
      </c>
      <c r="O19" s="2115">
        <v>96</v>
      </c>
      <c r="P19" s="2115">
        <v>117</v>
      </c>
      <c r="Q19" s="2115">
        <f t="shared" si="5"/>
        <v>6647</v>
      </c>
      <c r="R19" s="400"/>
    </row>
    <row r="20" spans="1:18" ht="10.5" customHeight="1" x14ac:dyDescent="0.2">
      <c r="A20" s="1587"/>
      <c r="B20" s="2427" t="s">
        <v>155</v>
      </c>
      <c r="C20" s="2427"/>
      <c r="D20" s="2111">
        <v>5222</v>
      </c>
      <c r="E20" s="2112">
        <v>3190</v>
      </c>
      <c r="F20" s="2112">
        <v>253</v>
      </c>
      <c r="G20" s="2112">
        <f t="shared" si="3"/>
        <v>8665</v>
      </c>
      <c r="H20" s="2113"/>
      <c r="I20" s="2114">
        <v>5512</v>
      </c>
      <c r="J20" s="2115">
        <v>2968</v>
      </c>
      <c r="K20" s="2115">
        <v>254</v>
      </c>
      <c r="L20" s="2115">
        <f t="shared" si="4"/>
        <v>8734</v>
      </c>
      <c r="M20" s="2113"/>
      <c r="N20" s="2115">
        <v>5159</v>
      </c>
      <c r="O20" s="2115">
        <v>2877</v>
      </c>
      <c r="P20" s="2115">
        <v>273</v>
      </c>
      <c r="Q20" s="2115">
        <f t="shared" si="5"/>
        <v>8309</v>
      </c>
      <c r="R20" s="400"/>
    </row>
    <row r="21" spans="1:18" ht="10.5" customHeight="1" x14ac:dyDescent="0.2">
      <c r="A21" s="1587"/>
      <c r="B21" s="2427" t="s">
        <v>151</v>
      </c>
      <c r="C21" s="2427"/>
      <c r="D21" s="2111">
        <v>1024</v>
      </c>
      <c r="E21" s="2112">
        <v>154</v>
      </c>
      <c r="F21" s="2112">
        <v>642</v>
      </c>
      <c r="G21" s="2112">
        <f t="shared" si="3"/>
        <v>1820</v>
      </c>
      <c r="H21" s="2113"/>
      <c r="I21" s="2114">
        <v>1136</v>
      </c>
      <c r="J21" s="2115">
        <v>178</v>
      </c>
      <c r="K21" s="2115">
        <v>646</v>
      </c>
      <c r="L21" s="2115">
        <f t="shared" si="4"/>
        <v>1960</v>
      </c>
      <c r="M21" s="2113"/>
      <c r="N21" s="2115">
        <v>1176</v>
      </c>
      <c r="O21" s="2115">
        <v>82</v>
      </c>
      <c r="P21" s="2115">
        <v>664</v>
      </c>
      <c r="Q21" s="2115">
        <f t="shared" si="5"/>
        <v>1922</v>
      </c>
      <c r="R21" s="400"/>
    </row>
    <row r="22" spans="1:18" ht="10.5" customHeight="1" x14ac:dyDescent="0.2">
      <c r="A22" s="1587"/>
      <c r="B22" s="2427" t="s">
        <v>150</v>
      </c>
      <c r="C22" s="2427"/>
      <c r="D22" s="2111">
        <v>628</v>
      </c>
      <c r="E22" s="2112">
        <v>162</v>
      </c>
      <c r="F22" s="2112">
        <v>0</v>
      </c>
      <c r="G22" s="2112">
        <f t="shared" si="3"/>
        <v>790</v>
      </c>
      <c r="H22" s="2113"/>
      <c r="I22" s="2114">
        <v>542</v>
      </c>
      <c r="J22" s="2115">
        <v>169</v>
      </c>
      <c r="K22" s="2115">
        <v>0</v>
      </c>
      <c r="L22" s="2115">
        <f t="shared" si="4"/>
        <v>711</v>
      </c>
      <c r="M22" s="2113"/>
      <c r="N22" s="2115">
        <v>527</v>
      </c>
      <c r="O22" s="2115">
        <v>194</v>
      </c>
      <c r="P22" s="2115">
        <v>0</v>
      </c>
      <c r="Q22" s="2115">
        <f t="shared" si="5"/>
        <v>721</v>
      </c>
      <c r="R22" s="400"/>
    </row>
    <row r="23" spans="1:18" ht="10.5" customHeight="1" x14ac:dyDescent="0.2">
      <c r="A23" s="1587"/>
      <c r="B23" s="2427" t="s">
        <v>160</v>
      </c>
      <c r="C23" s="2427"/>
      <c r="D23" s="2111">
        <v>651</v>
      </c>
      <c r="E23" s="2112">
        <v>1215</v>
      </c>
      <c r="F23" s="2112">
        <v>0</v>
      </c>
      <c r="G23" s="2112">
        <f t="shared" si="3"/>
        <v>1866</v>
      </c>
      <c r="H23" s="2113"/>
      <c r="I23" s="2114">
        <v>626</v>
      </c>
      <c r="J23" s="2115">
        <v>1324</v>
      </c>
      <c r="K23" s="2115">
        <v>0</v>
      </c>
      <c r="L23" s="2115">
        <f t="shared" si="4"/>
        <v>1950</v>
      </c>
      <c r="M23" s="2113"/>
      <c r="N23" s="2115">
        <v>593</v>
      </c>
      <c r="O23" s="2115">
        <v>1300</v>
      </c>
      <c r="P23" s="2115">
        <v>0</v>
      </c>
      <c r="Q23" s="2115">
        <f t="shared" si="5"/>
        <v>1893</v>
      </c>
      <c r="R23" s="400"/>
    </row>
    <row r="24" spans="1:18" ht="10.5" customHeight="1" x14ac:dyDescent="0.2">
      <c r="A24" s="1587"/>
      <c r="B24" s="2427" t="s">
        <v>159</v>
      </c>
      <c r="C24" s="2427"/>
      <c r="D24" s="2111">
        <v>191</v>
      </c>
      <c r="E24" s="2112">
        <v>314</v>
      </c>
      <c r="F24" s="2112">
        <v>185</v>
      </c>
      <c r="G24" s="2112">
        <f t="shared" si="3"/>
        <v>690</v>
      </c>
      <c r="H24" s="2113"/>
      <c r="I24" s="2114">
        <v>274</v>
      </c>
      <c r="J24" s="2115">
        <v>288</v>
      </c>
      <c r="K24" s="2115">
        <v>204</v>
      </c>
      <c r="L24" s="2115">
        <f t="shared" si="4"/>
        <v>766</v>
      </c>
      <c r="M24" s="2113"/>
      <c r="N24" s="2115">
        <v>588</v>
      </c>
      <c r="O24" s="2115">
        <v>678</v>
      </c>
      <c r="P24" s="2115">
        <v>209</v>
      </c>
      <c r="Q24" s="2115">
        <f t="shared" si="5"/>
        <v>1475</v>
      </c>
      <c r="R24" s="400"/>
    </row>
    <row r="25" spans="1:18" ht="10.5" customHeight="1" x14ac:dyDescent="0.2">
      <c r="A25" s="1587"/>
      <c r="B25" s="2427" t="s">
        <v>158</v>
      </c>
      <c r="C25" s="2427"/>
      <c r="D25" s="2111">
        <v>557</v>
      </c>
      <c r="E25" s="2112">
        <v>92</v>
      </c>
      <c r="F25" s="2112">
        <v>81</v>
      </c>
      <c r="G25" s="2112">
        <f t="shared" si="3"/>
        <v>730</v>
      </c>
      <c r="H25" s="2113"/>
      <c r="I25" s="2114">
        <v>557</v>
      </c>
      <c r="J25" s="2115">
        <v>79</v>
      </c>
      <c r="K25" s="2115">
        <v>80</v>
      </c>
      <c r="L25" s="2115">
        <f t="shared" si="4"/>
        <v>716</v>
      </c>
      <c r="M25" s="2113"/>
      <c r="N25" s="2115">
        <v>517</v>
      </c>
      <c r="O25" s="2115">
        <v>111</v>
      </c>
      <c r="P25" s="2115">
        <v>84</v>
      </c>
      <c r="Q25" s="2115">
        <f t="shared" si="5"/>
        <v>712</v>
      </c>
      <c r="R25" s="400"/>
    </row>
    <row r="26" spans="1:18" ht="10.5" customHeight="1" x14ac:dyDescent="0.2">
      <c r="A26" s="1587"/>
      <c r="B26" s="2427" t="s">
        <v>157</v>
      </c>
      <c r="C26" s="2427"/>
      <c r="D26" s="2111">
        <v>2193</v>
      </c>
      <c r="E26" s="2112">
        <v>1263</v>
      </c>
      <c r="F26" s="2112">
        <v>2012</v>
      </c>
      <c r="G26" s="2112">
        <f t="shared" si="3"/>
        <v>5468</v>
      </c>
      <c r="H26" s="2113"/>
      <c r="I26" s="2114">
        <v>2136</v>
      </c>
      <c r="J26" s="2115">
        <v>1131</v>
      </c>
      <c r="K26" s="2115">
        <v>1886</v>
      </c>
      <c r="L26" s="2115">
        <f t="shared" si="4"/>
        <v>5153</v>
      </c>
      <c r="M26" s="2113"/>
      <c r="N26" s="2115">
        <v>1918</v>
      </c>
      <c r="O26" s="2115">
        <v>1061</v>
      </c>
      <c r="P26" s="2115">
        <v>1817</v>
      </c>
      <c r="Q26" s="2115">
        <f t="shared" si="5"/>
        <v>4796</v>
      </c>
      <c r="R26" s="400"/>
    </row>
    <row r="27" spans="1:18" ht="10.5" customHeight="1" x14ac:dyDescent="0.2">
      <c r="A27" s="1587"/>
      <c r="B27" s="2427" t="s">
        <v>156</v>
      </c>
      <c r="C27" s="2427"/>
      <c r="D27" s="2111">
        <v>2281</v>
      </c>
      <c r="E27" s="2112">
        <v>1759</v>
      </c>
      <c r="F27" s="2112">
        <v>1744</v>
      </c>
      <c r="G27" s="2112">
        <f t="shared" si="3"/>
        <v>5784</v>
      </c>
      <c r="H27" s="2113"/>
      <c r="I27" s="2114">
        <v>2021</v>
      </c>
      <c r="J27" s="2115">
        <v>2000</v>
      </c>
      <c r="K27" s="2115">
        <v>1400</v>
      </c>
      <c r="L27" s="2115">
        <f t="shared" si="4"/>
        <v>5421</v>
      </c>
      <c r="M27" s="2113"/>
      <c r="N27" s="2115">
        <v>2455</v>
      </c>
      <c r="O27" s="2115">
        <v>2128</v>
      </c>
      <c r="P27" s="2115">
        <v>1086</v>
      </c>
      <c r="Q27" s="2115">
        <f t="shared" si="5"/>
        <v>5669</v>
      </c>
      <c r="R27" s="400"/>
    </row>
    <row r="28" spans="1:18" ht="12" customHeight="1" x14ac:dyDescent="0.2">
      <c r="A28" s="1587"/>
      <c r="B28" s="2427" t="s">
        <v>24</v>
      </c>
      <c r="C28" s="2427"/>
      <c r="D28" s="2111">
        <v>3221</v>
      </c>
      <c r="E28" s="2112">
        <v>2941</v>
      </c>
      <c r="F28" s="2112">
        <v>34</v>
      </c>
      <c r="G28" s="2112">
        <f t="shared" si="3"/>
        <v>6196</v>
      </c>
      <c r="H28" s="2113"/>
      <c r="I28" s="2114">
        <v>3293</v>
      </c>
      <c r="J28" s="2115">
        <v>2990</v>
      </c>
      <c r="K28" s="2115">
        <v>33</v>
      </c>
      <c r="L28" s="2115">
        <f t="shared" si="4"/>
        <v>6316</v>
      </c>
      <c r="M28" s="2113"/>
      <c r="N28" s="2115">
        <v>3070</v>
      </c>
      <c r="O28" s="2115">
        <v>3258</v>
      </c>
      <c r="P28" s="2115">
        <v>35</v>
      </c>
      <c r="Q28" s="2115">
        <f t="shared" si="5"/>
        <v>6363</v>
      </c>
      <c r="R28" s="400"/>
    </row>
    <row r="29" spans="1:18" ht="10.5" customHeight="1" x14ac:dyDescent="0.2">
      <c r="A29" s="1587"/>
      <c r="B29" s="2427" t="s">
        <v>286</v>
      </c>
      <c r="C29" s="2427"/>
      <c r="D29" s="2111">
        <v>857</v>
      </c>
      <c r="E29" s="2112">
        <v>127</v>
      </c>
      <c r="F29" s="2112">
        <v>1657</v>
      </c>
      <c r="G29" s="2112">
        <f t="shared" si="3"/>
        <v>2641</v>
      </c>
      <c r="H29" s="2113"/>
      <c r="I29" s="2114">
        <v>885</v>
      </c>
      <c r="J29" s="2115">
        <v>0</v>
      </c>
      <c r="K29" s="2115">
        <v>1734</v>
      </c>
      <c r="L29" s="2115">
        <f t="shared" si="4"/>
        <v>2619</v>
      </c>
      <c r="M29" s="2113"/>
      <c r="N29" s="2115">
        <v>810</v>
      </c>
      <c r="O29" s="2115">
        <v>2</v>
      </c>
      <c r="P29" s="2115">
        <v>1762</v>
      </c>
      <c r="Q29" s="2115">
        <f t="shared" si="5"/>
        <v>2574</v>
      </c>
      <c r="R29" s="400"/>
    </row>
    <row r="30" spans="1:18" ht="10.5" customHeight="1" x14ac:dyDescent="0.2">
      <c r="A30" s="1587"/>
      <c r="B30" s="2427" t="s">
        <v>436</v>
      </c>
      <c r="C30" s="2427"/>
      <c r="D30" s="2111">
        <v>0</v>
      </c>
      <c r="E30" s="2112">
        <v>0</v>
      </c>
      <c r="F30" s="2112">
        <v>0</v>
      </c>
      <c r="G30" s="2112">
        <f>SUM(D30:F30)</f>
        <v>0</v>
      </c>
      <c r="H30" s="2113"/>
      <c r="I30" s="2114">
        <v>0</v>
      </c>
      <c r="J30" s="2115">
        <v>0</v>
      </c>
      <c r="K30" s="2115">
        <v>0</v>
      </c>
      <c r="L30" s="2115">
        <f>SUM(I30:K30)</f>
        <v>0</v>
      </c>
      <c r="M30" s="2113"/>
      <c r="N30" s="2115">
        <v>0</v>
      </c>
      <c r="O30" s="2115">
        <v>0</v>
      </c>
      <c r="P30" s="2115">
        <v>0</v>
      </c>
      <c r="Q30" s="2115">
        <f>SUM(N30:P30)</f>
        <v>0</v>
      </c>
      <c r="R30" s="400"/>
    </row>
    <row r="31" spans="1:18" ht="10.5" customHeight="1" x14ac:dyDescent="0.2">
      <c r="A31" s="2109"/>
      <c r="B31" s="2330" t="s">
        <v>863</v>
      </c>
      <c r="C31" s="2330"/>
      <c r="D31" s="1520"/>
      <c r="E31" s="1521"/>
      <c r="F31" s="1521"/>
      <c r="G31" s="1521"/>
      <c r="H31" s="1205"/>
      <c r="I31" s="1214"/>
      <c r="J31" s="1215"/>
      <c r="K31" s="1215"/>
      <c r="L31" s="1215"/>
      <c r="M31" s="1205"/>
      <c r="N31" s="1215"/>
      <c r="O31" s="1215"/>
      <c r="P31" s="1215"/>
      <c r="Q31" s="1215"/>
      <c r="R31" s="400"/>
    </row>
    <row r="32" spans="1:18" ht="22.5" customHeight="1" x14ac:dyDescent="0.2">
      <c r="A32" s="1238"/>
      <c r="B32" s="2109"/>
      <c r="C32" s="2110" t="s">
        <v>864</v>
      </c>
      <c r="D32" s="1520">
        <v>-144</v>
      </c>
      <c r="E32" s="1521">
        <v>-138</v>
      </c>
      <c r="F32" s="1521">
        <v>-73</v>
      </c>
      <c r="G32" s="1521">
        <f>SUM(D32:F32)</f>
        <v>-355</v>
      </c>
      <c r="H32" s="1205"/>
      <c r="I32" s="1214">
        <v>-132</v>
      </c>
      <c r="J32" s="1215">
        <v>-116</v>
      </c>
      <c r="K32" s="1215">
        <v>-75</v>
      </c>
      <c r="L32" s="1215">
        <f>SUM(I32:K32)</f>
        <v>-323</v>
      </c>
      <c r="M32" s="1205"/>
      <c r="N32" s="1215">
        <v>-115</v>
      </c>
      <c r="O32" s="1215">
        <v>-122</v>
      </c>
      <c r="P32" s="1215">
        <v>-77</v>
      </c>
      <c r="Q32" s="1215">
        <f>SUM(N32:P32)</f>
        <v>-314</v>
      </c>
      <c r="R32" s="400"/>
    </row>
    <row r="33" spans="1:18" ht="22.5" customHeight="1" x14ac:dyDescent="0.2">
      <c r="A33" s="2428" t="s">
        <v>465</v>
      </c>
      <c r="B33" s="2329"/>
      <c r="C33" s="2329"/>
      <c r="D33" s="1522">
        <f t="shared" ref="D33:G33" si="6">SUM(D12:D32)</f>
        <v>74934</v>
      </c>
      <c r="E33" s="1523">
        <f t="shared" si="6"/>
        <v>46293</v>
      </c>
      <c r="F33" s="1523">
        <f t="shared" si="6"/>
        <v>13007</v>
      </c>
      <c r="G33" s="1523">
        <f t="shared" si="6"/>
        <v>134234</v>
      </c>
      <c r="H33" s="1210"/>
      <c r="I33" s="1211">
        <f t="shared" ref="I33:L33" si="7">SUM(I12:I32)</f>
        <v>75453</v>
      </c>
      <c r="J33" s="1212">
        <f t="shared" si="7"/>
        <v>45209</v>
      </c>
      <c r="K33" s="1212">
        <f t="shared" si="7"/>
        <v>12077</v>
      </c>
      <c r="L33" s="1212">
        <f t="shared" si="7"/>
        <v>132739</v>
      </c>
      <c r="M33" s="1210"/>
      <c r="N33" s="1211">
        <f t="shared" ref="N33:Q33" si="8">SUM(N12:N32)</f>
        <v>75052</v>
      </c>
      <c r="O33" s="1212">
        <f t="shared" si="8"/>
        <v>43750</v>
      </c>
      <c r="P33" s="1212">
        <f t="shared" si="8"/>
        <v>12143</v>
      </c>
      <c r="Q33" s="1212">
        <f t="shared" si="8"/>
        <v>130945</v>
      </c>
      <c r="R33" s="1773"/>
    </row>
    <row r="34" spans="1:18" ht="11.25" customHeight="1" x14ac:dyDescent="0.2">
      <c r="A34" s="2329" t="s">
        <v>754</v>
      </c>
      <c r="B34" s="2329"/>
      <c r="C34" s="2329"/>
      <c r="D34" s="1524">
        <f t="shared" ref="D34:G34" si="9">D10+D33</f>
        <v>333366</v>
      </c>
      <c r="E34" s="1525">
        <f t="shared" si="9"/>
        <v>48290</v>
      </c>
      <c r="F34" s="1525">
        <f t="shared" si="9"/>
        <v>16452</v>
      </c>
      <c r="G34" s="1525">
        <f t="shared" si="9"/>
        <v>398108</v>
      </c>
      <c r="H34" s="1209"/>
      <c r="I34" s="1207">
        <f t="shared" ref="I34:L34" si="10">I10+I33</f>
        <v>332995</v>
      </c>
      <c r="J34" s="1208">
        <f t="shared" si="10"/>
        <v>46942</v>
      </c>
      <c r="K34" s="1208">
        <f t="shared" si="10"/>
        <v>15503</v>
      </c>
      <c r="L34" s="1208">
        <f t="shared" si="10"/>
        <v>395440</v>
      </c>
      <c r="M34" s="1209"/>
      <c r="N34" s="1207">
        <f t="shared" ref="N34:Q34" si="11">N10+N33</f>
        <v>331933</v>
      </c>
      <c r="O34" s="1208">
        <f t="shared" si="11"/>
        <v>45420</v>
      </c>
      <c r="P34" s="1208">
        <f t="shared" si="11"/>
        <v>15592</v>
      </c>
      <c r="Q34" s="1208">
        <f t="shared" si="11"/>
        <v>392945</v>
      </c>
      <c r="R34" s="1770"/>
    </row>
    <row r="35" spans="1:18" s="1775" customFormat="1" ht="5.25" customHeight="1" x14ac:dyDescent="0.15">
      <c r="A35" s="1774"/>
      <c r="B35" s="2350"/>
      <c r="C35" s="2350"/>
      <c r="D35" s="2350"/>
      <c r="E35" s="2350"/>
      <c r="F35" s="2350"/>
      <c r="G35" s="2350"/>
      <c r="H35" s="2350"/>
      <c r="I35" s="2350"/>
      <c r="J35" s="2350"/>
      <c r="K35" s="2350"/>
      <c r="L35" s="2350"/>
      <c r="M35" s="2350"/>
      <c r="N35" s="2350"/>
      <c r="O35" s="2350"/>
      <c r="P35" s="2350"/>
      <c r="Q35" s="2350"/>
      <c r="R35" s="2350"/>
    </row>
    <row r="36" spans="1:18" s="1776" customFormat="1" ht="9" customHeight="1" x14ac:dyDescent="0.15">
      <c r="A36" s="1561" t="s">
        <v>604</v>
      </c>
      <c r="B36" s="2425" t="s">
        <v>769</v>
      </c>
      <c r="C36" s="2425"/>
      <c r="D36" s="2425"/>
      <c r="E36" s="2425"/>
      <c r="F36" s="2425"/>
      <c r="G36" s="2425"/>
      <c r="H36" s="2425"/>
      <c r="I36" s="2425"/>
      <c r="J36" s="2425"/>
      <c r="K36" s="2425"/>
      <c r="L36" s="2425"/>
      <c r="M36" s="2425"/>
      <c r="N36" s="2425"/>
      <c r="O36" s="2425"/>
      <c r="P36" s="2425"/>
      <c r="Q36" s="2425"/>
      <c r="R36" s="2425"/>
    </row>
    <row r="37" spans="1:18" s="1776" customFormat="1" ht="9" customHeight="1" x14ac:dyDescent="0.15">
      <c r="A37" s="1132" t="s">
        <v>605</v>
      </c>
      <c r="B37" s="2426" t="s">
        <v>865</v>
      </c>
      <c r="C37" s="2425"/>
      <c r="D37" s="2425"/>
      <c r="E37" s="2425"/>
      <c r="F37" s="2425"/>
      <c r="G37" s="2425"/>
      <c r="H37" s="2425"/>
      <c r="I37" s="2425"/>
      <c r="J37" s="2425"/>
      <c r="K37" s="2425"/>
      <c r="L37" s="2425"/>
      <c r="M37" s="2425"/>
      <c r="N37" s="2425"/>
      <c r="O37" s="2425"/>
      <c r="P37" s="2425"/>
      <c r="Q37" s="2425"/>
      <c r="R37" s="2425"/>
    </row>
    <row r="38" spans="1:18" s="1776" customFormat="1" ht="9" customHeight="1" x14ac:dyDescent="0.15">
      <c r="A38" s="1561" t="s">
        <v>606</v>
      </c>
      <c r="B38" s="2425" t="s">
        <v>866</v>
      </c>
      <c r="C38" s="2425"/>
      <c r="D38" s="2425"/>
      <c r="E38" s="2425"/>
      <c r="F38" s="2425"/>
      <c r="G38" s="2425"/>
      <c r="H38" s="2425"/>
      <c r="I38" s="2425"/>
      <c r="J38" s="2425"/>
      <c r="K38" s="2425"/>
      <c r="L38" s="2425"/>
      <c r="M38" s="2425"/>
      <c r="N38" s="2425"/>
      <c r="O38" s="2425"/>
      <c r="P38" s="2425"/>
      <c r="Q38" s="2425"/>
      <c r="R38" s="2425"/>
    </row>
  </sheetData>
  <sheetProtection formatCells="0" formatColumns="0" formatRows="0" sort="0" autoFilter="0" pivotTables="0"/>
  <mergeCells count="38">
    <mergeCell ref="A1:R1"/>
    <mergeCell ref="A2:R2"/>
    <mergeCell ref="A3:C3"/>
    <mergeCell ref="D3:G3"/>
    <mergeCell ref="I3:L3"/>
    <mergeCell ref="N3:R3"/>
    <mergeCell ref="B17:C17"/>
    <mergeCell ref="A6:C6"/>
    <mergeCell ref="B7:C7"/>
    <mergeCell ref="B8:C8"/>
    <mergeCell ref="B9:C9"/>
    <mergeCell ref="A10:C10"/>
    <mergeCell ref="A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38:R38"/>
    <mergeCell ref="B37:R37"/>
    <mergeCell ref="B30:C30"/>
    <mergeCell ref="B31:C31"/>
    <mergeCell ref="A33:C33"/>
    <mergeCell ref="A34:C34"/>
    <mergeCell ref="B35:R35"/>
    <mergeCell ref="B36:R36"/>
  </mergeCells>
  <printOptions horizontalCentered="1"/>
  <pageMargins left="0.23622047244094491" right="0.23622047244094491" top="0.27559055118110237" bottom="0.23622047244094491" header="0.15748031496062992" footer="0.11811023622047245"/>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R36"/>
  <sheetViews>
    <sheetView zoomScaleNormal="100" workbookViewId="0">
      <selection activeCell="V20" sqref="V20"/>
    </sheetView>
  </sheetViews>
  <sheetFormatPr defaultColWidth="9.140625" defaultRowHeight="12.75" x14ac:dyDescent="0.2"/>
  <cols>
    <col min="1" max="2" width="2.140625" style="623" customWidth="1"/>
    <col min="3" max="3" width="53.140625" style="623" customWidth="1"/>
    <col min="4" max="4" width="7.85546875" style="1218" customWidth="1"/>
    <col min="5" max="6" width="6.5703125" style="623" customWidth="1"/>
    <col min="7" max="7" width="7.42578125" style="623" bestFit="1" customWidth="1"/>
    <col min="8" max="8" width="1.28515625" style="623" customWidth="1"/>
    <col min="9" max="9" width="7.140625" style="623" customWidth="1"/>
    <col min="10" max="11" width="6.5703125" style="623" customWidth="1"/>
    <col min="12" max="12" width="7.42578125" style="623" bestFit="1" customWidth="1"/>
    <col min="13" max="13" width="1.28515625" style="623" customWidth="1"/>
    <col min="14" max="14" width="7.140625" style="623" customWidth="1"/>
    <col min="15" max="16" width="6.5703125" style="623" customWidth="1"/>
    <col min="17" max="17" width="7.42578125" style="623" bestFit="1" customWidth="1"/>
    <col min="18" max="18" width="1.28515625" style="623" customWidth="1"/>
    <col min="19" max="16384" width="9.140625" style="623"/>
  </cols>
  <sheetData>
    <row r="1" spans="1:18" ht="15.75" customHeight="1" x14ac:dyDescent="0.2">
      <c r="A1" s="2430" t="s">
        <v>753</v>
      </c>
      <c r="B1" s="2430"/>
      <c r="C1" s="2430"/>
      <c r="D1" s="2430"/>
      <c r="E1" s="2430"/>
      <c r="F1" s="2430"/>
      <c r="G1" s="2430"/>
      <c r="H1" s="2430"/>
      <c r="I1" s="2430"/>
      <c r="J1" s="2430"/>
      <c r="K1" s="2430"/>
      <c r="L1" s="2430"/>
      <c r="M1" s="2430"/>
      <c r="N1" s="2430"/>
      <c r="O1" s="2430"/>
      <c r="P1" s="2430"/>
      <c r="Q1" s="2430"/>
      <c r="R1" s="2430"/>
    </row>
    <row r="2" spans="1:18" s="1190" customFormat="1" ht="10.5" customHeight="1" x14ac:dyDescent="0.2">
      <c r="A2" s="2442"/>
      <c r="B2" s="2442"/>
      <c r="C2" s="2442"/>
      <c r="D2" s="2442"/>
      <c r="E2" s="2442"/>
      <c r="F2" s="2442"/>
      <c r="G2" s="2442"/>
      <c r="H2" s="2442"/>
      <c r="I2" s="2442"/>
      <c r="J2" s="2442"/>
      <c r="K2" s="2442"/>
      <c r="L2" s="2442"/>
      <c r="M2" s="2442"/>
      <c r="N2" s="2442"/>
      <c r="O2" s="2442"/>
      <c r="P2" s="2442"/>
      <c r="Q2" s="2442"/>
      <c r="R2" s="2442"/>
    </row>
    <row r="3" spans="1:18" ht="10.5" customHeight="1" x14ac:dyDescent="0.2">
      <c r="A3" s="2442" t="s">
        <v>418</v>
      </c>
      <c r="B3" s="2442"/>
      <c r="C3" s="2442"/>
      <c r="D3" s="2443" t="s">
        <v>571</v>
      </c>
      <c r="E3" s="2444"/>
      <c r="F3" s="2444"/>
      <c r="G3" s="2444"/>
      <c r="H3" s="1191"/>
      <c r="I3" s="2443" t="s">
        <v>550</v>
      </c>
      <c r="J3" s="2444"/>
      <c r="K3" s="2444"/>
      <c r="L3" s="2444"/>
      <c r="M3" s="1192"/>
      <c r="N3" s="2444" t="s">
        <v>528</v>
      </c>
      <c r="O3" s="2444"/>
      <c r="P3" s="2444"/>
      <c r="Q3" s="2444"/>
      <c r="R3" s="2445"/>
    </row>
    <row r="4" spans="1:18" ht="10.5" customHeight="1" x14ac:dyDescent="0.2">
      <c r="A4" s="1193"/>
      <c r="B4" s="1193"/>
      <c r="C4" s="1193"/>
      <c r="D4" s="1194"/>
      <c r="E4" s="1195" t="s">
        <v>755</v>
      </c>
      <c r="F4" s="1195" t="s">
        <v>758</v>
      </c>
      <c r="G4" s="1195"/>
      <c r="H4" s="1196"/>
      <c r="I4" s="1194"/>
      <c r="J4" s="1195" t="s">
        <v>755</v>
      </c>
      <c r="K4" s="1195" t="s">
        <v>758</v>
      </c>
      <c r="L4" s="1195"/>
      <c r="M4" s="1196"/>
      <c r="N4" s="1195"/>
      <c r="O4" s="1195" t="s">
        <v>755</v>
      </c>
      <c r="P4" s="1195" t="s">
        <v>758</v>
      </c>
      <c r="Q4" s="1195"/>
      <c r="R4" s="1197"/>
    </row>
    <row r="5" spans="1:18" ht="10.5" customHeight="1" x14ac:dyDescent="0.2">
      <c r="A5" s="1193"/>
      <c r="B5" s="1193"/>
      <c r="C5" s="1193"/>
      <c r="D5" s="1198" t="s">
        <v>5</v>
      </c>
      <c r="E5" s="1199" t="s">
        <v>756</v>
      </c>
      <c r="F5" s="1199" t="s">
        <v>757</v>
      </c>
      <c r="G5" s="1199" t="s">
        <v>8</v>
      </c>
      <c r="H5" s="1200"/>
      <c r="I5" s="1198" t="s">
        <v>5</v>
      </c>
      <c r="J5" s="1199" t="s">
        <v>756</v>
      </c>
      <c r="K5" s="1199" t="s">
        <v>757</v>
      </c>
      <c r="L5" s="1199" t="s">
        <v>8</v>
      </c>
      <c r="M5" s="1200"/>
      <c r="N5" s="1199" t="s">
        <v>5</v>
      </c>
      <c r="O5" s="1199" t="s">
        <v>756</v>
      </c>
      <c r="P5" s="1199" t="s">
        <v>757</v>
      </c>
      <c r="Q5" s="1199" t="s">
        <v>8</v>
      </c>
      <c r="R5" s="1201"/>
    </row>
    <row r="6" spans="1:18" ht="12" customHeight="1" x14ac:dyDescent="0.2">
      <c r="A6" s="2446" t="s">
        <v>760</v>
      </c>
      <c r="B6" s="2446"/>
      <c r="C6" s="2446"/>
      <c r="D6" s="1202"/>
      <c r="E6" s="1203"/>
      <c r="F6" s="1203"/>
      <c r="G6" s="1203"/>
      <c r="H6" s="1197"/>
      <c r="I6" s="1202"/>
      <c r="J6" s="1203"/>
      <c r="K6" s="1203"/>
      <c r="L6" s="1203"/>
      <c r="M6" s="1197"/>
      <c r="N6" s="1203"/>
      <c r="O6" s="1203"/>
      <c r="P6" s="1203"/>
      <c r="Q6" s="1203"/>
      <c r="R6" s="1197"/>
    </row>
    <row r="7" spans="1:18" ht="10.5" customHeight="1" x14ac:dyDescent="0.2">
      <c r="A7" s="253"/>
      <c r="B7" s="2424" t="s">
        <v>326</v>
      </c>
      <c r="C7" s="2424"/>
      <c r="D7" s="1214">
        <v>203801</v>
      </c>
      <c r="E7" s="1215">
        <v>1174</v>
      </c>
      <c r="F7" s="1215">
        <v>2458</v>
      </c>
      <c r="G7" s="1215">
        <f>SUM(D7:F7)</f>
        <v>207433</v>
      </c>
      <c r="H7" s="1205"/>
      <c r="I7" s="1214">
        <v>203930</v>
      </c>
      <c r="J7" s="1215">
        <v>1152</v>
      </c>
      <c r="K7" s="1215">
        <v>2453</v>
      </c>
      <c r="L7" s="1215">
        <f>SUM(I7:K7)</f>
        <v>207535</v>
      </c>
      <c r="M7" s="1205"/>
      <c r="N7" s="1215">
        <v>204733</v>
      </c>
      <c r="O7" s="1215">
        <v>1085</v>
      </c>
      <c r="P7" s="1215">
        <v>2417</v>
      </c>
      <c r="Q7" s="1215">
        <f>SUM(N7:P7)</f>
        <v>208235</v>
      </c>
      <c r="R7" s="1204"/>
    </row>
    <row r="8" spans="1:18" ht="10.5" customHeight="1" x14ac:dyDescent="0.2">
      <c r="A8" s="2119"/>
      <c r="B8" s="2441" t="s">
        <v>145</v>
      </c>
      <c r="C8" s="2441"/>
      <c r="D8" s="2114">
        <v>41080</v>
      </c>
      <c r="E8" s="2115">
        <v>350</v>
      </c>
      <c r="F8" s="2115">
        <v>728</v>
      </c>
      <c r="G8" s="2115">
        <f>SUM(D8:F8)</f>
        <v>42158</v>
      </c>
      <c r="H8" s="2113"/>
      <c r="I8" s="2114">
        <v>41506</v>
      </c>
      <c r="J8" s="2115">
        <v>356</v>
      </c>
      <c r="K8" s="2115">
        <v>715</v>
      </c>
      <c r="L8" s="2115">
        <f>SUM(I8:K8)</f>
        <v>42577</v>
      </c>
      <c r="M8" s="2113"/>
      <c r="N8" s="2115">
        <v>40900</v>
      </c>
      <c r="O8" s="2115">
        <v>422</v>
      </c>
      <c r="P8" s="2115">
        <v>700</v>
      </c>
      <c r="Q8" s="2115">
        <f>SUM(N8:P8)</f>
        <v>42022</v>
      </c>
      <c r="R8" s="1206"/>
    </row>
    <row r="9" spans="1:18" ht="10.5" customHeight="1" x14ac:dyDescent="0.2">
      <c r="A9" s="2119"/>
      <c r="B9" s="2441" t="s">
        <v>56</v>
      </c>
      <c r="C9" s="2441"/>
      <c r="D9" s="1207">
        <v>11865</v>
      </c>
      <c r="E9" s="1208">
        <v>38</v>
      </c>
      <c r="F9" s="1208">
        <v>156</v>
      </c>
      <c r="G9" s="1208">
        <f>SUM(D9:F9)</f>
        <v>12059</v>
      </c>
      <c r="H9" s="1209"/>
      <c r="I9" s="1207">
        <v>12060</v>
      </c>
      <c r="J9" s="1208">
        <v>36</v>
      </c>
      <c r="K9" s="1208">
        <v>159</v>
      </c>
      <c r="L9" s="1208">
        <f>SUM(I9:K9)</f>
        <v>12255</v>
      </c>
      <c r="M9" s="1209"/>
      <c r="N9" s="1208">
        <v>11954</v>
      </c>
      <c r="O9" s="1208">
        <v>36</v>
      </c>
      <c r="P9" s="1208">
        <v>152</v>
      </c>
      <c r="Q9" s="1208">
        <f>SUM(N9:P9)</f>
        <v>12142</v>
      </c>
      <c r="R9" s="1206"/>
    </row>
    <row r="10" spans="1:18" ht="10.5" customHeight="1" x14ac:dyDescent="0.2">
      <c r="A10" s="2422" t="s">
        <v>281</v>
      </c>
      <c r="B10" s="2422"/>
      <c r="C10" s="2422"/>
      <c r="D10" s="1255">
        <f t="shared" ref="D10:G10" si="0">SUM(D7:D9)</f>
        <v>256746</v>
      </c>
      <c r="E10" s="1256">
        <f t="shared" si="0"/>
        <v>1562</v>
      </c>
      <c r="F10" s="1256">
        <f t="shared" si="0"/>
        <v>3342</v>
      </c>
      <c r="G10" s="1256">
        <f t="shared" si="0"/>
        <v>261650</v>
      </c>
      <c r="H10" s="1210"/>
      <c r="I10" s="1211">
        <f t="shared" ref="I10:L10" si="1">SUM(I7:I9)</f>
        <v>257496</v>
      </c>
      <c r="J10" s="1212">
        <f t="shared" si="1"/>
        <v>1544</v>
      </c>
      <c r="K10" s="1212">
        <f t="shared" si="1"/>
        <v>3327</v>
      </c>
      <c r="L10" s="1212">
        <f t="shared" si="1"/>
        <v>262367</v>
      </c>
      <c r="M10" s="1210"/>
      <c r="N10" s="1211">
        <f t="shared" ref="N10:Q10" si="2">SUM(N7:N9)</f>
        <v>257587</v>
      </c>
      <c r="O10" s="1212">
        <f t="shared" si="2"/>
        <v>1543</v>
      </c>
      <c r="P10" s="1212">
        <f t="shared" si="2"/>
        <v>3269</v>
      </c>
      <c r="Q10" s="1212">
        <f t="shared" si="2"/>
        <v>262399</v>
      </c>
      <c r="R10" s="1213"/>
    </row>
    <row r="11" spans="1:18" ht="10.5" customHeight="1" x14ac:dyDescent="0.2">
      <c r="A11" s="2442"/>
      <c r="B11" s="2442"/>
      <c r="C11" s="2442"/>
      <c r="D11" s="1214"/>
      <c r="E11" s="1215"/>
      <c r="F11" s="1215"/>
      <c r="G11" s="1215"/>
      <c r="H11" s="1205"/>
      <c r="I11" s="1214"/>
      <c r="J11" s="1215"/>
      <c r="K11" s="1215"/>
      <c r="L11" s="1215"/>
      <c r="M11" s="1205"/>
      <c r="N11" s="1214"/>
      <c r="O11" s="1215"/>
      <c r="P11" s="1215"/>
      <c r="Q11" s="1215"/>
      <c r="R11" s="1206"/>
    </row>
    <row r="12" spans="1:18" ht="10.5" customHeight="1" x14ac:dyDescent="0.2">
      <c r="A12" s="253"/>
      <c r="B12" s="2424" t="s">
        <v>149</v>
      </c>
      <c r="C12" s="2424"/>
      <c r="D12" s="1214">
        <v>6343</v>
      </c>
      <c r="E12" s="1215">
        <v>33</v>
      </c>
      <c r="F12" s="1215">
        <v>274</v>
      </c>
      <c r="G12" s="1215">
        <f>SUM(D12:F12)</f>
        <v>6650</v>
      </c>
      <c r="H12" s="1205"/>
      <c r="I12" s="1214">
        <v>6426</v>
      </c>
      <c r="J12" s="1215">
        <v>39</v>
      </c>
      <c r="K12" s="1215">
        <v>266</v>
      </c>
      <c r="L12" s="1215">
        <f>SUM(I12:K12)</f>
        <v>6731</v>
      </c>
      <c r="M12" s="1205"/>
      <c r="N12" s="1215">
        <v>6455</v>
      </c>
      <c r="O12" s="1215">
        <v>107</v>
      </c>
      <c r="P12" s="1215">
        <v>255</v>
      </c>
      <c r="Q12" s="1215">
        <f>SUM(N12:P12)</f>
        <v>6817</v>
      </c>
      <c r="R12" s="1204"/>
    </row>
    <row r="13" spans="1:18" ht="10.5" customHeight="1" x14ac:dyDescent="0.2">
      <c r="A13" s="2119"/>
      <c r="B13" s="2441" t="s">
        <v>22</v>
      </c>
      <c r="C13" s="2441"/>
      <c r="D13" s="2114">
        <v>6887</v>
      </c>
      <c r="E13" s="2115">
        <v>5936</v>
      </c>
      <c r="F13" s="2115">
        <v>1821</v>
      </c>
      <c r="G13" s="2115">
        <f>SUM(D13:F13)</f>
        <v>14644</v>
      </c>
      <c r="H13" s="2113"/>
      <c r="I13" s="2114">
        <v>6885</v>
      </c>
      <c r="J13" s="2115">
        <v>5529</v>
      </c>
      <c r="K13" s="2115">
        <v>2043</v>
      </c>
      <c r="L13" s="2115">
        <f>SUM(I13:K13)</f>
        <v>14457</v>
      </c>
      <c r="M13" s="2113"/>
      <c r="N13" s="2115">
        <v>5935</v>
      </c>
      <c r="O13" s="2115">
        <v>4912</v>
      </c>
      <c r="P13" s="2115">
        <v>1802</v>
      </c>
      <c r="Q13" s="2115">
        <f>SUM(N13:P13)</f>
        <v>12649</v>
      </c>
      <c r="R13" s="1206"/>
    </row>
    <row r="14" spans="1:18" ht="10.5" customHeight="1" x14ac:dyDescent="0.2">
      <c r="A14" s="2119"/>
      <c r="B14" s="2441" t="s">
        <v>148</v>
      </c>
      <c r="C14" s="2441"/>
      <c r="D14" s="2114">
        <v>5102</v>
      </c>
      <c r="E14" s="2115">
        <v>2056</v>
      </c>
      <c r="F14" s="2115">
        <v>406</v>
      </c>
      <c r="G14" s="2115">
        <f t="shared" ref="G14:G29" si="3">SUM(D14:F14)</f>
        <v>7564</v>
      </c>
      <c r="H14" s="2113"/>
      <c r="I14" s="2114">
        <v>5219</v>
      </c>
      <c r="J14" s="2115">
        <v>1914</v>
      </c>
      <c r="K14" s="2115">
        <v>438</v>
      </c>
      <c r="L14" s="2115">
        <f t="shared" ref="L14:L29" si="4">SUM(I14:K14)</f>
        <v>7571</v>
      </c>
      <c r="M14" s="2113"/>
      <c r="N14" s="2115">
        <v>4953</v>
      </c>
      <c r="O14" s="2115">
        <v>1830</v>
      </c>
      <c r="P14" s="2115">
        <v>436</v>
      </c>
      <c r="Q14" s="2115">
        <f t="shared" ref="Q14:Q29" si="5">SUM(N14:P14)</f>
        <v>7219</v>
      </c>
      <c r="R14" s="1206"/>
    </row>
    <row r="15" spans="1:18" ht="10.5" customHeight="1" x14ac:dyDescent="0.2">
      <c r="A15" s="2120"/>
      <c r="B15" s="2437" t="s">
        <v>166</v>
      </c>
      <c r="C15" s="2437"/>
      <c r="D15" s="2114">
        <v>7078</v>
      </c>
      <c r="E15" s="2115">
        <v>3489</v>
      </c>
      <c r="F15" s="2115">
        <v>1730</v>
      </c>
      <c r="G15" s="2115">
        <f t="shared" si="3"/>
        <v>12297</v>
      </c>
      <c r="H15" s="2113"/>
      <c r="I15" s="2114">
        <v>7018</v>
      </c>
      <c r="J15" s="2115">
        <v>3840</v>
      </c>
      <c r="K15" s="2115">
        <v>1675</v>
      </c>
      <c r="L15" s="2115">
        <f t="shared" si="4"/>
        <v>12533</v>
      </c>
      <c r="M15" s="2113"/>
      <c r="N15" s="2115">
        <v>6772</v>
      </c>
      <c r="O15" s="2115">
        <v>3758</v>
      </c>
      <c r="P15" s="2115">
        <v>1685</v>
      </c>
      <c r="Q15" s="2115">
        <f t="shared" si="5"/>
        <v>12215</v>
      </c>
      <c r="R15" s="1206"/>
    </row>
    <row r="16" spans="1:18" ht="10.5" customHeight="1" x14ac:dyDescent="0.2">
      <c r="A16" s="2120"/>
      <c r="B16" s="2437" t="s">
        <v>136</v>
      </c>
      <c r="C16" s="2437"/>
      <c r="D16" s="2114">
        <v>2471</v>
      </c>
      <c r="E16" s="2115">
        <v>2194</v>
      </c>
      <c r="F16" s="2115">
        <v>115</v>
      </c>
      <c r="G16" s="2115">
        <f t="shared" si="3"/>
        <v>4780</v>
      </c>
      <c r="H16" s="2113"/>
      <c r="I16" s="2114">
        <v>2318</v>
      </c>
      <c r="J16" s="2115">
        <v>2143</v>
      </c>
      <c r="K16" s="2115">
        <v>125</v>
      </c>
      <c r="L16" s="2115">
        <f t="shared" si="4"/>
        <v>4586</v>
      </c>
      <c r="M16" s="2113"/>
      <c r="N16" s="2115">
        <v>2271</v>
      </c>
      <c r="O16" s="2115">
        <v>1996</v>
      </c>
      <c r="P16" s="2115">
        <v>90</v>
      </c>
      <c r="Q16" s="2115">
        <f t="shared" si="5"/>
        <v>4357</v>
      </c>
      <c r="R16" s="1206"/>
    </row>
    <row r="17" spans="1:18" ht="10.5" customHeight="1" x14ac:dyDescent="0.2">
      <c r="A17" s="2120"/>
      <c r="B17" s="2437" t="s">
        <v>164</v>
      </c>
      <c r="C17" s="2437"/>
      <c r="D17" s="2114">
        <v>3523</v>
      </c>
      <c r="E17" s="2115">
        <v>778</v>
      </c>
      <c r="F17" s="2115">
        <v>60</v>
      </c>
      <c r="G17" s="2115">
        <f t="shared" si="3"/>
        <v>4361</v>
      </c>
      <c r="H17" s="2113"/>
      <c r="I17" s="2114">
        <v>3294</v>
      </c>
      <c r="J17" s="2115">
        <v>695</v>
      </c>
      <c r="K17" s="2115">
        <v>92</v>
      </c>
      <c r="L17" s="2115">
        <f t="shared" si="4"/>
        <v>4081</v>
      </c>
      <c r="M17" s="2113"/>
      <c r="N17" s="2115">
        <v>3504</v>
      </c>
      <c r="O17" s="2115">
        <v>757</v>
      </c>
      <c r="P17" s="2115">
        <v>90</v>
      </c>
      <c r="Q17" s="2115">
        <f t="shared" si="5"/>
        <v>4351</v>
      </c>
      <c r="R17" s="1206"/>
    </row>
    <row r="18" spans="1:18" ht="12" customHeight="1" x14ac:dyDescent="0.2">
      <c r="A18" s="2120"/>
      <c r="B18" s="2437" t="s">
        <v>162</v>
      </c>
      <c r="C18" s="2437"/>
      <c r="D18" s="2114">
        <v>17396</v>
      </c>
      <c r="E18" s="2115">
        <v>14868</v>
      </c>
      <c r="F18" s="2115">
        <v>1668</v>
      </c>
      <c r="G18" s="2115">
        <f t="shared" si="3"/>
        <v>33932</v>
      </c>
      <c r="H18" s="2113"/>
      <c r="I18" s="2114">
        <v>16297</v>
      </c>
      <c r="J18" s="2115">
        <v>14559</v>
      </c>
      <c r="K18" s="2115">
        <v>1624</v>
      </c>
      <c r="L18" s="2115">
        <f t="shared" si="4"/>
        <v>32480</v>
      </c>
      <c r="M18" s="2113"/>
      <c r="N18" s="2115">
        <v>14851</v>
      </c>
      <c r="O18" s="2115">
        <v>14508</v>
      </c>
      <c r="P18" s="2115">
        <v>1369</v>
      </c>
      <c r="Q18" s="2115">
        <f t="shared" si="5"/>
        <v>30728</v>
      </c>
      <c r="R18" s="1206"/>
    </row>
    <row r="19" spans="1:18" ht="10.5" customHeight="1" x14ac:dyDescent="0.2">
      <c r="A19" s="2120"/>
      <c r="B19" s="2437" t="s">
        <v>283</v>
      </c>
      <c r="C19" s="2437"/>
      <c r="D19" s="2114">
        <v>6295</v>
      </c>
      <c r="E19" s="2115">
        <v>89</v>
      </c>
      <c r="F19" s="2115">
        <v>29</v>
      </c>
      <c r="G19" s="2115">
        <f t="shared" si="3"/>
        <v>6413</v>
      </c>
      <c r="H19" s="2113"/>
      <c r="I19" s="2114">
        <v>6011</v>
      </c>
      <c r="J19" s="2115">
        <v>79</v>
      </c>
      <c r="K19" s="2115">
        <v>25</v>
      </c>
      <c r="L19" s="2115">
        <f t="shared" si="4"/>
        <v>6115</v>
      </c>
      <c r="M19" s="2113"/>
      <c r="N19" s="2115">
        <v>6007</v>
      </c>
      <c r="O19" s="2115">
        <v>113</v>
      </c>
      <c r="P19" s="2115">
        <v>24</v>
      </c>
      <c r="Q19" s="2115">
        <f t="shared" si="5"/>
        <v>6144</v>
      </c>
      <c r="R19" s="1206"/>
    </row>
    <row r="20" spans="1:18" ht="10.5" customHeight="1" x14ac:dyDescent="0.2">
      <c r="A20" s="2120"/>
      <c r="B20" s="2437" t="s">
        <v>155</v>
      </c>
      <c r="C20" s="2437"/>
      <c r="D20" s="2114">
        <v>5358</v>
      </c>
      <c r="E20" s="2115">
        <v>2798</v>
      </c>
      <c r="F20" s="2115">
        <v>294</v>
      </c>
      <c r="G20" s="2115">
        <f t="shared" si="3"/>
        <v>8450</v>
      </c>
      <c r="H20" s="2113"/>
      <c r="I20" s="2114">
        <v>5064</v>
      </c>
      <c r="J20" s="2115">
        <v>2375</v>
      </c>
      <c r="K20" s="2115">
        <v>440</v>
      </c>
      <c r="L20" s="2115">
        <f t="shared" si="4"/>
        <v>7879</v>
      </c>
      <c r="M20" s="2113"/>
      <c r="N20" s="2115">
        <v>4804</v>
      </c>
      <c r="O20" s="2115">
        <v>2260</v>
      </c>
      <c r="P20" s="2115">
        <v>485</v>
      </c>
      <c r="Q20" s="2115">
        <f t="shared" si="5"/>
        <v>7549</v>
      </c>
      <c r="R20" s="1206"/>
    </row>
    <row r="21" spans="1:18" ht="10.5" customHeight="1" x14ac:dyDescent="0.2">
      <c r="A21" s="2120"/>
      <c r="B21" s="2437" t="s">
        <v>151</v>
      </c>
      <c r="C21" s="2437"/>
      <c r="D21" s="2114">
        <v>882</v>
      </c>
      <c r="E21" s="2115">
        <v>86</v>
      </c>
      <c r="F21" s="2115">
        <v>753</v>
      </c>
      <c r="G21" s="2115">
        <f t="shared" si="3"/>
        <v>1721</v>
      </c>
      <c r="H21" s="2113"/>
      <c r="I21" s="2114">
        <v>824</v>
      </c>
      <c r="J21" s="2115">
        <v>60</v>
      </c>
      <c r="K21" s="2115">
        <v>710</v>
      </c>
      <c r="L21" s="2115">
        <f t="shared" si="4"/>
        <v>1594</v>
      </c>
      <c r="M21" s="2113"/>
      <c r="N21" s="2115">
        <v>779</v>
      </c>
      <c r="O21" s="2115">
        <v>81</v>
      </c>
      <c r="P21" s="2115">
        <v>545</v>
      </c>
      <c r="Q21" s="2115">
        <f t="shared" si="5"/>
        <v>1405</v>
      </c>
      <c r="R21" s="1206"/>
    </row>
    <row r="22" spans="1:18" ht="10.5" customHeight="1" x14ac:dyDescent="0.2">
      <c r="A22" s="2120"/>
      <c r="B22" s="2437" t="s">
        <v>150</v>
      </c>
      <c r="C22" s="2437"/>
      <c r="D22" s="2114">
        <v>487</v>
      </c>
      <c r="E22" s="2115">
        <v>200</v>
      </c>
      <c r="F22" s="2115">
        <v>0</v>
      </c>
      <c r="G22" s="2115">
        <f t="shared" si="3"/>
        <v>687</v>
      </c>
      <c r="H22" s="2113"/>
      <c r="I22" s="2114">
        <v>446</v>
      </c>
      <c r="J22" s="2115">
        <v>215</v>
      </c>
      <c r="K22" s="2115">
        <v>0</v>
      </c>
      <c r="L22" s="2115">
        <f t="shared" si="4"/>
        <v>661</v>
      </c>
      <c r="M22" s="2113"/>
      <c r="N22" s="2115">
        <v>431</v>
      </c>
      <c r="O22" s="2115">
        <v>219</v>
      </c>
      <c r="P22" s="2115">
        <v>0</v>
      </c>
      <c r="Q22" s="2115">
        <f t="shared" si="5"/>
        <v>650</v>
      </c>
      <c r="R22" s="1206"/>
    </row>
    <row r="23" spans="1:18" ht="10.5" customHeight="1" x14ac:dyDescent="0.2">
      <c r="A23" s="2120"/>
      <c r="B23" s="2437" t="s">
        <v>160</v>
      </c>
      <c r="C23" s="2437"/>
      <c r="D23" s="2114">
        <v>483</v>
      </c>
      <c r="E23" s="2115">
        <v>1087</v>
      </c>
      <c r="F23" s="2115">
        <v>0</v>
      </c>
      <c r="G23" s="2115">
        <f t="shared" si="3"/>
        <v>1570</v>
      </c>
      <c r="H23" s="2113"/>
      <c r="I23" s="2114">
        <v>575</v>
      </c>
      <c r="J23" s="2115">
        <v>1082</v>
      </c>
      <c r="K23" s="2115">
        <v>0</v>
      </c>
      <c r="L23" s="2115">
        <f t="shared" si="4"/>
        <v>1657</v>
      </c>
      <c r="M23" s="2113"/>
      <c r="N23" s="2115">
        <v>421</v>
      </c>
      <c r="O23" s="2115">
        <v>1173</v>
      </c>
      <c r="P23" s="2115">
        <v>0</v>
      </c>
      <c r="Q23" s="2115">
        <f t="shared" si="5"/>
        <v>1594</v>
      </c>
      <c r="R23" s="1206"/>
    </row>
    <row r="24" spans="1:18" ht="10.5" customHeight="1" x14ac:dyDescent="0.2">
      <c r="A24" s="2120"/>
      <c r="B24" s="2437" t="s">
        <v>159</v>
      </c>
      <c r="C24" s="2437"/>
      <c r="D24" s="2114">
        <v>263</v>
      </c>
      <c r="E24" s="2115">
        <v>630</v>
      </c>
      <c r="F24" s="2115">
        <v>213</v>
      </c>
      <c r="G24" s="2115">
        <f t="shared" si="3"/>
        <v>1106</v>
      </c>
      <c r="H24" s="2113"/>
      <c r="I24" s="2114">
        <v>275</v>
      </c>
      <c r="J24" s="2115">
        <v>887</v>
      </c>
      <c r="K24" s="2115">
        <v>208</v>
      </c>
      <c r="L24" s="2115">
        <f t="shared" si="4"/>
        <v>1370</v>
      </c>
      <c r="M24" s="2113"/>
      <c r="N24" s="2115">
        <v>272</v>
      </c>
      <c r="O24" s="2115">
        <v>864</v>
      </c>
      <c r="P24" s="2115">
        <v>217</v>
      </c>
      <c r="Q24" s="2115">
        <f t="shared" si="5"/>
        <v>1353</v>
      </c>
      <c r="R24" s="1206"/>
    </row>
    <row r="25" spans="1:18" ht="10.5" customHeight="1" x14ac:dyDescent="0.2">
      <c r="A25" s="2120"/>
      <c r="B25" s="2437" t="s">
        <v>158</v>
      </c>
      <c r="C25" s="2437"/>
      <c r="D25" s="2114">
        <v>534</v>
      </c>
      <c r="E25" s="2115">
        <v>106</v>
      </c>
      <c r="F25" s="2115">
        <v>86</v>
      </c>
      <c r="G25" s="2115">
        <f t="shared" si="3"/>
        <v>726</v>
      </c>
      <c r="H25" s="2113"/>
      <c r="I25" s="2114">
        <v>527</v>
      </c>
      <c r="J25" s="2115">
        <v>102</v>
      </c>
      <c r="K25" s="2115">
        <v>85</v>
      </c>
      <c r="L25" s="2115">
        <f t="shared" si="4"/>
        <v>714</v>
      </c>
      <c r="M25" s="2113"/>
      <c r="N25" s="2115">
        <v>485</v>
      </c>
      <c r="O25" s="2115">
        <v>90</v>
      </c>
      <c r="P25" s="2115">
        <v>88</v>
      </c>
      <c r="Q25" s="2115">
        <f t="shared" si="5"/>
        <v>663</v>
      </c>
      <c r="R25" s="1206"/>
    </row>
    <row r="26" spans="1:18" ht="10.5" customHeight="1" x14ac:dyDescent="0.2">
      <c r="A26" s="2120"/>
      <c r="B26" s="2437" t="s">
        <v>157</v>
      </c>
      <c r="C26" s="2437"/>
      <c r="D26" s="2114">
        <v>1911</v>
      </c>
      <c r="E26" s="2115">
        <v>1039</v>
      </c>
      <c r="F26" s="2115">
        <v>1738</v>
      </c>
      <c r="G26" s="2115">
        <f t="shared" si="3"/>
        <v>4688</v>
      </c>
      <c r="H26" s="2113"/>
      <c r="I26" s="2114">
        <v>1880</v>
      </c>
      <c r="J26" s="2115">
        <v>893</v>
      </c>
      <c r="K26" s="2115">
        <v>1642</v>
      </c>
      <c r="L26" s="2115">
        <f t="shared" si="4"/>
        <v>4415</v>
      </c>
      <c r="M26" s="2113"/>
      <c r="N26" s="2115">
        <v>1824</v>
      </c>
      <c r="O26" s="2115">
        <v>775</v>
      </c>
      <c r="P26" s="2115">
        <v>1829</v>
      </c>
      <c r="Q26" s="2115">
        <f t="shared" si="5"/>
        <v>4428</v>
      </c>
      <c r="R26" s="1206"/>
    </row>
    <row r="27" spans="1:18" ht="10.5" customHeight="1" x14ac:dyDescent="0.2">
      <c r="A27" s="2120"/>
      <c r="B27" s="2437" t="s">
        <v>156</v>
      </c>
      <c r="C27" s="2437"/>
      <c r="D27" s="2114">
        <v>2352</v>
      </c>
      <c r="E27" s="2115">
        <v>1873</v>
      </c>
      <c r="F27" s="2115">
        <v>1011</v>
      </c>
      <c r="G27" s="2115">
        <f t="shared" si="3"/>
        <v>5236</v>
      </c>
      <c r="H27" s="2113"/>
      <c r="I27" s="2114">
        <v>2291</v>
      </c>
      <c r="J27" s="2115">
        <v>1226</v>
      </c>
      <c r="K27" s="2115">
        <v>647</v>
      </c>
      <c r="L27" s="2115">
        <f t="shared" si="4"/>
        <v>4164</v>
      </c>
      <c r="M27" s="2113"/>
      <c r="N27" s="2115">
        <v>2521</v>
      </c>
      <c r="O27" s="2115">
        <v>1304</v>
      </c>
      <c r="P27" s="2115">
        <v>895</v>
      </c>
      <c r="Q27" s="2115">
        <f t="shared" si="5"/>
        <v>4720</v>
      </c>
      <c r="R27" s="1206"/>
    </row>
    <row r="28" spans="1:18" ht="12" customHeight="1" x14ac:dyDescent="0.2">
      <c r="A28" s="2120"/>
      <c r="B28" s="2437" t="s">
        <v>24</v>
      </c>
      <c r="C28" s="2437"/>
      <c r="D28" s="2114">
        <v>2975</v>
      </c>
      <c r="E28" s="2115">
        <v>2996</v>
      </c>
      <c r="F28" s="2115">
        <v>37</v>
      </c>
      <c r="G28" s="2115">
        <f t="shared" si="3"/>
        <v>6008</v>
      </c>
      <c r="H28" s="2113"/>
      <c r="I28" s="2114">
        <v>2870</v>
      </c>
      <c r="J28" s="2115">
        <v>3040</v>
      </c>
      <c r="K28" s="2115">
        <v>28</v>
      </c>
      <c r="L28" s="2115">
        <f t="shared" si="4"/>
        <v>5938</v>
      </c>
      <c r="M28" s="2113"/>
      <c r="N28" s="2115">
        <v>2782</v>
      </c>
      <c r="O28" s="2115">
        <v>3047</v>
      </c>
      <c r="P28" s="2115">
        <v>27</v>
      </c>
      <c r="Q28" s="2115">
        <f t="shared" si="5"/>
        <v>5856</v>
      </c>
      <c r="R28" s="1206"/>
    </row>
    <row r="29" spans="1:18" ht="10.5" customHeight="1" x14ac:dyDescent="0.2">
      <c r="A29" s="2120"/>
      <c r="B29" s="2437" t="s">
        <v>286</v>
      </c>
      <c r="C29" s="2437"/>
      <c r="D29" s="2114">
        <v>1137</v>
      </c>
      <c r="E29" s="2115">
        <v>68</v>
      </c>
      <c r="F29" s="2115">
        <v>1691</v>
      </c>
      <c r="G29" s="2115">
        <f t="shared" si="3"/>
        <v>2896</v>
      </c>
      <c r="H29" s="2113"/>
      <c r="I29" s="2114">
        <v>954</v>
      </c>
      <c r="J29" s="2115">
        <v>92</v>
      </c>
      <c r="K29" s="2115">
        <v>1598</v>
      </c>
      <c r="L29" s="2115">
        <f t="shared" si="4"/>
        <v>2644</v>
      </c>
      <c r="M29" s="2113"/>
      <c r="N29" s="2115">
        <v>875</v>
      </c>
      <c r="O29" s="2115">
        <v>29</v>
      </c>
      <c r="P29" s="2115">
        <v>1598</v>
      </c>
      <c r="Q29" s="2115">
        <f t="shared" si="5"/>
        <v>2502</v>
      </c>
      <c r="R29" s="1206"/>
    </row>
    <row r="30" spans="1:18" ht="10.5" customHeight="1" x14ac:dyDescent="0.2">
      <c r="A30" s="2120"/>
      <c r="B30" s="2437" t="s">
        <v>436</v>
      </c>
      <c r="C30" s="2437"/>
      <c r="D30" s="2114">
        <v>0</v>
      </c>
      <c r="E30" s="2115">
        <v>0</v>
      </c>
      <c r="F30" s="2115">
        <v>0</v>
      </c>
      <c r="G30" s="2115">
        <f>SUM(D30:F30)</f>
        <v>0</v>
      </c>
      <c r="H30" s="2113"/>
      <c r="I30" s="2114">
        <v>0</v>
      </c>
      <c r="J30" s="2115">
        <v>0</v>
      </c>
      <c r="K30" s="2115">
        <v>0</v>
      </c>
      <c r="L30" s="2115">
        <f>SUM(I30:K30)</f>
        <v>0</v>
      </c>
      <c r="M30" s="2113"/>
      <c r="N30" s="2115">
        <v>0</v>
      </c>
      <c r="O30" s="2115">
        <v>0</v>
      </c>
      <c r="P30" s="2115">
        <v>0</v>
      </c>
      <c r="Q30" s="2115">
        <f>SUM(N30:P30)</f>
        <v>0</v>
      </c>
      <c r="R30" s="1206"/>
    </row>
    <row r="31" spans="1:18" ht="10.5" customHeight="1" x14ac:dyDescent="0.2">
      <c r="A31" s="2118"/>
      <c r="B31" s="2330" t="s">
        <v>867</v>
      </c>
      <c r="C31" s="2330"/>
      <c r="D31" s="1214"/>
      <c r="E31" s="1215"/>
      <c r="F31" s="1215"/>
      <c r="G31" s="1215"/>
      <c r="H31" s="1205"/>
      <c r="I31" s="1214"/>
      <c r="J31" s="1215"/>
      <c r="K31" s="1215"/>
      <c r="L31" s="1215"/>
      <c r="M31" s="1205"/>
      <c r="N31" s="1215"/>
      <c r="O31" s="1215"/>
      <c r="P31" s="1215"/>
      <c r="Q31" s="1215"/>
      <c r="R31" s="1206"/>
    </row>
    <row r="32" spans="1:18" ht="22.5" customHeight="1" x14ac:dyDescent="0.2">
      <c r="A32" s="2116"/>
      <c r="B32" s="2109"/>
      <c r="C32" s="2117" t="s">
        <v>868</v>
      </c>
      <c r="D32" s="1214">
        <v>-100</v>
      </c>
      <c r="E32" s="1215">
        <v>-123</v>
      </c>
      <c r="F32" s="1215">
        <v>-84</v>
      </c>
      <c r="G32" s="1215">
        <f>SUM(D32:F32)</f>
        <v>-307</v>
      </c>
      <c r="H32" s="1205"/>
      <c r="I32" s="1207">
        <v>-98</v>
      </c>
      <c r="J32" s="1215">
        <v>-108</v>
      </c>
      <c r="K32" s="1215">
        <v>-90</v>
      </c>
      <c r="L32" s="1215">
        <f>SUM(I32:K32)</f>
        <v>-296</v>
      </c>
      <c r="M32" s="1205"/>
      <c r="N32" s="1215">
        <v>-95</v>
      </c>
      <c r="O32" s="1215">
        <v>-93</v>
      </c>
      <c r="P32" s="1215">
        <v>-101</v>
      </c>
      <c r="Q32" s="1215">
        <f>SUM(N32:P32)</f>
        <v>-289</v>
      </c>
      <c r="R32" s="1206"/>
    </row>
    <row r="33" spans="1:18" ht="22.5" customHeight="1" x14ac:dyDescent="0.2">
      <c r="A33" s="2438" t="s">
        <v>465</v>
      </c>
      <c r="B33" s="2439"/>
      <c r="C33" s="2439"/>
      <c r="D33" s="1255">
        <f t="shared" ref="D33:G33" si="6">SUM(D12:D32)</f>
        <v>71377</v>
      </c>
      <c r="E33" s="1256">
        <f t="shared" si="6"/>
        <v>40203</v>
      </c>
      <c r="F33" s="1256">
        <f t="shared" si="6"/>
        <v>11842</v>
      </c>
      <c r="G33" s="1256">
        <f t="shared" si="6"/>
        <v>123422</v>
      </c>
      <c r="H33" s="1210"/>
      <c r="I33" s="1211">
        <f t="shared" ref="I33:L33" si="7">SUM(I12:I32)</f>
        <v>69076</v>
      </c>
      <c r="J33" s="1212">
        <f t="shared" si="7"/>
        <v>38662</v>
      </c>
      <c r="K33" s="1212">
        <f t="shared" si="7"/>
        <v>11556</v>
      </c>
      <c r="L33" s="1212">
        <f t="shared" si="7"/>
        <v>119294</v>
      </c>
      <c r="M33" s="1210"/>
      <c r="N33" s="1211">
        <f t="shared" ref="N33:Q33" si="8">SUM(N12:N32)</f>
        <v>65847</v>
      </c>
      <c r="O33" s="1212">
        <f t="shared" si="8"/>
        <v>37730</v>
      </c>
      <c r="P33" s="1212">
        <f t="shared" si="8"/>
        <v>11334</v>
      </c>
      <c r="Q33" s="1212">
        <f t="shared" si="8"/>
        <v>114911</v>
      </c>
      <c r="R33" s="1213"/>
    </row>
    <row r="34" spans="1:18" ht="10.5" customHeight="1" x14ac:dyDescent="0.2">
      <c r="A34" s="2439" t="s">
        <v>754</v>
      </c>
      <c r="B34" s="2439"/>
      <c r="C34" s="2439"/>
      <c r="D34" s="1207">
        <f t="shared" ref="D34:G34" si="9">D10+D33</f>
        <v>328123</v>
      </c>
      <c r="E34" s="1208">
        <f t="shared" si="9"/>
        <v>41765</v>
      </c>
      <c r="F34" s="1208">
        <f t="shared" si="9"/>
        <v>15184</v>
      </c>
      <c r="G34" s="1208">
        <f t="shared" si="9"/>
        <v>385072</v>
      </c>
      <c r="H34" s="1209"/>
      <c r="I34" s="1207">
        <f t="shared" ref="I34:L34" si="10">I10+I33</f>
        <v>326572</v>
      </c>
      <c r="J34" s="1208">
        <f t="shared" si="10"/>
        <v>40206</v>
      </c>
      <c r="K34" s="1208">
        <f t="shared" si="10"/>
        <v>14883</v>
      </c>
      <c r="L34" s="1208">
        <f t="shared" si="10"/>
        <v>381661</v>
      </c>
      <c r="M34" s="1209"/>
      <c r="N34" s="1207">
        <f t="shared" ref="N34:Q34" si="11">N10+N33</f>
        <v>323434</v>
      </c>
      <c r="O34" s="1208">
        <f t="shared" si="11"/>
        <v>39273</v>
      </c>
      <c r="P34" s="1208">
        <f t="shared" si="11"/>
        <v>14603</v>
      </c>
      <c r="Q34" s="1208">
        <f t="shared" si="11"/>
        <v>377310</v>
      </c>
      <c r="R34" s="1201"/>
    </row>
    <row r="35" spans="1:18" s="633" customFormat="1" ht="7.5" customHeight="1" x14ac:dyDescent="0.15">
      <c r="A35" s="1216"/>
      <c r="B35" s="2440"/>
      <c r="C35" s="2440"/>
      <c r="D35" s="2440"/>
      <c r="E35" s="2440"/>
      <c r="F35" s="2440"/>
      <c r="G35" s="2440"/>
      <c r="H35" s="2440"/>
      <c r="I35" s="2440"/>
      <c r="J35" s="2440"/>
      <c r="K35" s="2440"/>
      <c r="L35" s="2440"/>
      <c r="M35" s="2440"/>
      <c r="N35" s="2440"/>
      <c r="O35" s="2440"/>
      <c r="P35" s="2440"/>
      <c r="Q35" s="2440"/>
      <c r="R35" s="2440"/>
    </row>
    <row r="36" spans="1:18" s="1217" customFormat="1" ht="8.25" customHeight="1" x14ac:dyDescent="0.15">
      <c r="A36" s="2436" t="s">
        <v>759</v>
      </c>
      <c r="B36" s="2436"/>
      <c r="C36" s="2436"/>
      <c r="D36" s="2436"/>
      <c r="E36" s="2436"/>
      <c r="F36" s="2436"/>
      <c r="G36" s="2436"/>
      <c r="H36" s="2436"/>
      <c r="I36" s="2436"/>
      <c r="J36" s="2436"/>
      <c r="K36" s="2436"/>
      <c r="L36" s="2436"/>
      <c r="M36" s="2436"/>
      <c r="N36" s="2436"/>
      <c r="O36" s="2436"/>
      <c r="P36" s="2436"/>
      <c r="Q36" s="2436"/>
      <c r="R36" s="2436"/>
    </row>
  </sheetData>
  <sheetProtection formatCells="0" formatColumns="0" formatRows="0" sort="0" autoFilter="0" pivotTables="0"/>
  <mergeCells count="36">
    <mergeCell ref="A11:C11"/>
    <mergeCell ref="A1:R1"/>
    <mergeCell ref="A2:R2"/>
    <mergeCell ref="A3:C3"/>
    <mergeCell ref="D3:G3"/>
    <mergeCell ref="I3:L3"/>
    <mergeCell ref="N3:R3"/>
    <mergeCell ref="A6:C6"/>
    <mergeCell ref="B7:C7"/>
    <mergeCell ref="B8:C8"/>
    <mergeCell ref="B9:C9"/>
    <mergeCell ref="A10:C10"/>
    <mergeCell ref="B23:C23"/>
    <mergeCell ref="B12:C12"/>
    <mergeCell ref="B13:C13"/>
    <mergeCell ref="B14:C14"/>
    <mergeCell ref="B15:C15"/>
    <mergeCell ref="B16:C16"/>
    <mergeCell ref="B17:C17"/>
    <mergeCell ref="B18:C18"/>
    <mergeCell ref="B19:C19"/>
    <mergeCell ref="B20:C20"/>
    <mergeCell ref="B21:C21"/>
    <mergeCell ref="B22:C22"/>
    <mergeCell ref="A36:R36"/>
    <mergeCell ref="B24:C24"/>
    <mergeCell ref="B25:C25"/>
    <mergeCell ref="B26:C26"/>
    <mergeCell ref="B27:C27"/>
    <mergeCell ref="B28:C28"/>
    <mergeCell ref="B29:C29"/>
    <mergeCell ref="B30:C30"/>
    <mergeCell ref="B31:C31"/>
    <mergeCell ref="A33:C33"/>
    <mergeCell ref="A34:C34"/>
    <mergeCell ref="B35:R35"/>
  </mergeCells>
  <printOptions horizontalCentered="1"/>
  <pageMargins left="0.23622047244094491" right="0.23622047244094491" top="0.27559055118110237" bottom="0.23622047244094491" header="0.15748031496062992" footer="0.11811023622047245"/>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R37"/>
  <sheetViews>
    <sheetView zoomScaleNormal="100" workbookViewId="0">
      <selection activeCell="V32" sqref="V32"/>
    </sheetView>
  </sheetViews>
  <sheetFormatPr defaultColWidth="9.140625" defaultRowHeight="12.75" x14ac:dyDescent="0.2"/>
  <cols>
    <col min="1" max="2" width="2.140625" style="623" customWidth="1"/>
    <col min="3" max="3" width="53.42578125" style="623" customWidth="1"/>
    <col min="4" max="4" width="7.85546875" style="1218" customWidth="1"/>
    <col min="5" max="6" width="6.5703125" style="623" customWidth="1"/>
    <col min="7" max="7" width="7.42578125" style="623" bestFit="1" customWidth="1"/>
    <col min="8" max="8" width="1.28515625" style="623" customWidth="1"/>
    <col min="9" max="9" width="7.140625" style="623" customWidth="1"/>
    <col min="10" max="11" width="6.5703125" style="623" customWidth="1"/>
    <col min="12" max="12" width="7.42578125" style="623" bestFit="1" customWidth="1"/>
    <col min="13" max="13" width="1.28515625" style="623" customWidth="1"/>
    <col min="14" max="14" width="7.140625" style="623" customWidth="1"/>
    <col min="15" max="16" width="6.5703125" style="623" customWidth="1"/>
    <col min="17" max="17" width="7.42578125" style="623" bestFit="1" customWidth="1"/>
    <col min="18" max="18" width="1.28515625" style="623" customWidth="1"/>
    <col min="19" max="16384" width="9.140625" style="623"/>
  </cols>
  <sheetData>
    <row r="1" spans="1:18" ht="15.75" customHeight="1" x14ac:dyDescent="0.2">
      <c r="A1" s="2430" t="s">
        <v>753</v>
      </c>
      <c r="B1" s="2430"/>
      <c r="C1" s="2430"/>
      <c r="D1" s="2430"/>
      <c r="E1" s="2430"/>
      <c r="F1" s="2430"/>
      <c r="G1" s="2430"/>
      <c r="H1" s="2430"/>
      <c r="I1" s="2430"/>
      <c r="J1" s="2430"/>
      <c r="K1" s="2430"/>
      <c r="L1" s="2430"/>
      <c r="M1" s="2430"/>
      <c r="N1" s="2430"/>
      <c r="O1" s="2430"/>
      <c r="P1" s="2430"/>
      <c r="Q1" s="2430"/>
      <c r="R1" s="2430"/>
    </row>
    <row r="2" spans="1:18" s="1190" customFormat="1" ht="10.5" customHeight="1" x14ac:dyDescent="0.2">
      <c r="A2" s="2442"/>
      <c r="B2" s="2442"/>
      <c r="C2" s="2442"/>
      <c r="D2" s="2442"/>
      <c r="E2" s="2442"/>
      <c r="F2" s="2442"/>
      <c r="G2" s="2442"/>
      <c r="H2" s="2442"/>
      <c r="I2" s="2442"/>
      <c r="J2" s="2442"/>
      <c r="K2" s="2442"/>
      <c r="L2" s="2442"/>
      <c r="M2" s="2442"/>
      <c r="N2" s="2442"/>
      <c r="O2" s="2442"/>
      <c r="P2" s="2442"/>
      <c r="Q2" s="2442"/>
      <c r="R2" s="2442"/>
    </row>
    <row r="3" spans="1:18" ht="10.5" customHeight="1" x14ac:dyDescent="0.2">
      <c r="A3" s="2442" t="s">
        <v>418</v>
      </c>
      <c r="B3" s="2442"/>
      <c r="C3" s="2442"/>
      <c r="D3" s="2443" t="s">
        <v>490</v>
      </c>
      <c r="E3" s="2444"/>
      <c r="F3" s="2444"/>
      <c r="G3" s="2444"/>
      <c r="H3" s="1191"/>
      <c r="I3" s="2443" t="s">
        <v>196</v>
      </c>
      <c r="J3" s="2444"/>
      <c r="K3" s="2444"/>
      <c r="L3" s="2444"/>
      <c r="M3" s="1192"/>
      <c r="N3" s="2444" t="s">
        <v>419</v>
      </c>
      <c r="O3" s="2444"/>
      <c r="P3" s="2444"/>
      <c r="Q3" s="2444"/>
      <c r="R3" s="2445"/>
    </row>
    <row r="4" spans="1:18" ht="10.5" customHeight="1" x14ac:dyDescent="0.2">
      <c r="A4" s="1193"/>
      <c r="B4" s="1193"/>
      <c r="C4" s="1193"/>
      <c r="D4" s="1194"/>
      <c r="E4" s="1195" t="s">
        <v>755</v>
      </c>
      <c r="F4" s="1195" t="s">
        <v>758</v>
      </c>
      <c r="G4" s="1195"/>
      <c r="H4" s="1196"/>
      <c r="I4" s="1194"/>
      <c r="J4" s="1195" t="s">
        <v>755</v>
      </c>
      <c r="K4" s="1195" t="s">
        <v>758</v>
      </c>
      <c r="L4" s="1195"/>
      <c r="M4" s="1196"/>
      <c r="N4" s="1195"/>
      <c r="O4" s="1195" t="s">
        <v>755</v>
      </c>
      <c r="P4" s="1195" t="s">
        <v>758</v>
      </c>
      <c r="Q4" s="1195"/>
      <c r="R4" s="1197"/>
    </row>
    <row r="5" spans="1:18" ht="10.5" customHeight="1" x14ac:dyDescent="0.2">
      <c r="A5" s="1193"/>
      <c r="B5" s="1193"/>
      <c r="C5" s="1193"/>
      <c r="D5" s="1198" t="s">
        <v>5</v>
      </c>
      <c r="E5" s="1199" t="s">
        <v>756</v>
      </c>
      <c r="F5" s="1199" t="s">
        <v>757</v>
      </c>
      <c r="G5" s="1199" t="s">
        <v>8</v>
      </c>
      <c r="H5" s="1200"/>
      <c r="I5" s="1198" t="s">
        <v>5</v>
      </c>
      <c r="J5" s="1199" t="s">
        <v>756</v>
      </c>
      <c r="K5" s="1199" t="s">
        <v>757</v>
      </c>
      <c r="L5" s="1199" t="s">
        <v>8</v>
      </c>
      <c r="M5" s="1200"/>
      <c r="N5" s="1199" t="s">
        <v>5</v>
      </c>
      <c r="O5" s="1199" t="s">
        <v>756</v>
      </c>
      <c r="P5" s="1199" t="s">
        <v>757</v>
      </c>
      <c r="Q5" s="1199" t="s">
        <v>8</v>
      </c>
      <c r="R5" s="1201"/>
    </row>
    <row r="6" spans="1:18" ht="12" customHeight="1" x14ac:dyDescent="0.2">
      <c r="A6" s="2446" t="s">
        <v>760</v>
      </c>
      <c r="B6" s="2446"/>
      <c r="C6" s="2446"/>
      <c r="D6" s="1254"/>
      <c r="E6" s="1203"/>
      <c r="F6" s="1203"/>
      <c r="G6" s="1203"/>
      <c r="H6" s="1197"/>
      <c r="I6" s="1202"/>
      <c r="J6" s="1203"/>
      <c r="K6" s="1203"/>
      <c r="L6" s="1203"/>
      <c r="M6" s="1197"/>
      <c r="N6" s="1203"/>
      <c r="O6" s="1203"/>
      <c r="P6" s="1203"/>
      <c r="Q6" s="1203"/>
      <c r="R6" s="1197"/>
    </row>
    <row r="7" spans="1:18" ht="10.5" customHeight="1" x14ac:dyDescent="0.2">
      <c r="A7" s="253"/>
      <c r="B7" s="2424" t="s">
        <v>326</v>
      </c>
      <c r="C7" s="2424"/>
      <c r="D7" s="1214">
        <v>204842</v>
      </c>
      <c r="E7" s="1215">
        <v>991</v>
      </c>
      <c r="F7" s="1215">
        <v>2386</v>
      </c>
      <c r="G7" s="1215">
        <f>SUM(D7:F7)</f>
        <v>208219</v>
      </c>
      <c r="H7" s="1205"/>
      <c r="I7" s="1214">
        <v>204631</v>
      </c>
      <c r="J7" s="1215">
        <v>886</v>
      </c>
      <c r="K7" s="1215">
        <v>2269</v>
      </c>
      <c r="L7" s="1215">
        <f>SUM(I7:K7)</f>
        <v>207786</v>
      </c>
      <c r="M7" s="1205"/>
      <c r="N7" s="1215">
        <v>203787</v>
      </c>
      <c r="O7" s="1215">
        <v>902</v>
      </c>
      <c r="P7" s="1215">
        <v>2379</v>
      </c>
      <c r="Q7" s="1215">
        <f>SUM(N7:P7)</f>
        <v>207068</v>
      </c>
      <c r="R7" s="1204"/>
    </row>
    <row r="8" spans="1:18" ht="10.5" customHeight="1" x14ac:dyDescent="0.2">
      <c r="A8" s="2119"/>
      <c r="B8" s="2441" t="s">
        <v>145</v>
      </c>
      <c r="C8" s="2441"/>
      <c r="D8" s="2114">
        <v>40572</v>
      </c>
      <c r="E8" s="2115">
        <v>378</v>
      </c>
      <c r="F8" s="2115">
        <v>607</v>
      </c>
      <c r="G8" s="2115">
        <f>SUM(D8:F8)</f>
        <v>41557</v>
      </c>
      <c r="H8" s="2113"/>
      <c r="I8" s="2114">
        <v>39747</v>
      </c>
      <c r="J8" s="2115">
        <v>340</v>
      </c>
      <c r="K8" s="2115">
        <v>579</v>
      </c>
      <c r="L8" s="2115">
        <f>SUM(I8:K8)</f>
        <v>40666</v>
      </c>
      <c r="M8" s="2113"/>
      <c r="N8" s="2115">
        <v>39533</v>
      </c>
      <c r="O8" s="2115">
        <v>326</v>
      </c>
      <c r="P8" s="2115">
        <v>583</v>
      </c>
      <c r="Q8" s="2115">
        <f>SUM(N8:P8)</f>
        <v>40442</v>
      </c>
      <c r="R8" s="1206"/>
    </row>
    <row r="9" spans="1:18" ht="10.5" customHeight="1" x14ac:dyDescent="0.2">
      <c r="A9" s="2119"/>
      <c r="B9" s="2441" t="s">
        <v>56</v>
      </c>
      <c r="C9" s="2441"/>
      <c r="D9" s="1207">
        <v>12009</v>
      </c>
      <c r="E9" s="1208">
        <v>35</v>
      </c>
      <c r="F9" s="1208">
        <v>149</v>
      </c>
      <c r="G9" s="1208">
        <f>SUM(D9:F9)</f>
        <v>12193</v>
      </c>
      <c r="H9" s="1209"/>
      <c r="I9" s="1207">
        <v>11693</v>
      </c>
      <c r="J9" s="1208">
        <v>35</v>
      </c>
      <c r="K9" s="1208">
        <v>144</v>
      </c>
      <c r="L9" s="1208">
        <f>SUM(I9:K9)</f>
        <v>11872</v>
      </c>
      <c r="M9" s="1209"/>
      <c r="N9" s="1208">
        <v>11805</v>
      </c>
      <c r="O9" s="1208">
        <v>35</v>
      </c>
      <c r="P9" s="1208">
        <v>152</v>
      </c>
      <c r="Q9" s="1208">
        <f>SUM(N9:P9)</f>
        <v>11992</v>
      </c>
      <c r="R9" s="1206"/>
    </row>
    <row r="10" spans="1:18" ht="10.5" customHeight="1" x14ac:dyDescent="0.2">
      <c r="A10" s="2422" t="s">
        <v>281</v>
      </c>
      <c r="B10" s="2422"/>
      <c r="C10" s="2422"/>
      <c r="D10" s="1255">
        <f t="shared" ref="D10:G10" si="0">SUM(D7:D9)</f>
        <v>257423</v>
      </c>
      <c r="E10" s="1212">
        <f t="shared" si="0"/>
        <v>1404</v>
      </c>
      <c r="F10" s="1212">
        <f t="shared" si="0"/>
        <v>3142</v>
      </c>
      <c r="G10" s="1212">
        <f t="shared" si="0"/>
        <v>261969</v>
      </c>
      <c r="H10" s="1210"/>
      <c r="I10" s="1211">
        <f t="shared" ref="I10:L10" si="1">SUM(I7:I9)</f>
        <v>256071</v>
      </c>
      <c r="J10" s="1212">
        <f t="shared" si="1"/>
        <v>1261</v>
      </c>
      <c r="K10" s="1212">
        <f t="shared" si="1"/>
        <v>2992</v>
      </c>
      <c r="L10" s="1212">
        <f t="shared" si="1"/>
        <v>260324</v>
      </c>
      <c r="M10" s="1210"/>
      <c r="N10" s="1211">
        <f t="shared" ref="N10:Q10" si="2">SUM(N7:N9)</f>
        <v>255125</v>
      </c>
      <c r="O10" s="1212">
        <f t="shared" si="2"/>
        <v>1263</v>
      </c>
      <c r="P10" s="1212">
        <f t="shared" si="2"/>
        <v>3114</v>
      </c>
      <c r="Q10" s="1212">
        <f t="shared" si="2"/>
        <v>259502</v>
      </c>
      <c r="R10" s="1213"/>
    </row>
    <row r="11" spans="1:18" ht="10.5" customHeight="1" x14ac:dyDescent="0.2">
      <c r="A11" s="2442"/>
      <c r="B11" s="2442"/>
      <c r="C11" s="2442"/>
      <c r="D11" s="1214"/>
      <c r="E11" s="1215"/>
      <c r="F11" s="1215"/>
      <c r="G11" s="1215"/>
      <c r="H11" s="1205"/>
      <c r="I11" s="1214"/>
      <c r="J11" s="1215"/>
      <c r="K11" s="1215"/>
      <c r="L11" s="1215"/>
      <c r="M11" s="1205"/>
      <c r="N11" s="1214"/>
      <c r="O11" s="1215"/>
      <c r="P11" s="1215"/>
      <c r="Q11" s="1215"/>
      <c r="R11" s="1206"/>
    </row>
    <row r="12" spans="1:18" ht="10.5" customHeight="1" x14ac:dyDescent="0.2">
      <c r="A12" s="253"/>
      <c r="B12" s="2424" t="s">
        <v>149</v>
      </c>
      <c r="C12" s="2424"/>
      <c r="D12" s="1214">
        <v>6416</v>
      </c>
      <c r="E12" s="1215">
        <v>127</v>
      </c>
      <c r="F12" s="1215">
        <v>256</v>
      </c>
      <c r="G12" s="1215">
        <f>SUM(D12:F12)</f>
        <v>6799</v>
      </c>
      <c r="H12" s="1205"/>
      <c r="I12" s="1214">
        <v>6446</v>
      </c>
      <c r="J12" s="1215">
        <v>150</v>
      </c>
      <c r="K12" s="1215">
        <v>235</v>
      </c>
      <c r="L12" s="1215">
        <f>SUM(I12:K12)</f>
        <v>6831</v>
      </c>
      <c r="M12" s="1205"/>
      <c r="N12" s="1215">
        <v>6481</v>
      </c>
      <c r="O12" s="1215">
        <v>95</v>
      </c>
      <c r="P12" s="1215">
        <v>218</v>
      </c>
      <c r="Q12" s="1215">
        <f>SUM(N12:P12)</f>
        <v>6794</v>
      </c>
      <c r="R12" s="1204"/>
    </row>
    <row r="13" spans="1:18" ht="10.5" customHeight="1" x14ac:dyDescent="0.2">
      <c r="A13" s="2119"/>
      <c r="B13" s="2441" t="s">
        <v>22</v>
      </c>
      <c r="C13" s="2441"/>
      <c r="D13" s="2114">
        <v>5933</v>
      </c>
      <c r="E13" s="2115">
        <v>4913</v>
      </c>
      <c r="F13" s="2115">
        <v>1761</v>
      </c>
      <c r="G13" s="2115">
        <f>SUM(D13:F13)</f>
        <v>12607</v>
      </c>
      <c r="H13" s="2113"/>
      <c r="I13" s="2114">
        <v>6116</v>
      </c>
      <c r="J13" s="2115">
        <v>3897</v>
      </c>
      <c r="K13" s="2115">
        <v>1530</v>
      </c>
      <c r="L13" s="2115">
        <f>SUM(I13:K13)</f>
        <v>11543</v>
      </c>
      <c r="M13" s="2113"/>
      <c r="N13" s="2115">
        <v>5403</v>
      </c>
      <c r="O13" s="2115">
        <v>3248</v>
      </c>
      <c r="P13" s="2115">
        <v>841</v>
      </c>
      <c r="Q13" s="2115">
        <f>SUM(N13:P13)</f>
        <v>9492</v>
      </c>
      <c r="R13" s="1206"/>
    </row>
    <row r="14" spans="1:18" ht="10.5" customHeight="1" x14ac:dyDescent="0.2">
      <c r="A14" s="2119"/>
      <c r="B14" s="2441" t="s">
        <v>148</v>
      </c>
      <c r="C14" s="2441"/>
      <c r="D14" s="2114">
        <v>4987</v>
      </c>
      <c r="E14" s="2115">
        <v>1804</v>
      </c>
      <c r="F14" s="2115">
        <v>426</v>
      </c>
      <c r="G14" s="2115">
        <f t="shared" ref="G14:G29" si="3">SUM(D14:F14)</f>
        <v>7217</v>
      </c>
      <c r="H14" s="2113"/>
      <c r="I14" s="2114">
        <v>4611</v>
      </c>
      <c r="J14" s="2115">
        <v>1753</v>
      </c>
      <c r="K14" s="2115">
        <v>443</v>
      </c>
      <c r="L14" s="2115">
        <f t="shared" ref="L14:L29" si="4">SUM(I14:K14)</f>
        <v>6807</v>
      </c>
      <c r="M14" s="2113"/>
      <c r="N14" s="2115">
        <v>4496</v>
      </c>
      <c r="O14" s="2115">
        <v>1812</v>
      </c>
      <c r="P14" s="2115">
        <v>435</v>
      </c>
      <c r="Q14" s="2115">
        <f t="shared" ref="Q14:Q29" si="5">SUM(N14:P14)</f>
        <v>6743</v>
      </c>
      <c r="R14" s="1206"/>
    </row>
    <row r="15" spans="1:18" ht="10.5" customHeight="1" x14ac:dyDescent="0.2">
      <c r="A15" s="2120"/>
      <c r="B15" s="2437" t="s">
        <v>166</v>
      </c>
      <c r="C15" s="2437"/>
      <c r="D15" s="2114">
        <v>6802</v>
      </c>
      <c r="E15" s="2115">
        <v>3645</v>
      </c>
      <c r="F15" s="2115">
        <v>1732</v>
      </c>
      <c r="G15" s="2115">
        <f t="shared" si="3"/>
        <v>12179</v>
      </c>
      <c r="H15" s="2113"/>
      <c r="I15" s="2114">
        <v>6168</v>
      </c>
      <c r="J15" s="2115">
        <v>3675</v>
      </c>
      <c r="K15" s="2115">
        <v>1460</v>
      </c>
      <c r="L15" s="2115">
        <f t="shared" si="4"/>
        <v>11303</v>
      </c>
      <c r="M15" s="2113"/>
      <c r="N15" s="2115">
        <v>6237</v>
      </c>
      <c r="O15" s="2115">
        <v>3567</v>
      </c>
      <c r="P15" s="2115">
        <v>1736</v>
      </c>
      <c r="Q15" s="2115">
        <f t="shared" si="5"/>
        <v>11540</v>
      </c>
      <c r="R15" s="1206"/>
    </row>
    <row r="16" spans="1:18" ht="10.5" customHeight="1" x14ac:dyDescent="0.2">
      <c r="A16" s="2120"/>
      <c r="B16" s="2437" t="s">
        <v>136</v>
      </c>
      <c r="C16" s="2437"/>
      <c r="D16" s="2114">
        <v>2242</v>
      </c>
      <c r="E16" s="2115">
        <v>1980</v>
      </c>
      <c r="F16" s="2115">
        <v>87</v>
      </c>
      <c r="G16" s="2115">
        <f t="shared" si="3"/>
        <v>4309</v>
      </c>
      <c r="H16" s="2113"/>
      <c r="I16" s="2114">
        <v>2004</v>
      </c>
      <c r="J16" s="2115">
        <v>1751</v>
      </c>
      <c r="K16" s="2115">
        <v>53</v>
      </c>
      <c r="L16" s="2115">
        <f t="shared" si="4"/>
        <v>3808</v>
      </c>
      <c r="M16" s="2113"/>
      <c r="N16" s="2115">
        <v>1912</v>
      </c>
      <c r="O16" s="2115">
        <v>1559</v>
      </c>
      <c r="P16" s="2115">
        <v>432</v>
      </c>
      <c r="Q16" s="2115">
        <f t="shared" si="5"/>
        <v>3903</v>
      </c>
      <c r="R16" s="1206"/>
    </row>
    <row r="17" spans="1:18" ht="10.5" customHeight="1" x14ac:dyDescent="0.2">
      <c r="A17" s="2120"/>
      <c r="B17" s="2437" t="s">
        <v>164</v>
      </c>
      <c r="C17" s="2437"/>
      <c r="D17" s="2114">
        <v>3308</v>
      </c>
      <c r="E17" s="2115">
        <v>673</v>
      </c>
      <c r="F17" s="2115">
        <v>96</v>
      </c>
      <c r="G17" s="2115">
        <f t="shared" si="3"/>
        <v>4077</v>
      </c>
      <c r="H17" s="2113"/>
      <c r="I17" s="2114">
        <v>2982</v>
      </c>
      <c r="J17" s="2115">
        <v>639</v>
      </c>
      <c r="K17" s="2115">
        <v>101</v>
      </c>
      <c r="L17" s="2115">
        <f t="shared" si="4"/>
        <v>3722</v>
      </c>
      <c r="M17" s="2113"/>
      <c r="N17" s="2115">
        <v>3019</v>
      </c>
      <c r="O17" s="2115">
        <v>702</v>
      </c>
      <c r="P17" s="2115">
        <v>111</v>
      </c>
      <c r="Q17" s="2115">
        <f t="shared" si="5"/>
        <v>3832</v>
      </c>
      <c r="R17" s="1206"/>
    </row>
    <row r="18" spans="1:18" ht="12" customHeight="1" x14ac:dyDescent="0.2">
      <c r="A18" s="2120"/>
      <c r="B18" s="2437" t="s">
        <v>162</v>
      </c>
      <c r="C18" s="2437"/>
      <c r="D18" s="2114">
        <v>14126</v>
      </c>
      <c r="E18" s="2115">
        <v>14136</v>
      </c>
      <c r="F18" s="2115">
        <v>1370</v>
      </c>
      <c r="G18" s="2115">
        <f t="shared" si="3"/>
        <v>29632</v>
      </c>
      <c r="H18" s="2113"/>
      <c r="I18" s="2114">
        <v>13679</v>
      </c>
      <c r="J18" s="2115">
        <v>13080</v>
      </c>
      <c r="K18" s="2115">
        <v>1447</v>
      </c>
      <c r="L18" s="2115">
        <f t="shared" si="4"/>
        <v>28206</v>
      </c>
      <c r="M18" s="2113"/>
      <c r="N18" s="2115">
        <v>13293</v>
      </c>
      <c r="O18" s="2115">
        <v>13761</v>
      </c>
      <c r="P18" s="2115">
        <v>1325</v>
      </c>
      <c r="Q18" s="2115">
        <f t="shared" si="5"/>
        <v>28379</v>
      </c>
      <c r="R18" s="1206"/>
    </row>
    <row r="19" spans="1:18" ht="10.5" customHeight="1" x14ac:dyDescent="0.2">
      <c r="A19" s="2120"/>
      <c r="B19" s="2437" t="s">
        <v>283</v>
      </c>
      <c r="C19" s="2437"/>
      <c r="D19" s="2114">
        <v>5867</v>
      </c>
      <c r="E19" s="2115">
        <v>113</v>
      </c>
      <c r="F19" s="2115">
        <v>24</v>
      </c>
      <c r="G19" s="2115">
        <f t="shared" si="3"/>
        <v>6004</v>
      </c>
      <c r="H19" s="2113"/>
      <c r="I19" s="2114">
        <v>5711</v>
      </c>
      <c r="J19" s="2115">
        <v>106</v>
      </c>
      <c r="K19" s="2115">
        <v>24</v>
      </c>
      <c r="L19" s="2115">
        <f t="shared" si="4"/>
        <v>5841</v>
      </c>
      <c r="M19" s="2113"/>
      <c r="N19" s="2115">
        <v>5558</v>
      </c>
      <c r="O19" s="2115">
        <v>107</v>
      </c>
      <c r="P19" s="2115">
        <v>22</v>
      </c>
      <c r="Q19" s="2115">
        <f t="shared" si="5"/>
        <v>5687</v>
      </c>
      <c r="R19" s="1206"/>
    </row>
    <row r="20" spans="1:18" ht="10.5" customHeight="1" x14ac:dyDescent="0.2">
      <c r="A20" s="2120"/>
      <c r="B20" s="2437" t="s">
        <v>155</v>
      </c>
      <c r="C20" s="2437"/>
      <c r="D20" s="2114">
        <v>4825</v>
      </c>
      <c r="E20" s="2115">
        <v>2213</v>
      </c>
      <c r="F20" s="2115">
        <v>406</v>
      </c>
      <c r="G20" s="2115">
        <f t="shared" si="3"/>
        <v>7444</v>
      </c>
      <c r="H20" s="2113"/>
      <c r="I20" s="2114">
        <v>4523</v>
      </c>
      <c r="J20" s="2115">
        <v>2008</v>
      </c>
      <c r="K20" s="2115">
        <v>427</v>
      </c>
      <c r="L20" s="2115">
        <f t="shared" si="4"/>
        <v>6958</v>
      </c>
      <c r="M20" s="2113"/>
      <c r="N20" s="2115">
        <v>4762</v>
      </c>
      <c r="O20" s="2115">
        <v>2198</v>
      </c>
      <c r="P20" s="2115">
        <v>555</v>
      </c>
      <c r="Q20" s="2115">
        <f t="shared" si="5"/>
        <v>7515</v>
      </c>
      <c r="R20" s="1206"/>
    </row>
    <row r="21" spans="1:18" ht="10.5" customHeight="1" x14ac:dyDescent="0.2">
      <c r="A21" s="2120"/>
      <c r="B21" s="2437" t="s">
        <v>151</v>
      </c>
      <c r="C21" s="2437"/>
      <c r="D21" s="2114">
        <v>689</v>
      </c>
      <c r="E21" s="2115">
        <v>80</v>
      </c>
      <c r="F21" s="2115">
        <v>831</v>
      </c>
      <c r="G21" s="2115">
        <f t="shared" si="3"/>
        <v>1600</v>
      </c>
      <c r="H21" s="2113"/>
      <c r="I21" s="2114">
        <v>663</v>
      </c>
      <c r="J21" s="2115">
        <v>100</v>
      </c>
      <c r="K21" s="2115">
        <v>543</v>
      </c>
      <c r="L21" s="2115">
        <f t="shared" si="4"/>
        <v>1306</v>
      </c>
      <c r="M21" s="2113"/>
      <c r="N21" s="2115">
        <v>668</v>
      </c>
      <c r="O21" s="2115">
        <v>87</v>
      </c>
      <c r="P21" s="2115">
        <v>784</v>
      </c>
      <c r="Q21" s="2115">
        <f t="shared" si="5"/>
        <v>1539</v>
      </c>
      <c r="R21" s="1206"/>
    </row>
    <row r="22" spans="1:18" ht="10.5" customHeight="1" x14ac:dyDescent="0.2">
      <c r="A22" s="2120"/>
      <c r="B22" s="2437" t="s">
        <v>150</v>
      </c>
      <c r="C22" s="2437"/>
      <c r="D22" s="2114">
        <v>469</v>
      </c>
      <c r="E22" s="2115">
        <v>241</v>
      </c>
      <c r="F22" s="2115">
        <v>0</v>
      </c>
      <c r="G22" s="2115">
        <f t="shared" si="3"/>
        <v>710</v>
      </c>
      <c r="H22" s="2113"/>
      <c r="I22" s="2114">
        <v>461</v>
      </c>
      <c r="J22" s="2115">
        <v>214</v>
      </c>
      <c r="K22" s="2115">
        <v>0</v>
      </c>
      <c r="L22" s="2115">
        <f t="shared" si="4"/>
        <v>675</v>
      </c>
      <c r="M22" s="2113"/>
      <c r="N22" s="2115">
        <v>464</v>
      </c>
      <c r="O22" s="2115">
        <v>209</v>
      </c>
      <c r="P22" s="2115">
        <v>0</v>
      </c>
      <c r="Q22" s="2115">
        <f t="shared" si="5"/>
        <v>673</v>
      </c>
      <c r="R22" s="1206"/>
    </row>
    <row r="23" spans="1:18" ht="10.5" customHeight="1" x14ac:dyDescent="0.2">
      <c r="A23" s="2120"/>
      <c r="B23" s="2437" t="s">
        <v>160</v>
      </c>
      <c r="C23" s="2437"/>
      <c r="D23" s="2114">
        <v>426</v>
      </c>
      <c r="E23" s="2115">
        <v>918</v>
      </c>
      <c r="F23" s="2115">
        <v>0</v>
      </c>
      <c r="G23" s="2115">
        <f t="shared" si="3"/>
        <v>1344</v>
      </c>
      <c r="H23" s="2113"/>
      <c r="I23" s="2114">
        <v>386</v>
      </c>
      <c r="J23" s="2115">
        <v>1001</v>
      </c>
      <c r="K23" s="2115">
        <v>0</v>
      </c>
      <c r="L23" s="2115">
        <f t="shared" si="4"/>
        <v>1387</v>
      </c>
      <c r="M23" s="2113"/>
      <c r="N23" s="2115">
        <v>539</v>
      </c>
      <c r="O23" s="2115">
        <v>883</v>
      </c>
      <c r="P23" s="2115">
        <v>20</v>
      </c>
      <c r="Q23" s="2115">
        <f t="shared" si="5"/>
        <v>1442</v>
      </c>
      <c r="R23" s="1206"/>
    </row>
    <row r="24" spans="1:18" ht="10.5" customHeight="1" x14ac:dyDescent="0.2">
      <c r="A24" s="2120"/>
      <c r="B24" s="2437" t="s">
        <v>159</v>
      </c>
      <c r="C24" s="2437"/>
      <c r="D24" s="2114">
        <v>216</v>
      </c>
      <c r="E24" s="2115">
        <v>847</v>
      </c>
      <c r="F24" s="2115">
        <v>219</v>
      </c>
      <c r="G24" s="2115">
        <f t="shared" si="3"/>
        <v>1282</v>
      </c>
      <c r="H24" s="2113"/>
      <c r="I24" s="2114">
        <v>219</v>
      </c>
      <c r="J24" s="2115">
        <v>772</v>
      </c>
      <c r="K24" s="2115">
        <v>219</v>
      </c>
      <c r="L24" s="2115">
        <f t="shared" si="4"/>
        <v>1210</v>
      </c>
      <c r="M24" s="2113"/>
      <c r="N24" s="2115">
        <v>281</v>
      </c>
      <c r="O24" s="2115">
        <v>756</v>
      </c>
      <c r="P24" s="2115">
        <v>301</v>
      </c>
      <c r="Q24" s="2115">
        <f t="shared" si="5"/>
        <v>1338</v>
      </c>
      <c r="R24" s="1206"/>
    </row>
    <row r="25" spans="1:18" ht="10.5" customHeight="1" x14ac:dyDescent="0.2">
      <c r="A25" s="2120"/>
      <c r="B25" s="2437" t="s">
        <v>158</v>
      </c>
      <c r="C25" s="2437"/>
      <c r="D25" s="2114">
        <v>274</v>
      </c>
      <c r="E25" s="2115">
        <v>90</v>
      </c>
      <c r="F25" s="2115">
        <v>87</v>
      </c>
      <c r="G25" s="2115">
        <f t="shared" si="3"/>
        <v>451</v>
      </c>
      <c r="H25" s="2113"/>
      <c r="I25" s="2114">
        <v>283</v>
      </c>
      <c r="J25" s="2115">
        <v>148</v>
      </c>
      <c r="K25" s="2115">
        <v>90</v>
      </c>
      <c r="L25" s="2115">
        <f t="shared" si="4"/>
        <v>521</v>
      </c>
      <c r="M25" s="2113"/>
      <c r="N25" s="2115">
        <v>291</v>
      </c>
      <c r="O25" s="2115">
        <v>117</v>
      </c>
      <c r="P25" s="2115">
        <v>89</v>
      </c>
      <c r="Q25" s="2115">
        <f t="shared" si="5"/>
        <v>497</v>
      </c>
      <c r="R25" s="1206"/>
    </row>
    <row r="26" spans="1:18" ht="10.5" customHeight="1" x14ac:dyDescent="0.2">
      <c r="A26" s="2120"/>
      <c r="B26" s="2437" t="s">
        <v>157</v>
      </c>
      <c r="C26" s="2437"/>
      <c r="D26" s="2114">
        <v>1897</v>
      </c>
      <c r="E26" s="2115">
        <v>705</v>
      </c>
      <c r="F26" s="2115">
        <v>1713</v>
      </c>
      <c r="G26" s="2115">
        <f t="shared" si="3"/>
        <v>4315</v>
      </c>
      <c r="H26" s="2113"/>
      <c r="I26" s="2114">
        <v>1871</v>
      </c>
      <c r="J26" s="2115">
        <v>630</v>
      </c>
      <c r="K26" s="2115">
        <v>1689</v>
      </c>
      <c r="L26" s="2115">
        <f t="shared" si="4"/>
        <v>4190</v>
      </c>
      <c r="M26" s="2113"/>
      <c r="N26" s="2115">
        <v>1818</v>
      </c>
      <c r="O26" s="2115">
        <v>602</v>
      </c>
      <c r="P26" s="2115">
        <v>1847</v>
      </c>
      <c r="Q26" s="2115">
        <f t="shared" si="5"/>
        <v>4267</v>
      </c>
      <c r="R26" s="1206"/>
    </row>
    <row r="27" spans="1:18" ht="10.5" customHeight="1" x14ac:dyDescent="0.2">
      <c r="A27" s="2120"/>
      <c r="B27" s="2437" t="s">
        <v>156</v>
      </c>
      <c r="C27" s="2437"/>
      <c r="D27" s="2114">
        <v>2213</v>
      </c>
      <c r="E27" s="2115">
        <v>1144</v>
      </c>
      <c r="F27" s="2115">
        <v>871</v>
      </c>
      <c r="G27" s="2115">
        <f t="shared" si="3"/>
        <v>4228</v>
      </c>
      <c r="H27" s="2113"/>
      <c r="I27" s="2114">
        <v>1885</v>
      </c>
      <c r="J27" s="2115">
        <v>1236</v>
      </c>
      <c r="K27" s="2115">
        <v>918</v>
      </c>
      <c r="L27" s="2115">
        <f t="shared" si="4"/>
        <v>4039</v>
      </c>
      <c r="M27" s="2113"/>
      <c r="N27" s="2115">
        <v>1927</v>
      </c>
      <c r="O27" s="2115">
        <v>1445</v>
      </c>
      <c r="P27" s="2115">
        <v>779</v>
      </c>
      <c r="Q27" s="2115">
        <f t="shared" si="5"/>
        <v>4151</v>
      </c>
      <c r="R27" s="1206"/>
    </row>
    <row r="28" spans="1:18" ht="12" customHeight="1" x14ac:dyDescent="0.2">
      <c r="A28" s="2120"/>
      <c r="B28" s="2437" t="s">
        <v>24</v>
      </c>
      <c r="C28" s="2437"/>
      <c r="D28" s="2114">
        <v>2806</v>
      </c>
      <c r="E28" s="2115">
        <v>2997</v>
      </c>
      <c r="F28" s="2115">
        <v>28</v>
      </c>
      <c r="G28" s="2115">
        <f t="shared" si="3"/>
        <v>5831</v>
      </c>
      <c r="H28" s="2113"/>
      <c r="I28" s="2114">
        <v>2848</v>
      </c>
      <c r="J28" s="2115">
        <v>2949</v>
      </c>
      <c r="K28" s="2115">
        <v>27</v>
      </c>
      <c r="L28" s="2115">
        <f t="shared" si="4"/>
        <v>5824</v>
      </c>
      <c r="M28" s="2113"/>
      <c r="N28" s="2115">
        <v>2937</v>
      </c>
      <c r="O28" s="2115">
        <v>3099</v>
      </c>
      <c r="P28" s="2115">
        <v>29</v>
      </c>
      <c r="Q28" s="2115">
        <f t="shared" si="5"/>
        <v>6065</v>
      </c>
      <c r="R28" s="1206"/>
    </row>
    <row r="29" spans="1:18" ht="10.5" customHeight="1" x14ac:dyDescent="0.2">
      <c r="A29" s="2120"/>
      <c r="B29" s="2437" t="s">
        <v>286</v>
      </c>
      <c r="C29" s="2437"/>
      <c r="D29" s="2114">
        <v>892</v>
      </c>
      <c r="E29" s="2115">
        <v>23</v>
      </c>
      <c r="F29" s="2115">
        <v>1622</v>
      </c>
      <c r="G29" s="2115">
        <f t="shared" si="3"/>
        <v>2537</v>
      </c>
      <c r="H29" s="2113"/>
      <c r="I29" s="2114">
        <v>1026</v>
      </c>
      <c r="J29" s="2115">
        <v>4</v>
      </c>
      <c r="K29" s="2115">
        <v>1461</v>
      </c>
      <c r="L29" s="2115">
        <f t="shared" si="4"/>
        <v>2491</v>
      </c>
      <c r="M29" s="2113"/>
      <c r="N29" s="2115">
        <v>869</v>
      </c>
      <c r="O29" s="2115">
        <v>7</v>
      </c>
      <c r="P29" s="2115">
        <v>1662</v>
      </c>
      <c r="Q29" s="2115">
        <f t="shared" si="5"/>
        <v>2538</v>
      </c>
      <c r="R29" s="1206"/>
    </row>
    <row r="30" spans="1:18" ht="10.5" customHeight="1" x14ac:dyDescent="0.2">
      <c r="A30" s="2120"/>
      <c r="B30" s="2437" t="s">
        <v>436</v>
      </c>
      <c r="C30" s="2437"/>
      <c r="D30" s="2114">
        <v>0</v>
      </c>
      <c r="E30" s="2115">
        <v>0</v>
      </c>
      <c r="F30" s="2115">
        <v>0</v>
      </c>
      <c r="G30" s="2115">
        <f>SUM(D30:F30)</f>
        <v>0</v>
      </c>
      <c r="H30" s="2113"/>
      <c r="I30" s="2114">
        <v>0</v>
      </c>
      <c r="J30" s="2115">
        <v>0</v>
      </c>
      <c r="K30" s="2115">
        <v>0</v>
      </c>
      <c r="L30" s="2115">
        <f>SUM(I30:K30)</f>
        <v>0</v>
      </c>
      <c r="M30" s="2113"/>
      <c r="N30" s="2115">
        <v>0</v>
      </c>
      <c r="O30" s="2115">
        <v>12</v>
      </c>
      <c r="P30" s="2115">
        <v>0</v>
      </c>
      <c r="Q30" s="2115">
        <f>SUM(N30:P30)</f>
        <v>12</v>
      </c>
      <c r="R30" s="1206"/>
    </row>
    <row r="31" spans="1:18" ht="10.5" customHeight="1" x14ac:dyDescent="0.2">
      <c r="A31" s="2118"/>
      <c r="B31" s="2330" t="s">
        <v>867</v>
      </c>
      <c r="C31" s="2330"/>
      <c r="D31" s="1214"/>
      <c r="E31" s="1215"/>
      <c r="F31" s="1215"/>
      <c r="G31" s="1215"/>
      <c r="H31" s="1205"/>
      <c r="I31" s="1214"/>
      <c r="J31" s="1215"/>
      <c r="K31" s="1215"/>
      <c r="L31" s="1215"/>
      <c r="M31" s="1205"/>
      <c r="N31" s="1215"/>
      <c r="O31" s="1215"/>
      <c r="P31" s="1215"/>
      <c r="Q31" s="1215"/>
      <c r="R31" s="1206"/>
    </row>
    <row r="32" spans="1:18" ht="22.5" customHeight="1" x14ac:dyDescent="0.2">
      <c r="A32" s="2116"/>
      <c r="B32" s="2109"/>
      <c r="C32" s="2117" t="s">
        <v>868</v>
      </c>
      <c r="D32" s="1207">
        <v>-104</v>
      </c>
      <c r="E32" s="1215">
        <v>-100</v>
      </c>
      <c r="F32" s="1215">
        <v>-115</v>
      </c>
      <c r="G32" s="1215">
        <f>SUM(D32:F32)</f>
        <v>-319</v>
      </c>
      <c r="H32" s="1205"/>
      <c r="I32" s="1207">
        <v>-99</v>
      </c>
      <c r="J32" s="1208">
        <v>-106</v>
      </c>
      <c r="K32" s="1215">
        <v>-102</v>
      </c>
      <c r="L32" s="1215">
        <f>SUM(I32:K32)</f>
        <v>-307</v>
      </c>
      <c r="M32" s="1205"/>
      <c r="N32" s="1215">
        <v>-195</v>
      </c>
      <c r="O32" s="1215">
        <v>-83</v>
      </c>
      <c r="P32" s="1215">
        <v>-73</v>
      </c>
      <c r="Q32" s="1215">
        <f>SUM(N32:P32)</f>
        <v>-351</v>
      </c>
      <c r="R32" s="1206"/>
    </row>
    <row r="33" spans="1:18" ht="22.5" customHeight="1" x14ac:dyDescent="0.2">
      <c r="A33" s="2438" t="s">
        <v>465</v>
      </c>
      <c r="B33" s="2439"/>
      <c r="C33" s="2439"/>
      <c r="D33" s="1211">
        <f t="shared" ref="D33:G33" si="6">SUM(D12:D32)</f>
        <v>64284</v>
      </c>
      <c r="E33" s="1212">
        <f t="shared" si="6"/>
        <v>36549</v>
      </c>
      <c r="F33" s="1212">
        <f t="shared" si="6"/>
        <v>11414</v>
      </c>
      <c r="G33" s="1212">
        <f t="shared" si="6"/>
        <v>112247</v>
      </c>
      <c r="H33" s="1210"/>
      <c r="I33" s="1211">
        <f t="shared" ref="I33:L33" si="7">SUM(I12:I32)</f>
        <v>61783</v>
      </c>
      <c r="J33" s="1212">
        <f t="shared" si="7"/>
        <v>34007</v>
      </c>
      <c r="K33" s="1212">
        <f t="shared" si="7"/>
        <v>10565</v>
      </c>
      <c r="L33" s="1212">
        <f t="shared" si="7"/>
        <v>106355</v>
      </c>
      <c r="M33" s="1210"/>
      <c r="N33" s="1211">
        <f t="shared" ref="N33:Q33" si="8">SUM(N12:N32)</f>
        <v>60760</v>
      </c>
      <c r="O33" s="1212">
        <f t="shared" si="8"/>
        <v>34183</v>
      </c>
      <c r="P33" s="1212">
        <f t="shared" si="8"/>
        <v>11113</v>
      </c>
      <c r="Q33" s="1212">
        <f t="shared" si="8"/>
        <v>106056</v>
      </c>
      <c r="R33" s="1213"/>
    </row>
    <row r="34" spans="1:18" ht="10.5" customHeight="1" x14ac:dyDescent="0.2">
      <c r="A34" s="2439" t="s">
        <v>754</v>
      </c>
      <c r="B34" s="2439"/>
      <c r="C34" s="2439"/>
      <c r="D34" s="1207">
        <f t="shared" ref="D34:G34" si="9">D10+D33</f>
        <v>321707</v>
      </c>
      <c r="E34" s="1208">
        <f t="shared" si="9"/>
        <v>37953</v>
      </c>
      <c r="F34" s="1208">
        <f t="shared" si="9"/>
        <v>14556</v>
      </c>
      <c r="G34" s="1208">
        <f t="shared" si="9"/>
        <v>374216</v>
      </c>
      <c r="H34" s="1209"/>
      <c r="I34" s="1207">
        <f t="shared" ref="I34:L34" si="10">I10+I33</f>
        <v>317854</v>
      </c>
      <c r="J34" s="1208">
        <f t="shared" si="10"/>
        <v>35268</v>
      </c>
      <c r="K34" s="1208">
        <f t="shared" si="10"/>
        <v>13557</v>
      </c>
      <c r="L34" s="1208">
        <f t="shared" si="10"/>
        <v>366679</v>
      </c>
      <c r="M34" s="1209"/>
      <c r="N34" s="1207">
        <f t="shared" ref="N34:Q34" si="11">N10+N33</f>
        <v>315885</v>
      </c>
      <c r="O34" s="1208">
        <f t="shared" si="11"/>
        <v>35446</v>
      </c>
      <c r="P34" s="1208">
        <f t="shared" si="11"/>
        <v>14227</v>
      </c>
      <c r="Q34" s="1208">
        <f t="shared" si="11"/>
        <v>365558</v>
      </c>
      <c r="R34" s="1201"/>
    </row>
    <row r="35" spans="1:18" s="633" customFormat="1" ht="8.25" customHeight="1" x14ac:dyDescent="0.15">
      <c r="A35" s="1216"/>
      <c r="B35" s="2440"/>
      <c r="C35" s="2440"/>
      <c r="D35" s="2440"/>
      <c r="E35" s="2440"/>
      <c r="F35" s="2440"/>
      <c r="G35" s="2440"/>
      <c r="H35" s="2440"/>
      <c r="I35" s="2440"/>
      <c r="J35" s="2440"/>
      <c r="K35" s="2440"/>
      <c r="L35" s="2440"/>
      <c r="M35" s="2440"/>
      <c r="N35" s="2440"/>
      <c r="O35" s="2440"/>
      <c r="P35" s="2440"/>
      <c r="Q35" s="2440"/>
      <c r="R35" s="2440"/>
    </row>
    <row r="36" spans="1:18" s="1217" customFormat="1" ht="8.25" customHeight="1" x14ac:dyDescent="0.15">
      <c r="A36" s="2436" t="s">
        <v>759</v>
      </c>
      <c r="B36" s="2436"/>
      <c r="C36" s="2436"/>
      <c r="D36" s="2436"/>
      <c r="E36" s="2436"/>
      <c r="F36" s="2436"/>
      <c r="G36" s="2436"/>
      <c r="H36" s="2436"/>
      <c r="I36" s="2436"/>
      <c r="J36" s="2436"/>
      <c r="K36" s="2436"/>
      <c r="L36" s="2436"/>
      <c r="M36" s="2436"/>
      <c r="N36" s="2436"/>
      <c r="O36" s="2436"/>
      <c r="P36" s="2436"/>
      <c r="Q36" s="2436"/>
      <c r="R36" s="2436"/>
    </row>
    <row r="37" spans="1:18" x14ac:dyDescent="0.2">
      <c r="A37" s="194"/>
      <c r="B37" s="194"/>
      <c r="C37" s="194"/>
      <c r="D37" s="194"/>
      <c r="E37" s="194"/>
      <c r="F37" s="194"/>
      <c r="G37" s="194"/>
      <c r="H37" s="194"/>
      <c r="I37" s="194"/>
      <c r="J37" s="194"/>
      <c r="K37" s="194"/>
      <c r="L37" s="194"/>
      <c r="M37" s="194"/>
      <c r="N37" s="194"/>
      <c r="O37" s="194"/>
      <c r="P37" s="194"/>
      <c r="Q37" s="194"/>
      <c r="R37" s="194"/>
    </row>
  </sheetData>
  <sheetProtection formatCells="0" formatColumns="0" formatRows="0" sort="0" autoFilter="0" pivotTables="0"/>
  <mergeCells count="36">
    <mergeCell ref="A11:C11"/>
    <mergeCell ref="A1:R1"/>
    <mergeCell ref="A2:R2"/>
    <mergeCell ref="A3:C3"/>
    <mergeCell ref="D3:G3"/>
    <mergeCell ref="I3:L3"/>
    <mergeCell ref="N3:R3"/>
    <mergeCell ref="A6:C6"/>
    <mergeCell ref="B7:C7"/>
    <mergeCell ref="B8:C8"/>
    <mergeCell ref="B9:C9"/>
    <mergeCell ref="A10:C10"/>
    <mergeCell ref="B23:C23"/>
    <mergeCell ref="B12:C12"/>
    <mergeCell ref="B13:C13"/>
    <mergeCell ref="B14:C14"/>
    <mergeCell ref="B15:C15"/>
    <mergeCell ref="B16:C16"/>
    <mergeCell ref="B17:C17"/>
    <mergeCell ref="B18:C18"/>
    <mergeCell ref="B19:C19"/>
    <mergeCell ref="B20:C20"/>
    <mergeCell ref="B21:C21"/>
    <mergeCell ref="B22:C22"/>
    <mergeCell ref="A36:R36"/>
    <mergeCell ref="B24:C24"/>
    <mergeCell ref="B25:C25"/>
    <mergeCell ref="B26:C26"/>
    <mergeCell ref="B27:C27"/>
    <mergeCell ref="B28:C28"/>
    <mergeCell ref="B29:C29"/>
    <mergeCell ref="B30:C30"/>
    <mergeCell ref="B31:C31"/>
    <mergeCell ref="A33:C33"/>
    <mergeCell ref="A34:C34"/>
    <mergeCell ref="B35:R35"/>
  </mergeCells>
  <printOptions horizontalCentered="1"/>
  <pageMargins left="0.23622047244094491" right="0.23622047244094491" top="0.27559055118110237" bottom="0.23622047244094491" header="0.15748031496062992" footer="0.11811023622047245"/>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46"/>
  <sheetViews>
    <sheetView zoomScaleNormal="100" zoomScaleSheetLayoutView="100" workbookViewId="0">
      <selection activeCell="B45" sqref="B45:L45"/>
    </sheetView>
  </sheetViews>
  <sheetFormatPr defaultColWidth="9.140625" defaultRowHeight="12.75" x14ac:dyDescent="0.2"/>
  <cols>
    <col min="1" max="1" width="2.140625" style="613" customWidth="1"/>
    <col min="2" max="2" width="68.140625" style="613" customWidth="1"/>
    <col min="3" max="3" width="7.85546875" style="622" customWidth="1"/>
    <col min="4" max="11" width="7.85546875" style="613" customWidth="1"/>
    <col min="12" max="12" width="1.28515625" style="613" customWidth="1"/>
    <col min="13" max="13" width="9.140625" style="612" customWidth="1"/>
    <col min="14" max="14" width="9.140625" style="613" customWidth="1"/>
    <col min="15" max="15" width="9.140625" style="614" customWidth="1"/>
    <col min="16" max="16" width="9.140625" style="613" customWidth="1"/>
    <col min="17" max="16384" width="9.140625" style="613"/>
  </cols>
  <sheetData>
    <row r="1" spans="1:15" s="1066" customFormat="1" ht="17.25" customHeight="1" x14ac:dyDescent="0.25">
      <c r="A1" s="2285" t="s">
        <v>618</v>
      </c>
      <c r="B1" s="2285"/>
      <c r="C1" s="2285"/>
      <c r="D1" s="2285"/>
      <c r="E1" s="2285"/>
      <c r="F1" s="2285"/>
      <c r="G1" s="2285"/>
      <c r="H1" s="2285"/>
      <c r="I1" s="2285"/>
      <c r="J1" s="2285"/>
      <c r="K1" s="2285"/>
      <c r="L1" s="2285"/>
      <c r="O1" s="1067"/>
    </row>
    <row r="2" spans="1:15" ht="9.75" customHeight="1" x14ac:dyDescent="0.2">
      <c r="A2" s="547"/>
      <c r="B2" s="547"/>
      <c r="C2" s="194"/>
      <c r="D2" s="194"/>
      <c r="E2" s="194"/>
      <c r="F2" s="194"/>
      <c r="G2" s="194"/>
      <c r="H2" s="194"/>
      <c r="I2" s="194"/>
      <c r="J2" s="194"/>
      <c r="K2" s="194"/>
      <c r="L2" s="194"/>
    </row>
    <row r="3" spans="1:15" ht="11.25" customHeight="1" x14ac:dyDescent="0.2">
      <c r="A3" s="2448" t="s">
        <v>418</v>
      </c>
      <c r="B3" s="2448"/>
      <c r="C3" s="330" t="s">
        <v>778</v>
      </c>
      <c r="D3" s="1097" t="s">
        <v>750</v>
      </c>
      <c r="E3" s="1097" t="s">
        <v>710</v>
      </c>
      <c r="F3" s="1097" t="s">
        <v>571</v>
      </c>
      <c r="G3" s="1097" t="s">
        <v>550</v>
      </c>
      <c r="H3" s="1097" t="s">
        <v>528</v>
      </c>
      <c r="I3" s="1097" t="s">
        <v>490</v>
      </c>
      <c r="J3" s="1097" t="s">
        <v>196</v>
      </c>
      <c r="K3" s="1097" t="s">
        <v>419</v>
      </c>
      <c r="L3" s="574"/>
    </row>
    <row r="4" spans="1:15" ht="10.5" customHeight="1" x14ac:dyDescent="0.2">
      <c r="A4" s="615"/>
      <c r="B4" s="615"/>
      <c r="C4" s="386"/>
      <c r="D4" s="384"/>
      <c r="E4" s="384"/>
      <c r="F4" s="384"/>
      <c r="G4" s="384"/>
      <c r="H4" s="384"/>
      <c r="I4" s="384"/>
      <c r="J4" s="384"/>
      <c r="K4" s="384"/>
      <c r="L4" s="386"/>
    </row>
    <row r="5" spans="1:15" ht="10.5" customHeight="1" x14ac:dyDescent="0.2">
      <c r="A5" s="2447" t="s">
        <v>288</v>
      </c>
      <c r="B5" s="2447"/>
      <c r="C5" s="391"/>
      <c r="D5" s="1250"/>
      <c r="E5" s="1250"/>
      <c r="F5" s="1250"/>
      <c r="G5" s="1250"/>
      <c r="H5" s="1250"/>
      <c r="I5" s="1250"/>
      <c r="J5" s="1250"/>
      <c r="K5" s="1250"/>
      <c r="L5" s="390"/>
    </row>
    <row r="6" spans="1:15" ht="10.5" customHeight="1" x14ac:dyDescent="0.2">
      <c r="A6" s="2423" t="s">
        <v>280</v>
      </c>
      <c r="B6" s="2423"/>
      <c r="C6" s="616"/>
      <c r="D6" s="341"/>
      <c r="E6" s="341"/>
      <c r="F6" s="341"/>
      <c r="G6" s="341"/>
      <c r="H6" s="341"/>
      <c r="I6" s="341"/>
      <c r="J6" s="341"/>
      <c r="K6" s="341"/>
      <c r="L6" s="394"/>
    </row>
    <row r="7" spans="1:15" ht="10.5" customHeight="1" x14ac:dyDescent="0.2">
      <c r="A7" s="409"/>
      <c r="B7" s="397" t="s">
        <v>504</v>
      </c>
      <c r="C7" s="2045">
        <v>751</v>
      </c>
      <c r="D7" s="2046">
        <v>727</v>
      </c>
      <c r="E7" s="2046">
        <v>720</v>
      </c>
      <c r="F7" s="2046">
        <v>728</v>
      </c>
      <c r="G7" s="2046">
        <v>677</v>
      </c>
      <c r="H7" s="2046">
        <v>696</v>
      </c>
      <c r="I7" s="2124">
        <v>704</v>
      </c>
      <c r="J7" s="2124">
        <v>678</v>
      </c>
      <c r="K7" s="2124">
        <v>513</v>
      </c>
      <c r="L7" s="394"/>
    </row>
    <row r="8" spans="1:15" ht="10.5" customHeight="1" x14ac:dyDescent="0.2">
      <c r="A8" s="2119"/>
      <c r="B8" s="2105" t="s">
        <v>505</v>
      </c>
      <c r="C8" s="1457">
        <v>204</v>
      </c>
      <c r="D8" s="399">
        <v>190</v>
      </c>
      <c r="E8" s="399">
        <v>188</v>
      </c>
      <c r="F8" s="399">
        <v>189</v>
      </c>
      <c r="G8" s="399">
        <v>182</v>
      </c>
      <c r="H8" s="399">
        <v>175</v>
      </c>
      <c r="I8" s="403">
        <v>179</v>
      </c>
      <c r="J8" s="403">
        <v>167</v>
      </c>
      <c r="K8" s="433">
        <v>171</v>
      </c>
      <c r="L8" s="394"/>
    </row>
    <row r="9" spans="1:15" ht="11.25" customHeight="1" x14ac:dyDescent="0.2">
      <c r="A9" s="2119"/>
      <c r="B9" s="2105" t="s">
        <v>289</v>
      </c>
      <c r="C9" s="404">
        <f t="shared" ref="C9" si="0">SUM(C7:C8)</f>
        <v>955</v>
      </c>
      <c r="D9" s="1094">
        <f t="shared" ref="D9:K9" si="1">SUM(D7:D8)</f>
        <v>917</v>
      </c>
      <c r="E9" s="1094">
        <f t="shared" si="1"/>
        <v>908</v>
      </c>
      <c r="F9" s="1094">
        <f t="shared" si="1"/>
        <v>917</v>
      </c>
      <c r="G9" s="1094">
        <f t="shared" si="1"/>
        <v>859</v>
      </c>
      <c r="H9" s="1094">
        <f t="shared" si="1"/>
        <v>871</v>
      </c>
      <c r="I9" s="1099">
        <f t="shared" si="1"/>
        <v>883</v>
      </c>
      <c r="J9" s="1099">
        <f t="shared" si="1"/>
        <v>845</v>
      </c>
      <c r="K9" s="1099">
        <f t="shared" si="1"/>
        <v>684</v>
      </c>
      <c r="L9" s="617"/>
    </row>
    <row r="10" spans="1:15" ht="10.5" customHeight="1" x14ac:dyDescent="0.2">
      <c r="A10" s="618"/>
      <c r="B10" s="618"/>
      <c r="C10" s="1457"/>
      <c r="D10" s="399"/>
      <c r="E10" s="399"/>
      <c r="F10" s="399"/>
      <c r="G10" s="399"/>
      <c r="H10" s="399"/>
      <c r="I10" s="403"/>
      <c r="J10" s="403"/>
      <c r="K10" s="403"/>
      <c r="L10" s="394"/>
    </row>
    <row r="11" spans="1:15" ht="10.5" customHeight="1" x14ac:dyDescent="0.2">
      <c r="A11" s="2447" t="s">
        <v>84</v>
      </c>
      <c r="B11" s="2447"/>
      <c r="C11" s="1457"/>
      <c r="D11" s="399"/>
      <c r="E11" s="399"/>
      <c r="F11" s="399"/>
      <c r="G11" s="399"/>
      <c r="H11" s="399"/>
      <c r="I11" s="403"/>
      <c r="J11" s="403"/>
      <c r="K11" s="403"/>
      <c r="L11" s="394"/>
    </row>
    <row r="12" spans="1:15" ht="10.5" customHeight="1" x14ac:dyDescent="0.2">
      <c r="A12" s="409"/>
      <c r="B12" s="397" t="s">
        <v>506</v>
      </c>
      <c r="C12" s="1457">
        <v>20</v>
      </c>
      <c r="D12" s="399">
        <v>21</v>
      </c>
      <c r="E12" s="399">
        <v>18</v>
      </c>
      <c r="F12" s="399">
        <v>20</v>
      </c>
      <c r="G12" s="399">
        <v>18</v>
      </c>
      <c r="H12" s="399">
        <v>20</v>
      </c>
      <c r="I12" s="403">
        <v>17</v>
      </c>
      <c r="J12" s="403">
        <v>27</v>
      </c>
      <c r="K12" s="433">
        <v>24</v>
      </c>
      <c r="L12" s="394"/>
    </row>
    <row r="13" spans="1:15" ht="10.5" customHeight="1" x14ac:dyDescent="0.2">
      <c r="A13" s="2121"/>
      <c r="B13" s="2122" t="s">
        <v>507</v>
      </c>
      <c r="C13" s="1460">
        <v>39</v>
      </c>
      <c r="D13" s="1461">
        <v>41</v>
      </c>
      <c r="E13" s="1461">
        <v>61</v>
      </c>
      <c r="F13" s="1461">
        <v>59</v>
      </c>
      <c r="G13" s="1461">
        <v>71</v>
      </c>
      <c r="H13" s="1461">
        <v>71</v>
      </c>
      <c r="I13" s="2107">
        <v>15</v>
      </c>
      <c r="J13" s="2107">
        <v>10</v>
      </c>
      <c r="K13" s="2108">
        <v>10</v>
      </c>
      <c r="L13" s="394"/>
    </row>
    <row r="14" spans="1:15" ht="10.5" customHeight="1" x14ac:dyDescent="0.2">
      <c r="A14" s="2121"/>
      <c r="B14" s="2122" t="s">
        <v>508</v>
      </c>
      <c r="C14" s="1460">
        <v>220</v>
      </c>
      <c r="D14" s="1461">
        <v>119</v>
      </c>
      <c r="E14" s="1461">
        <v>125</v>
      </c>
      <c r="F14" s="1461">
        <v>117</v>
      </c>
      <c r="G14" s="1461">
        <v>70</v>
      </c>
      <c r="H14" s="1461">
        <v>46</v>
      </c>
      <c r="I14" s="2107">
        <v>48</v>
      </c>
      <c r="J14" s="2107">
        <v>45</v>
      </c>
      <c r="K14" s="2108">
        <v>46</v>
      </c>
      <c r="L14" s="394"/>
    </row>
    <row r="15" spans="1:15" ht="10.5" customHeight="1" x14ac:dyDescent="0.2">
      <c r="A15" s="2121"/>
      <c r="B15" s="2122" t="s">
        <v>509</v>
      </c>
      <c r="C15" s="1460">
        <v>195</v>
      </c>
      <c r="D15" s="1461">
        <v>199</v>
      </c>
      <c r="E15" s="1461">
        <v>151</v>
      </c>
      <c r="F15" s="1461">
        <v>128</v>
      </c>
      <c r="G15" s="1461">
        <v>88</v>
      </c>
      <c r="H15" s="1461">
        <v>117</v>
      </c>
      <c r="I15" s="2107">
        <v>119</v>
      </c>
      <c r="J15" s="2107">
        <v>137</v>
      </c>
      <c r="K15" s="2108">
        <v>101</v>
      </c>
      <c r="L15" s="394"/>
    </row>
    <row r="16" spans="1:15" ht="10.5" customHeight="1" x14ac:dyDescent="0.2">
      <c r="A16" s="2121"/>
      <c r="B16" s="2122" t="s">
        <v>510</v>
      </c>
      <c r="C16" s="1460">
        <v>31</v>
      </c>
      <c r="D16" s="1461">
        <v>35</v>
      </c>
      <c r="E16" s="1461">
        <v>39</v>
      </c>
      <c r="F16" s="1461">
        <v>12</v>
      </c>
      <c r="G16" s="1461">
        <v>12</v>
      </c>
      <c r="H16" s="1461">
        <v>10</v>
      </c>
      <c r="I16" s="2107">
        <v>12</v>
      </c>
      <c r="J16" s="2107">
        <v>8</v>
      </c>
      <c r="K16" s="2108">
        <v>8</v>
      </c>
      <c r="L16" s="394"/>
    </row>
    <row r="17" spans="1:12" ht="10.5" customHeight="1" x14ac:dyDescent="0.2">
      <c r="A17" s="2121"/>
      <c r="B17" s="2122" t="s">
        <v>511</v>
      </c>
      <c r="C17" s="1460">
        <v>14</v>
      </c>
      <c r="D17" s="1461">
        <v>11</v>
      </c>
      <c r="E17" s="1461">
        <v>11</v>
      </c>
      <c r="F17" s="1461">
        <v>11</v>
      </c>
      <c r="G17" s="1461">
        <v>13</v>
      </c>
      <c r="H17" s="1461">
        <v>14</v>
      </c>
      <c r="I17" s="2107">
        <v>9</v>
      </c>
      <c r="J17" s="2107">
        <v>4</v>
      </c>
      <c r="K17" s="2108">
        <v>4</v>
      </c>
      <c r="L17" s="394"/>
    </row>
    <row r="18" spans="1:12" ht="12" customHeight="1" x14ac:dyDescent="0.2">
      <c r="A18" s="2121"/>
      <c r="B18" s="2122" t="s">
        <v>784</v>
      </c>
      <c r="C18" s="1460">
        <v>143</v>
      </c>
      <c r="D18" s="1461">
        <v>222</v>
      </c>
      <c r="E18" s="1461">
        <v>242</v>
      </c>
      <c r="F18" s="1461">
        <v>205</v>
      </c>
      <c r="G18" s="1461">
        <v>201</v>
      </c>
      <c r="H18" s="1461">
        <v>189</v>
      </c>
      <c r="I18" s="2107">
        <v>214</v>
      </c>
      <c r="J18" s="2107">
        <v>235</v>
      </c>
      <c r="K18" s="2108">
        <v>248</v>
      </c>
      <c r="L18" s="394"/>
    </row>
    <row r="19" spans="1:12" ht="10.5" customHeight="1" x14ac:dyDescent="0.2">
      <c r="A19" s="2121"/>
      <c r="B19" s="2122" t="s">
        <v>512</v>
      </c>
      <c r="C19" s="1460">
        <v>53</v>
      </c>
      <c r="D19" s="1461">
        <v>79</v>
      </c>
      <c r="E19" s="1461">
        <v>7</v>
      </c>
      <c r="F19" s="1461">
        <v>6</v>
      </c>
      <c r="G19" s="1461">
        <v>9</v>
      </c>
      <c r="H19" s="1461">
        <v>37</v>
      </c>
      <c r="I19" s="2107">
        <v>10</v>
      </c>
      <c r="J19" s="2107">
        <v>9</v>
      </c>
      <c r="K19" s="2108">
        <v>10</v>
      </c>
      <c r="L19" s="394"/>
    </row>
    <row r="20" spans="1:12" ht="10.5" customHeight="1" x14ac:dyDescent="0.2">
      <c r="A20" s="2121"/>
      <c r="B20" s="2122" t="s">
        <v>513</v>
      </c>
      <c r="C20" s="1460">
        <v>79</v>
      </c>
      <c r="D20" s="1461">
        <v>78</v>
      </c>
      <c r="E20" s="1461">
        <v>76</v>
      </c>
      <c r="F20" s="1461">
        <v>45</v>
      </c>
      <c r="G20" s="1461">
        <v>55</v>
      </c>
      <c r="H20" s="1461">
        <v>67</v>
      </c>
      <c r="I20" s="2107">
        <v>121</v>
      </c>
      <c r="J20" s="2107">
        <v>99</v>
      </c>
      <c r="K20" s="2108">
        <v>116</v>
      </c>
      <c r="L20" s="394"/>
    </row>
    <row r="21" spans="1:12" ht="10.5" customHeight="1" x14ac:dyDescent="0.2">
      <c r="A21" s="2121"/>
      <c r="B21" s="2122" t="s">
        <v>514</v>
      </c>
      <c r="C21" s="1460">
        <v>36</v>
      </c>
      <c r="D21" s="1461">
        <v>13</v>
      </c>
      <c r="E21" s="1461">
        <v>0</v>
      </c>
      <c r="F21" s="1461">
        <v>1</v>
      </c>
      <c r="G21" s="1461">
        <v>0</v>
      </c>
      <c r="H21" s="1461">
        <v>0</v>
      </c>
      <c r="I21" s="2107">
        <v>0</v>
      </c>
      <c r="J21" s="2107">
        <v>0</v>
      </c>
      <c r="K21" s="2108">
        <v>0</v>
      </c>
      <c r="L21" s="394"/>
    </row>
    <row r="22" spans="1:12" ht="10.5" customHeight="1" x14ac:dyDescent="0.2">
      <c r="A22" s="2121"/>
      <c r="B22" s="2122" t="s">
        <v>515</v>
      </c>
      <c r="C22" s="1460">
        <v>1</v>
      </c>
      <c r="D22" s="1461">
        <v>1</v>
      </c>
      <c r="E22" s="1461">
        <v>1</v>
      </c>
      <c r="F22" s="1461">
        <v>1</v>
      </c>
      <c r="G22" s="1461">
        <v>1</v>
      </c>
      <c r="H22" s="1461">
        <v>3</v>
      </c>
      <c r="I22" s="2107">
        <v>10</v>
      </c>
      <c r="J22" s="2107">
        <v>2</v>
      </c>
      <c r="K22" s="2108">
        <v>2</v>
      </c>
      <c r="L22" s="394"/>
    </row>
    <row r="23" spans="1:12" ht="10.5" customHeight="1" x14ac:dyDescent="0.2">
      <c r="A23" s="2121"/>
      <c r="B23" s="2122" t="s">
        <v>516</v>
      </c>
      <c r="C23" s="1460">
        <v>0</v>
      </c>
      <c r="D23" s="1461">
        <v>1</v>
      </c>
      <c r="E23" s="1461">
        <v>1</v>
      </c>
      <c r="F23" s="1461">
        <v>1</v>
      </c>
      <c r="G23" s="1461">
        <v>1</v>
      </c>
      <c r="H23" s="1461">
        <v>0</v>
      </c>
      <c r="I23" s="2107">
        <v>0</v>
      </c>
      <c r="J23" s="2107">
        <v>0</v>
      </c>
      <c r="K23" s="2108">
        <v>1</v>
      </c>
      <c r="L23" s="394"/>
    </row>
    <row r="24" spans="1:12" ht="10.5" customHeight="1" x14ac:dyDescent="0.2">
      <c r="A24" s="2120"/>
      <c r="B24" s="2123" t="s">
        <v>517</v>
      </c>
      <c r="C24" s="1460">
        <v>3</v>
      </c>
      <c r="D24" s="1461">
        <v>2</v>
      </c>
      <c r="E24" s="1461">
        <v>3</v>
      </c>
      <c r="F24" s="1461">
        <v>2</v>
      </c>
      <c r="G24" s="1461">
        <v>2</v>
      </c>
      <c r="H24" s="1461">
        <v>2</v>
      </c>
      <c r="I24" s="2107">
        <v>2</v>
      </c>
      <c r="J24" s="2107">
        <v>3</v>
      </c>
      <c r="K24" s="2108">
        <v>2</v>
      </c>
      <c r="L24" s="394"/>
    </row>
    <row r="25" spans="1:12" ht="10.5" customHeight="1" x14ac:dyDescent="0.2">
      <c r="A25" s="2120"/>
      <c r="B25" s="2123" t="s">
        <v>518</v>
      </c>
      <c r="C25" s="1460">
        <v>6</v>
      </c>
      <c r="D25" s="1461">
        <v>7</v>
      </c>
      <c r="E25" s="1461">
        <v>6</v>
      </c>
      <c r="F25" s="1461">
        <v>7</v>
      </c>
      <c r="G25" s="1461">
        <v>7</v>
      </c>
      <c r="H25" s="1461">
        <v>7</v>
      </c>
      <c r="I25" s="2107">
        <v>8</v>
      </c>
      <c r="J25" s="2107">
        <v>6</v>
      </c>
      <c r="K25" s="2108">
        <v>6</v>
      </c>
      <c r="L25" s="394"/>
    </row>
    <row r="26" spans="1:12" ht="10.5" customHeight="1" x14ac:dyDescent="0.2">
      <c r="A26" s="2120"/>
      <c r="B26" s="2123" t="s">
        <v>519</v>
      </c>
      <c r="C26" s="1460">
        <v>32</v>
      </c>
      <c r="D26" s="1461">
        <v>14</v>
      </c>
      <c r="E26" s="1461">
        <v>345</v>
      </c>
      <c r="F26" s="1461">
        <v>176</v>
      </c>
      <c r="G26" s="1461">
        <v>0</v>
      </c>
      <c r="H26" s="1461">
        <v>0</v>
      </c>
      <c r="I26" s="2107">
        <v>0</v>
      </c>
      <c r="J26" s="2107">
        <v>0</v>
      </c>
      <c r="K26" s="2108">
        <v>0</v>
      </c>
      <c r="L26" s="394"/>
    </row>
    <row r="27" spans="1:12" ht="12.75" customHeight="1" x14ac:dyDescent="0.2">
      <c r="A27" s="2120"/>
      <c r="B27" s="2123" t="s">
        <v>783</v>
      </c>
      <c r="C27" s="1460">
        <v>28</v>
      </c>
      <c r="D27" s="1461">
        <v>26</v>
      </c>
      <c r="E27" s="1461">
        <v>38</v>
      </c>
      <c r="F27" s="1461">
        <v>75</v>
      </c>
      <c r="G27" s="1461">
        <v>61</v>
      </c>
      <c r="H27" s="1461">
        <v>49</v>
      </c>
      <c r="I27" s="2107">
        <v>55</v>
      </c>
      <c r="J27" s="2107">
        <v>44</v>
      </c>
      <c r="K27" s="2108">
        <v>48</v>
      </c>
      <c r="L27" s="394"/>
    </row>
    <row r="28" spans="1:12" ht="10.5" customHeight="1" x14ac:dyDescent="0.2">
      <c r="A28" s="2120"/>
      <c r="B28" s="2123" t="s">
        <v>529</v>
      </c>
      <c r="C28" s="1457">
        <v>11</v>
      </c>
      <c r="D28" s="399">
        <v>11</v>
      </c>
      <c r="E28" s="399">
        <v>11</v>
      </c>
      <c r="F28" s="399">
        <v>11</v>
      </c>
      <c r="G28" s="399">
        <v>12</v>
      </c>
      <c r="H28" s="399">
        <v>149</v>
      </c>
      <c r="I28" s="403">
        <v>0</v>
      </c>
      <c r="J28" s="403">
        <v>0</v>
      </c>
      <c r="K28" s="433">
        <v>0</v>
      </c>
      <c r="L28" s="394"/>
    </row>
    <row r="29" spans="1:12" ht="11.25" customHeight="1" x14ac:dyDescent="0.2">
      <c r="A29" s="2120"/>
      <c r="B29" s="2123" t="s">
        <v>290</v>
      </c>
      <c r="C29" s="404">
        <f t="shared" ref="C29:D29" si="2">SUM(C12:C28)</f>
        <v>911</v>
      </c>
      <c r="D29" s="1094">
        <f t="shared" si="2"/>
        <v>880</v>
      </c>
      <c r="E29" s="1094">
        <f t="shared" ref="E29:K29" si="3">SUM(E12:E28)</f>
        <v>1135</v>
      </c>
      <c r="F29" s="1094">
        <f t="shared" si="3"/>
        <v>877</v>
      </c>
      <c r="G29" s="1094">
        <f t="shared" si="3"/>
        <v>621</v>
      </c>
      <c r="H29" s="1094">
        <f t="shared" si="3"/>
        <v>781</v>
      </c>
      <c r="I29" s="1099">
        <f t="shared" si="3"/>
        <v>640</v>
      </c>
      <c r="J29" s="1099">
        <f t="shared" si="3"/>
        <v>629</v>
      </c>
      <c r="K29" s="1099">
        <f t="shared" si="3"/>
        <v>626</v>
      </c>
      <c r="L29" s="408"/>
    </row>
    <row r="30" spans="1:12" ht="11.25" customHeight="1" x14ac:dyDescent="0.2">
      <c r="A30" s="2451" t="s">
        <v>23</v>
      </c>
      <c r="B30" s="2451"/>
      <c r="C30" s="1507">
        <f t="shared" ref="C30:D30" si="4">C29+C9</f>
        <v>1866</v>
      </c>
      <c r="D30" s="369">
        <f t="shared" si="4"/>
        <v>1797</v>
      </c>
      <c r="E30" s="369">
        <f t="shared" ref="E30:K30" si="5">E29+E9</f>
        <v>2043</v>
      </c>
      <c r="F30" s="369">
        <f t="shared" si="5"/>
        <v>1794</v>
      </c>
      <c r="G30" s="369">
        <f t="shared" si="5"/>
        <v>1480</v>
      </c>
      <c r="H30" s="369">
        <f t="shared" si="5"/>
        <v>1652</v>
      </c>
      <c r="I30" s="421">
        <f t="shared" si="5"/>
        <v>1523</v>
      </c>
      <c r="J30" s="421">
        <f t="shared" si="5"/>
        <v>1474</v>
      </c>
      <c r="K30" s="421">
        <f t="shared" si="5"/>
        <v>1310</v>
      </c>
      <c r="L30" s="383"/>
    </row>
    <row r="31" spans="1:12" ht="10.5" customHeight="1" x14ac:dyDescent="0.2">
      <c r="A31" s="621"/>
      <c r="B31" s="621"/>
      <c r="C31" s="1526"/>
      <c r="D31" s="594"/>
      <c r="E31" s="594"/>
      <c r="F31" s="594"/>
      <c r="G31" s="594"/>
      <c r="H31" s="594"/>
      <c r="I31" s="387"/>
      <c r="J31" s="387"/>
      <c r="K31" s="387"/>
      <c r="L31" s="386"/>
    </row>
    <row r="32" spans="1:12" ht="11.25" customHeight="1" x14ac:dyDescent="0.2">
      <c r="A32" s="2449" t="s">
        <v>782</v>
      </c>
      <c r="B32" s="2449"/>
      <c r="C32" s="1527"/>
      <c r="D32" s="595"/>
      <c r="E32" s="595"/>
      <c r="F32" s="595"/>
      <c r="G32" s="595"/>
      <c r="H32" s="595"/>
      <c r="I32" s="389"/>
      <c r="J32" s="389"/>
      <c r="K32" s="389"/>
      <c r="L32" s="390"/>
    </row>
    <row r="33" spans="1:15" ht="10.5" customHeight="1" x14ac:dyDescent="0.2">
      <c r="A33" s="2449" t="s">
        <v>520</v>
      </c>
      <c r="B33" s="2449"/>
      <c r="C33" s="1457"/>
      <c r="D33" s="399"/>
      <c r="E33" s="399"/>
      <c r="F33" s="399"/>
      <c r="G33" s="399"/>
      <c r="H33" s="399"/>
      <c r="I33" s="403"/>
      <c r="J33" s="403"/>
      <c r="K33" s="403"/>
      <c r="L33" s="394"/>
    </row>
    <row r="34" spans="1:15" ht="10.5" customHeight="1" x14ac:dyDescent="0.2">
      <c r="A34" s="619"/>
      <c r="B34" s="620" t="s">
        <v>521</v>
      </c>
      <c r="C34" s="1457">
        <v>738</v>
      </c>
      <c r="D34" s="399">
        <v>703</v>
      </c>
      <c r="E34" s="399">
        <v>682</v>
      </c>
      <c r="F34" s="399">
        <v>688</v>
      </c>
      <c r="G34" s="399">
        <v>634</v>
      </c>
      <c r="H34" s="399">
        <v>628</v>
      </c>
      <c r="I34" s="403">
        <v>635</v>
      </c>
      <c r="J34" s="403">
        <v>592</v>
      </c>
      <c r="K34" s="403">
        <v>408</v>
      </c>
      <c r="L34" s="394"/>
    </row>
    <row r="35" spans="1:15" ht="10.5" customHeight="1" x14ac:dyDescent="0.2">
      <c r="A35" s="2120"/>
      <c r="B35" s="2123" t="s">
        <v>522</v>
      </c>
      <c r="C35" s="1460">
        <v>21</v>
      </c>
      <c r="D35" s="1461">
        <v>18</v>
      </c>
      <c r="E35" s="1461">
        <v>18</v>
      </c>
      <c r="F35" s="1461">
        <v>16</v>
      </c>
      <c r="G35" s="1461">
        <v>15</v>
      </c>
      <c r="H35" s="1461">
        <v>16</v>
      </c>
      <c r="I35" s="2107">
        <v>13</v>
      </c>
      <c r="J35" s="2107">
        <v>12</v>
      </c>
      <c r="K35" s="2107">
        <v>11</v>
      </c>
      <c r="L35" s="394"/>
    </row>
    <row r="36" spans="1:15" ht="10.5" customHeight="1" x14ac:dyDescent="0.2">
      <c r="A36" s="2119"/>
      <c r="B36" s="2105" t="s">
        <v>523</v>
      </c>
      <c r="C36" s="1457">
        <v>196</v>
      </c>
      <c r="D36" s="399">
        <v>196</v>
      </c>
      <c r="E36" s="399">
        <v>208</v>
      </c>
      <c r="F36" s="399">
        <v>213</v>
      </c>
      <c r="G36" s="399">
        <v>210</v>
      </c>
      <c r="H36" s="399">
        <v>227</v>
      </c>
      <c r="I36" s="403">
        <v>235</v>
      </c>
      <c r="J36" s="403">
        <v>241</v>
      </c>
      <c r="K36" s="433">
        <v>265</v>
      </c>
      <c r="L36" s="579"/>
    </row>
    <row r="37" spans="1:15" ht="11.25" customHeight="1" x14ac:dyDescent="0.2">
      <c r="A37" s="615"/>
      <c r="B37" s="615"/>
      <c r="C37" s="404">
        <f t="shared" ref="C37" si="6">SUM(C34:C36)</f>
        <v>955</v>
      </c>
      <c r="D37" s="1094">
        <f t="shared" ref="D37:K37" si="7">SUM(D34:D36)</f>
        <v>917</v>
      </c>
      <c r="E37" s="1094">
        <f t="shared" si="7"/>
        <v>908</v>
      </c>
      <c r="F37" s="1094">
        <f t="shared" si="7"/>
        <v>917</v>
      </c>
      <c r="G37" s="1094">
        <f t="shared" si="7"/>
        <v>859</v>
      </c>
      <c r="H37" s="1094">
        <f t="shared" si="7"/>
        <v>871</v>
      </c>
      <c r="I37" s="1099">
        <f t="shared" si="7"/>
        <v>883</v>
      </c>
      <c r="J37" s="1099">
        <f t="shared" si="7"/>
        <v>845</v>
      </c>
      <c r="K37" s="1099">
        <f t="shared" si="7"/>
        <v>684</v>
      </c>
      <c r="L37" s="574"/>
    </row>
    <row r="38" spans="1:15" ht="10.5" customHeight="1" x14ac:dyDescent="0.2">
      <c r="A38" s="2423" t="s">
        <v>524</v>
      </c>
      <c r="B38" s="2423"/>
      <c r="C38" s="1457"/>
      <c r="D38" s="399"/>
      <c r="E38" s="399"/>
      <c r="F38" s="399"/>
      <c r="G38" s="399"/>
      <c r="H38" s="399"/>
      <c r="I38" s="403"/>
      <c r="J38" s="403"/>
      <c r="K38" s="433"/>
      <c r="L38" s="579"/>
    </row>
    <row r="39" spans="1:15" ht="10.5" customHeight="1" x14ac:dyDescent="0.2">
      <c r="A39" s="409"/>
      <c r="B39" s="397" t="s">
        <v>521</v>
      </c>
      <c r="C39" s="1457">
        <v>474</v>
      </c>
      <c r="D39" s="399">
        <v>335</v>
      </c>
      <c r="E39" s="399">
        <v>256</v>
      </c>
      <c r="F39" s="399">
        <v>241</v>
      </c>
      <c r="G39" s="399">
        <v>135</v>
      </c>
      <c r="H39" s="399">
        <v>108</v>
      </c>
      <c r="I39" s="403">
        <v>117</v>
      </c>
      <c r="J39" s="403">
        <v>123</v>
      </c>
      <c r="K39" s="403">
        <v>103</v>
      </c>
      <c r="L39" s="394"/>
    </row>
    <row r="40" spans="1:15" ht="10.5" customHeight="1" x14ac:dyDescent="0.2">
      <c r="A40" s="2121"/>
      <c r="B40" s="2122" t="s">
        <v>522</v>
      </c>
      <c r="C40" s="1460">
        <v>301</v>
      </c>
      <c r="D40" s="1461">
        <v>397</v>
      </c>
      <c r="E40" s="1461">
        <v>730</v>
      </c>
      <c r="F40" s="1461">
        <v>481</v>
      </c>
      <c r="G40" s="1461">
        <v>326</v>
      </c>
      <c r="H40" s="1461">
        <v>343</v>
      </c>
      <c r="I40" s="2107">
        <v>351</v>
      </c>
      <c r="J40" s="2107">
        <v>332</v>
      </c>
      <c r="K40" s="2107">
        <v>359</v>
      </c>
      <c r="L40" s="394"/>
    </row>
    <row r="41" spans="1:15" ht="10.5" customHeight="1" x14ac:dyDescent="0.2">
      <c r="A41" s="2121"/>
      <c r="B41" s="2122" t="s">
        <v>523</v>
      </c>
      <c r="C41" s="1457">
        <v>136</v>
      </c>
      <c r="D41" s="399">
        <v>148</v>
      </c>
      <c r="E41" s="399">
        <v>149</v>
      </c>
      <c r="F41" s="399">
        <v>155</v>
      </c>
      <c r="G41" s="399">
        <v>160</v>
      </c>
      <c r="H41" s="399">
        <v>330</v>
      </c>
      <c r="I41" s="403">
        <v>172</v>
      </c>
      <c r="J41" s="403">
        <v>174</v>
      </c>
      <c r="K41" s="403">
        <v>164</v>
      </c>
      <c r="L41" s="394"/>
    </row>
    <row r="42" spans="1:15" ht="11.25" customHeight="1" x14ac:dyDescent="0.2">
      <c r="A42" s="615"/>
      <c r="B42" s="615"/>
      <c r="C42" s="404">
        <f t="shared" ref="C42" si="8">SUM(C39:C41)</f>
        <v>911</v>
      </c>
      <c r="D42" s="1094">
        <f t="shared" ref="D42:K42" si="9">SUM(D39:D41)</f>
        <v>880</v>
      </c>
      <c r="E42" s="1094">
        <f t="shared" si="9"/>
        <v>1135</v>
      </c>
      <c r="F42" s="1094">
        <f t="shared" si="9"/>
        <v>877</v>
      </c>
      <c r="G42" s="1094">
        <f t="shared" si="9"/>
        <v>621</v>
      </c>
      <c r="H42" s="1094">
        <f t="shared" si="9"/>
        <v>781</v>
      </c>
      <c r="I42" s="1099">
        <f t="shared" si="9"/>
        <v>640</v>
      </c>
      <c r="J42" s="1099">
        <f t="shared" si="9"/>
        <v>629</v>
      </c>
      <c r="K42" s="1099">
        <f t="shared" si="9"/>
        <v>626</v>
      </c>
      <c r="L42" s="574"/>
    </row>
    <row r="43" spans="1:15" ht="11.25" customHeight="1" x14ac:dyDescent="0.2">
      <c r="A43" s="2450" t="s">
        <v>23</v>
      </c>
      <c r="B43" s="2450"/>
      <c r="C43" s="1507">
        <f t="shared" ref="C43" si="10">C42+C37</f>
        <v>1866</v>
      </c>
      <c r="D43" s="369">
        <f t="shared" ref="D43:K43" si="11">D42+D37</f>
        <v>1797</v>
      </c>
      <c r="E43" s="369">
        <f t="shared" si="11"/>
        <v>2043</v>
      </c>
      <c r="F43" s="369">
        <f t="shared" si="11"/>
        <v>1794</v>
      </c>
      <c r="G43" s="369">
        <f t="shared" si="11"/>
        <v>1480</v>
      </c>
      <c r="H43" s="369">
        <f t="shared" si="11"/>
        <v>1652</v>
      </c>
      <c r="I43" s="421">
        <f t="shared" si="11"/>
        <v>1523</v>
      </c>
      <c r="J43" s="421">
        <f t="shared" si="11"/>
        <v>1474</v>
      </c>
      <c r="K43" s="421">
        <f t="shared" si="11"/>
        <v>1310</v>
      </c>
      <c r="L43" s="585"/>
    </row>
    <row r="44" spans="1:15" ht="5.25" customHeight="1" x14ac:dyDescent="0.2">
      <c r="A44" s="566"/>
      <c r="B44" s="566"/>
      <c r="C44" s="566"/>
      <c r="D44" s="566"/>
      <c r="E44" s="566"/>
      <c r="F44" s="566"/>
      <c r="G44" s="566"/>
      <c r="H44" s="566"/>
      <c r="I44" s="566"/>
      <c r="J44" s="566"/>
      <c r="K44" s="566"/>
      <c r="L44" s="566"/>
    </row>
    <row r="45" spans="1:15" s="1242" customFormat="1" ht="54.75" customHeight="1" x14ac:dyDescent="0.15">
      <c r="A45" s="1113" t="s">
        <v>604</v>
      </c>
      <c r="B45" s="2323" t="s">
        <v>776</v>
      </c>
      <c r="C45" s="2323"/>
      <c r="D45" s="2323"/>
      <c r="E45" s="2323"/>
      <c r="F45" s="2323"/>
      <c r="G45" s="2323"/>
      <c r="H45" s="2323"/>
      <c r="I45" s="2323"/>
      <c r="J45" s="2323"/>
      <c r="K45" s="2323"/>
      <c r="L45" s="2323"/>
      <c r="M45" s="1241"/>
      <c r="O45" s="1243"/>
    </row>
    <row r="46" spans="1:15" s="1217" customFormat="1" ht="8.25" customHeight="1" x14ac:dyDescent="0.15">
      <c r="A46" s="1257" t="s">
        <v>605</v>
      </c>
      <c r="B46" s="2425" t="s">
        <v>769</v>
      </c>
      <c r="C46" s="2425"/>
      <c r="D46" s="2425"/>
      <c r="E46" s="2425"/>
      <c r="F46" s="2425"/>
      <c r="G46" s="2425"/>
      <c r="H46" s="2425"/>
      <c r="I46" s="2425"/>
      <c r="J46" s="2425"/>
      <c r="K46" s="2425"/>
      <c r="L46" s="2425"/>
      <c r="M46" s="2425"/>
    </row>
  </sheetData>
  <mergeCells count="12">
    <mergeCell ref="B46:M46"/>
    <mergeCell ref="A1:L1"/>
    <mergeCell ref="A6:B6"/>
    <mergeCell ref="A5:B5"/>
    <mergeCell ref="A3:B3"/>
    <mergeCell ref="A32:B32"/>
    <mergeCell ref="B45:L45"/>
    <mergeCell ref="A38:B38"/>
    <mergeCell ref="A43:B43"/>
    <mergeCell ref="A11:B11"/>
    <mergeCell ref="A30:B30"/>
    <mergeCell ref="A33:B33"/>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2" min="2" max="4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44"/>
  <sheetViews>
    <sheetView zoomScaleNormal="100" zoomScaleSheetLayoutView="100" workbookViewId="0">
      <selection activeCell="C51" sqref="C51"/>
    </sheetView>
  </sheetViews>
  <sheetFormatPr defaultColWidth="9.140625" defaultRowHeight="12.75" x14ac:dyDescent="0.2"/>
  <cols>
    <col min="1" max="2" width="2.140625" style="471" customWidth="1"/>
    <col min="3" max="3" width="75.85546875" style="471" customWidth="1"/>
    <col min="4" max="4" width="7.140625" style="471" customWidth="1"/>
    <col min="5" max="5" width="7.140625" style="592" customWidth="1"/>
    <col min="6" max="6" width="7.140625" style="436" customWidth="1"/>
    <col min="7" max="12" width="7.140625" style="374" customWidth="1"/>
    <col min="13" max="13" width="1.28515625" style="374" customWidth="1"/>
    <col min="14" max="14" width="9.140625" style="374" customWidth="1"/>
    <col min="15" max="15" width="9.140625" style="375" customWidth="1"/>
    <col min="16" max="16" width="9.140625" style="2" customWidth="1"/>
    <col min="17" max="17" width="9.140625" style="374" customWidth="1"/>
    <col min="18" max="16384" width="9.140625" style="374"/>
  </cols>
  <sheetData>
    <row r="1" spans="1:16" s="1058" customFormat="1" ht="17.25" customHeight="1" x14ac:dyDescent="0.25">
      <c r="A1" s="2400" t="s">
        <v>454</v>
      </c>
      <c r="B1" s="2400"/>
      <c r="C1" s="2400"/>
      <c r="D1" s="2400"/>
      <c r="E1" s="2400"/>
      <c r="F1" s="2400"/>
      <c r="G1" s="2400"/>
      <c r="H1" s="2400"/>
      <c r="I1" s="2400"/>
      <c r="J1" s="2400"/>
      <c r="K1" s="2400"/>
      <c r="L1" s="2400"/>
      <c r="M1" s="2400"/>
      <c r="P1" s="1065"/>
    </row>
    <row r="2" spans="1:16" ht="9" customHeight="1" x14ac:dyDescent="0.2">
      <c r="A2" s="570"/>
      <c r="B2" s="570"/>
      <c r="C2" s="570"/>
      <c r="D2" s="571"/>
      <c r="E2" s="571"/>
      <c r="F2" s="571"/>
      <c r="G2" s="571"/>
      <c r="H2" s="571"/>
      <c r="I2" s="571"/>
      <c r="J2" s="571"/>
      <c r="K2" s="571"/>
      <c r="L2" s="571"/>
      <c r="M2" s="571"/>
    </row>
    <row r="3" spans="1:16" ht="10.5" customHeight="1" x14ac:dyDescent="0.2">
      <c r="A3" s="2311" t="s">
        <v>418</v>
      </c>
      <c r="B3" s="2311"/>
      <c r="C3" s="2311"/>
      <c r="D3" s="596" t="s">
        <v>778</v>
      </c>
      <c r="E3" s="1096" t="s">
        <v>750</v>
      </c>
      <c r="F3" s="1096" t="s">
        <v>710</v>
      </c>
      <c r="G3" s="1096" t="s">
        <v>571</v>
      </c>
      <c r="H3" s="1096" t="s">
        <v>550</v>
      </c>
      <c r="I3" s="1096" t="s">
        <v>528</v>
      </c>
      <c r="J3" s="1096" t="s">
        <v>490</v>
      </c>
      <c r="K3" s="1096" t="s">
        <v>196</v>
      </c>
      <c r="L3" s="1096" t="s">
        <v>419</v>
      </c>
      <c r="M3" s="597"/>
    </row>
    <row r="4" spans="1:16" ht="10.5" customHeight="1" x14ac:dyDescent="0.2">
      <c r="A4" s="598"/>
      <c r="B4" s="598"/>
      <c r="C4" s="598"/>
      <c r="D4" s="442"/>
      <c r="E4" s="598"/>
      <c r="F4" s="598"/>
      <c r="G4" s="598"/>
      <c r="H4" s="598"/>
      <c r="I4" s="598"/>
      <c r="J4" s="598"/>
      <c r="K4" s="598"/>
      <c r="L4" s="598"/>
      <c r="M4" s="442"/>
    </row>
    <row r="5" spans="1:16" ht="10.5" customHeight="1" x14ac:dyDescent="0.2">
      <c r="A5" s="2452" t="s">
        <v>292</v>
      </c>
      <c r="B5" s="2452"/>
      <c r="C5" s="2452"/>
      <c r="D5" s="437"/>
      <c r="E5" s="438"/>
      <c r="F5" s="438"/>
      <c r="G5" s="438"/>
      <c r="H5" s="438"/>
      <c r="I5" s="438"/>
      <c r="J5" s="438"/>
      <c r="K5" s="438"/>
      <c r="L5" s="438"/>
      <c r="M5" s="439"/>
    </row>
    <row r="6" spans="1:16" ht="10.5" customHeight="1" x14ac:dyDescent="0.2">
      <c r="A6" s="599"/>
      <c r="B6" s="2308" t="s">
        <v>280</v>
      </c>
      <c r="C6" s="2308"/>
      <c r="D6" s="600"/>
      <c r="E6" s="598"/>
      <c r="F6" s="598"/>
      <c r="G6" s="598"/>
      <c r="H6" s="598"/>
      <c r="I6" s="598"/>
      <c r="J6" s="598"/>
      <c r="K6" s="598"/>
      <c r="L6" s="598"/>
      <c r="M6" s="444"/>
    </row>
    <row r="7" spans="1:16" ht="10.5" customHeight="1" x14ac:dyDescent="0.2">
      <c r="A7" s="601"/>
      <c r="B7" s="601"/>
      <c r="C7" s="601" t="s">
        <v>326</v>
      </c>
      <c r="D7" s="1440">
        <v>140</v>
      </c>
      <c r="E7" s="1177">
        <v>147</v>
      </c>
      <c r="F7" s="1177">
        <v>148</v>
      </c>
      <c r="G7" s="1177">
        <v>149</v>
      </c>
      <c r="H7" s="1177">
        <v>143</v>
      </c>
      <c r="I7" s="1177">
        <v>146</v>
      </c>
      <c r="J7" s="947">
        <v>139</v>
      </c>
      <c r="K7" s="947">
        <v>137</v>
      </c>
      <c r="L7" s="2070">
        <v>145</v>
      </c>
      <c r="M7" s="450"/>
    </row>
    <row r="8" spans="1:16" ht="10.5" customHeight="1" x14ac:dyDescent="0.2">
      <c r="A8" s="1436"/>
      <c r="B8" s="1436"/>
      <c r="C8" s="1436" t="s">
        <v>145</v>
      </c>
      <c r="D8" s="1485">
        <v>128</v>
      </c>
      <c r="E8" s="445">
        <v>117</v>
      </c>
      <c r="F8" s="445">
        <v>117</v>
      </c>
      <c r="G8" s="445">
        <v>117</v>
      </c>
      <c r="H8" s="445">
        <v>109</v>
      </c>
      <c r="I8" s="445">
        <v>117</v>
      </c>
      <c r="J8" s="602">
        <v>113</v>
      </c>
      <c r="K8" s="602">
        <v>112</v>
      </c>
      <c r="L8" s="457">
        <v>141</v>
      </c>
      <c r="M8" s="450"/>
    </row>
    <row r="9" spans="1:16" ht="11.25" customHeight="1" x14ac:dyDescent="0.2">
      <c r="A9" s="2008"/>
      <c r="B9" s="2306" t="s">
        <v>738</v>
      </c>
      <c r="C9" s="2306"/>
      <c r="D9" s="451">
        <f t="shared" ref="D9" si="0">SUM(D7:D8)</f>
        <v>268</v>
      </c>
      <c r="E9" s="1092">
        <f t="shared" ref="E9:L9" si="1">SUM(E7:E8)</f>
        <v>264</v>
      </c>
      <c r="F9" s="1092">
        <f t="shared" si="1"/>
        <v>265</v>
      </c>
      <c r="G9" s="1092">
        <f t="shared" si="1"/>
        <v>266</v>
      </c>
      <c r="H9" s="1092">
        <f t="shared" si="1"/>
        <v>252</v>
      </c>
      <c r="I9" s="1092">
        <f t="shared" si="1"/>
        <v>263</v>
      </c>
      <c r="J9" s="1100">
        <f t="shared" si="1"/>
        <v>252</v>
      </c>
      <c r="K9" s="1100">
        <f t="shared" si="1"/>
        <v>249</v>
      </c>
      <c r="L9" s="1100">
        <f t="shared" si="1"/>
        <v>286</v>
      </c>
      <c r="M9" s="604"/>
    </row>
    <row r="10" spans="1:16" ht="10.5" customHeight="1" x14ac:dyDescent="0.2">
      <c r="A10" s="2308"/>
      <c r="B10" s="2308"/>
      <c r="C10" s="2308"/>
      <c r="D10" s="456"/>
      <c r="E10" s="449"/>
      <c r="F10" s="449"/>
      <c r="G10" s="449"/>
      <c r="H10" s="449"/>
      <c r="I10" s="449"/>
      <c r="J10" s="443"/>
      <c r="K10" s="443"/>
      <c r="L10" s="457"/>
      <c r="M10" s="450"/>
    </row>
    <row r="11" spans="1:16" ht="10.5" customHeight="1" x14ac:dyDescent="0.2">
      <c r="A11" s="599"/>
      <c r="B11" s="2308" t="s">
        <v>84</v>
      </c>
      <c r="C11" s="2308"/>
      <c r="D11" s="456"/>
      <c r="E11" s="449"/>
      <c r="F11" s="449"/>
      <c r="G11" s="449"/>
      <c r="H11" s="449"/>
      <c r="I11" s="449"/>
      <c r="J11" s="443"/>
      <c r="K11" s="443"/>
      <c r="L11" s="457"/>
      <c r="M11" s="450"/>
    </row>
    <row r="12" spans="1:16" ht="10.5" customHeight="1" x14ac:dyDescent="0.2">
      <c r="A12" s="605"/>
      <c r="B12" s="606"/>
      <c r="C12" s="606" t="s">
        <v>149</v>
      </c>
      <c r="D12" s="456">
        <v>5</v>
      </c>
      <c r="E12" s="449">
        <v>7</v>
      </c>
      <c r="F12" s="449">
        <v>7</v>
      </c>
      <c r="G12" s="449">
        <v>7</v>
      </c>
      <c r="H12" s="449">
        <v>7</v>
      </c>
      <c r="I12" s="449">
        <v>6</v>
      </c>
      <c r="J12" s="443">
        <v>8</v>
      </c>
      <c r="K12" s="443">
        <v>10</v>
      </c>
      <c r="L12" s="443">
        <v>11</v>
      </c>
      <c r="M12" s="444"/>
    </row>
    <row r="13" spans="1:16" ht="10.5" customHeight="1" x14ac:dyDescent="0.2">
      <c r="A13" s="2125"/>
      <c r="B13" s="2126"/>
      <c r="C13" s="2126" t="s">
        <v>22</v>
      </c>
      <c r="D13" s="1438">
        <v>2</v>
      </c>
      <c r="E13" s="1437">
        <v>3</v>
      </c>
      <c r="F13" s="1437">
        <v>19</v>
      </c>
      <c r="G13" s="1437">
        <v>16</v>
      </c>
      <c r="H13" s="1437">
        <v>15</v>
      </c>
      <c r="I13" s="1437">
        <v>8</v>
      </c>
      <c r="J13" s="2013">
        <v>3</v>
      </c>
      <c r="K13" s="2013">
        <v>2</v>
      </c>
      <c r="L13" s="2013">
        <v>0</v>
      </c>
      <c r="M13" s="444"/>
    </row>
    <row r="14" spans="1:16" ht="10.5" customHeight="1" x14ac:dyDescent="0.2">
      <c r="A14" s="2125"/>
      <c r="B14" s="2126"/>
      <c r="C14" s="2126" t="s">
        <v>148</v>
      </c>
      <c r="D14" s="1438">
        <v>99</v>
      </c>
      <c r="E14" s="1437">
        <v>46</v>
      </c>
      <c r="F14" s="1437">
        <v>46</v>
      </c>
      <c r="G14" s="1437">
        <v>42</v>
      </c>
      <c r="H14" s="1437">
        <v>24</v>
      </c>
      <c r="I14" s="1437">
        <v>22</v>
      </c>
      <c r="J14" s="2013">
        <v>22</v>
      </c>
      <c r="K14" s="2013">
        <v>19</v>
      </c>
      <c r="L14" s="2013">
        <v>21</v>
      </c>
      <c r="M14" s="444"/>
    </row>
    <row r="15" spans="1:16" ht="10.5" customHeight="1" x14ac:dyDescent="0.2">
      <c r="A15" s="2125"/>
      <c r="B15" s="2126"/>
      <c r="C15" s="2126" t="s">
        <v>287</v>
      </c>
      <c r="D15" s="1438">
        <v>98</v>
      </c>
      <c r="E15" s="1437">
        <v>91</v>
      </c>
      <c r="F15" s="1437">
        <v>88</v>
      </c>
      <c r="G15" s="1437">
        <v>66</v>
      </c>
      <c r="H15" s="1437">
        <v>57</v>
      </c>
      <c r="I15" s="1437">
        <v>50</v>
      </c>
      <c r="J15" s="2013">
        <v>52</v>
      </c>
      <c r="K15" s="2013">
        <v>59</v>
      </c>
      <c r="L15" s="2013">
        <v>42</v>
      </c>
      <c r="M15" s="444"/>
    </row>
    <row r="16" spans="1:16" ht="10.5" customHeight="1" x14ac:dyDescent="0.2">
      <c r="A16" s="2125"/>
      <c r="B16" s="2126"/>
      <c r="C16" s="2126" t="s">
        <v>136</v>
      </c>
      <c r="D16" s="1438">
        <v>2</v>
      </c>
      <c r="E16" s="1437">
        <v>5</v>
      </c>
      <c r="F16" s="1437">
        <v>5</v>
      </c>
      <c r="G16" s="1437">
        <v>5</v>
      </c>
      <c r="H16" s="1437">
        <v>4</v>
      </c>
      <c r="I16" s="1437">
        <v>6</v>
      </c>
      <c r="J16" s="2013">
        <v>6</v>
      </c>
      <c r="K16" s="2013">
        <v>4</v>
      </c>
      <c r="L16" s="2013">
        <v>5</v>
      </c>
      <c r="M16" s="444"/>
    </row>
    <row r="17" spans="1:13" ht="10.5" customHeight="1" x14ac:dyDescent="0.2">
      <c r="A17" s="2125"/>
      <c r="B17" s="2126"/>
      <c r="C17" s="2126" t="s">
        <v>164</v>
      </c>
      <c r="D17" s="1438">
        <v>4</v>
      </c>
      <c r="E17" s="1437">
        <v>4</v>
      </c>
      <c r="F17" s="1437">
        <v>3</v>
      </c>
      <c r="G17" s="1437">
        <v>3</v>
      </c>
      <c r="H17" s="1437">
        <v>4</v>
      </c>
      <c r="I17" s="1437">
        <v>4</v>
      </c>
      <c r="J17" s="2013">
        <v>2</v>
      </c>
      <c r="K17" s="2013">
        <v>3</v>
      </c>
      <c r="L17" s="2013">
        <v>3</v>
      </c>
      <c r="M17" s="444"/>
    </row>
    <row r="18" spans="1:13" ht="12" customHeight="1" x14ac:dyDescent="0.2">
      <c r="A18" s="2125"/>
      <c r="B18" s="2126"/>
      <c r="C18" s="2126" t="s">
        <v>162</v>
      </c>
      <c r="D18" s="1438">
        <v>74</v>
      </c>
      <c r="E18" s="1437">
        <v>82</v>
      </c>
      <c r="F18" s="1437">
        <v>84</v>
      </c>
      <c r="G18" s="1437">
        <v>78</v>
      </c>
      <c r="H18" s="1437">
        <v>95</v>
      </c>
      <c r="I18" s="1437">
        <v>87</v>
      </c>
      <c r="J18" s="2013">
        <v>78</v>
      </c>
      <c r="K18" s="2013">
        <v>89</v>
      </c>
      <c r="L18" s="2013">
        <v>89</v>
      </c>
      <c r="M18" s="444"/>
    </row>
    <row r="19" spans="1:13" ht="10.5" customHeight="1" x14ac:dyDescent="0.2">
      <c r="A19" s="2027"/>
      <c r="B19" s="2011"/>
      <c r="C19" s="2127" t="s">
        <v>283</v>
      </c>
      <c r="D19" s="1438">
        <v>24</v>
      </c>
      <c r="E19" s="1437">
        <v>15</v>
      </c>
      <c r="F19" s="1437">
        <v>3</v>
      </c>
      <c r="G19" s="1437">
        <v>2</v>
      </c>
      <c r="H19" s="1437">
        <v>5</v>
      </c>
      <c r="I19" s="1437">
        <v>4</v>
      </c>
      <c r="J19" s="2013">
        <v>4</v>
      </c>
      <c r="K19" s="2013">
        <v>3</v>
      </c>
      <c r="L19" s="2013">
        <v>1</v>
      </c>
      <c r="M19" s="444"/>
    </row>
    <row r="20" spans="1:13" ht="10.5" customHeight="1" x14ac:dyDescent="0.2">
      <c r="A20" s="2027"/>
      <c r="B20" s="2011"/>
      <c r="C20" s="2127" t="s">
        <v>155</v>
      </c>
      <c r="D20" s="1438">
        <v>36</v>
      </c>
      <c r="E20" s="1437">
        <v>23</v>
      </c>
      <c r="F20" s="1437">
        <v>14</v>
      </c>
      <c r="G20" s="1437">
        <v>5</v>
      </c>
      <c r="H20" s="1437">
        <v>6</v>
      </c>
      <c r="I20" s="1437">
        <v>10</v>
      </c>
      <c r="J20" s="2013">
        <v>9</v>
      </c>
      <c r="K20" s="2013">
        <v>10</v>
      </c>
      <c r="L20" s="1439">
        <v>10</v>
      </c>
      <c r="M20" s="444"/>
    </row>
    <row r="21" spans="1:13" ht="10.5" customHeight="1" x14ac:dyDescent="0.2">
      <c r="A21" s="2027"/>
      <c r="B21" s="2011"/>
      <c r="C21" s="2127" t="s">
        <v>150</v>
      </c>
      <c r="D21" s="1438">
        <v>9</v>
      </c>
      <c r="E21" s="1437">
        <v>0</v>
      </c>
      <c r="F21" s="1437">
        <v>0</v>
      </c>
      <c r="G21" s="1437">
        <v>0</v>
      </c>
      <c r="H21" s="1437">
        <v>0</v>
      </c>
      <c r="I21" s="1437">
        <v>0</v>
      </c>
      <c r="J21" s="2013">
        <v>0</v>
      </c>
      <c r="K21" s="2013">
        <v>0</v>
      </c>
      <c r="L21" s="1439">
        <v>0</v>
      </c>
      <c r="M21" s="444"/>
    </row>
    <row r="22" spans="1:13" ht="10.5" customHeight="1" x14ac:dyDescent="0.2">
      <c r="A22" s="2027"/>
      <c r="B22" s="2011"/>
      <c r="C22" s="2127" t="s">
        <v>160</v>
      </c>
      <c r="D22" s="1438">
        <v>0</v>
      </c>
      <c r="E22" s="1437">
        <v>0</v>
      </c>
      <c r="F22" s="1437">
        <v>0</v>
      </c>
      <c r="G22" s="1437">
        <v>0</v>
      </c>
      <c r="H22" s="1437">
        <v>0</v>
      </c>
      <c r="I22" s="1437">
        <v>0</v>
      </c>
      <c r="J22" s="2013">
        <v>5</v>
      </c>
      <c r="K22" s="2013">
        <v>2</v>
      </c>
      <c r="L22" s="2013">
        <v>2</v>
      </c>
      <c r="M22" s="444"/>
    </row>
    <row r="23" spans="1:13" ht="10.5" customHeight="1" x14ac:dyDescent="0.2">
      <c r="A23" s="2027"/>
      <c r="B23" s="2011"/>
      <c r="C23" s="2127" t="s">
        <v>159</v>
      </c>
      <c r="D23" s="1438">
        <v>0</v>
      </c>
      <c r="E23" s="1437">
        <v>1</v>
      </c>
      <c r="F23" s="1437">
        <v>1</v>
      </c>
      <c r="G23" s="1437">
        <v>1</v>
      </c>
      <c r="H23" s="1437">
        <v>1</v>
      </c>
      <c r="I23" s="1437">
        <v>0</v>
      </c>
      <c r="J23" s="2013">
        <v>0</v>
      </c>
      <c r="K23" s="2013">
        <v>0</v>
      </c>
      <c r="L23" s="2013">
        <v>0</v>
      </c>
      <c r="M23" s="444"/>
    </row>
    <row r="24" spans="1:13" ht="10.5" customHeight="1" x14ac:dyDescent="0.2">
      <c r="A24" s="2027"/>
      <c r="B24" s="2011"/>
      <c r="C24" s="2127" t="s">
        <v>158</v>
      </c>
      <c r="D24" s="1438">
        <v>0</v>
      </c>
      <c r="E24" s="1437">
        <v>0</v>
      </c>
      <c r="F24" s="1437">
        <v>0</v>
      </c>
      <c r="G24" s="1437">
        <v>0</v>
      </c>
      <c r="H24" s="1437">
        <v>0</v>
      </c>
      <c r="I24" s="1437">
        <v>0</v>
      </c>
      <c r="J24" s="2013">
        <v>0</v>
      </c>
      <c r="K24" s="2013">
        <v>0</v>
      </c>
      <c r="L24" s="2013">
        <v>0</v>
      </c>
      <c r="M24" s="444"/>
    </row>
    <row r="25" spans="1:13" ht="10.5" customHeight="1" x14ac:dyDescent="0.2">
      <c r="A25" s="2027"/>
      <c r="B25" s="2011"/>
      <c r="C25" s="2127" t="s">
        <v>157</v>
      </c>
      <c r="D25" s="1438">
        <v>3</v>
      </c>
      <c r="E25" s="1437">
        <v>3</v>
      </c>
      <c r="F25" s="1437">
        <v>3</v>
      </c>
      <c r="G25" s="1437">
        <v>2</v>
      </c>
      <c r="H25" s="1437">
        <v>4</v>
      </c>
      <c r="I25" s="1437">
        <v>4</v>
      </c>
      <c r="J25" s="2013">
        <v>4</v>
      </c>
      <c r="K25" s="2013">
        <v>4</v>
      </c>
      <c r="L25" s="2013">
        <v>4</v>
      </c>
      <c r="M25" s="444"/>
    </row>
    <row r="26" spans="1:13" ht="10.5" customHeight="1" x14ac:dyDescent="0.2">
      <c r="A26" s="2027"/>
      <c r="B26" s="2011"/>
      <c r="C26" s="2127" t="s">
        <v>156</v>
      </c>
      <c r="D26" s="1438">
        <v>5</v>
      </c>
      <c r="E26" s="1437">
        <v>0</v>
      </c>
      <c r="F26" s="1437">
        <v>0</v>
      </c>
      <c r="G26" s="1437">
        <v>21</v>
      </c>
      <c r="H26" s="1437">
        <v>0</v>
      </c>
      <c r="I26" s="1437">
        <v>0</v>
      </c>
      <c r="J26" s="2013">
        <v>0</v>
      </c>
      <c r="K26" s="2013">
        <v>0</v>
      </c>
      <c r="L26" s="1439">
        <v>0</v>
      </c>
      <c r="M26" s="444"/>
    </row>
    <row r="27" spans="1:13" ht="12" customHeight="1" x14ac:dyDescent="0.2">
      <c r="A27" s="2027"/>
      <c r="B27" s="2011"/>
      <c r="C27" s="2127" t="s">
        <v>24</v>
      </c>
      <c r="D27" s="1438">
        <v>13</v>
      </c>
      <c r="E27" s="1437">
        <v>11</v>
      </c>
      <c r="F27" s="1437">
        <v>4</v>
      </c>
      <c r="G27" s="1437">
        <v>4</v>
      </c>
      <c r="H27" s="1437">
        <v>3</v>
      </c>
      <c r="I27" s="1437">
        <v>5</v>
      </c>
      <c r="J27" s="2013">
        <v>4</v>
      </c>
      <c r="K27" s="2013">
        <v>3</v>
      </c>
      <c r="L27" s="1439">
        <v>3</v>
      </c>
      <c r="M27" s="444"/>
    </row>
    <row r="28" spans="1:13" ht="10.5" customHeight="1" x14ac:dyDescent="0.2">
      <c r="A28" s="2027"/>
      <c r="B28" s="2011"/>
      <c r="C28" s="2127" t="s">
        <v>286</v>
      </c>
      <c r="D28" s="1485">
        <v>2</v>
      </c>
      <c r="E28" s="445">
        <v>6</v>
      </c>
      <c r="F28" s="445">
        <v>6</v>
      </c>
      <c r="G28" s="445">
        <v>6</v>
      </c>
      <c r="H28" s="445">
        <v>5</v>
      </c>
      <c r="I28" s="445">
        <v>25</v>
      </c>
      <c r="J28" s="602">
        <v>0</v>
      </c>
      <c r="K28" s="602">
        <v>0</v>
      </c>
      <c r="L28" s="448">
        <v>0</v>
      </c>
      <c r="M28" s="444"/>
    </row>
    <row r="29" spans="1:13" ht="11.25" customHeight="1" x14ac:dyDescent="0.2">
      <c r="A29" s="2128"/>
      <c r="B29" s="2306" t="s">
        <v>739</v>
      </c>
      <c r="C29" s="2306"/>
      <c r="D29" s="451">
        <f t="shared" ref="D29:E29" si="2">SUM(D12:D28)</f>
        <v>376</v>
      </c>
      <c r="E29" s="1092">
        <f t="shared" si="2"/>
        <v>297</v>
      </c>
      <c r="F29" s="1092">
        <f t="shared" ref="F29:L29" si="3">SUM(F12:F28)</f>
        <v>283</v>
      </c>
      <c r="G29" s="1092">
        <f t="shared" si="3"/>
        <v>258</v>
      </c>
      <c r="H29" s="1092">
        <f t="shared" si="3"/>
        <v>230</v>
      </c>
      <c r="I29" s="1092">
        <f t="shared" si="3"/>
        <v>231</v>
      </c>
      <c r="J29" s="1100">
        <f t="shared" si="3"/>
        <v>197</v>
      </c>
      <c r="K29" s="1100">
        <f t="shared" si="3"/>
        <v>208</v>
      </c>
      <c r="L29" s="1100">
        <f t="shared" si="3"/>
        <v>191</v>
      </c>
      <c r="M29" s="604"/>
    </row>
    <row r="30" spans="1:13" ht="11.25" customHeight="1" x14ac:dyDescent="0.2">
      <c r="A30" s="2349" t="s">
        <v>740</v>
      </c>
      <c r="B30" s="2349"/>
      <c r="C30" s="2349"/>
      <c r="D30" s="451">
        <f t="shared" ref="D30:E30" si="4">D29+D9</f>
        <v>644</v>
      </c>
      <c r="E30" s="1092">
        <f t="shared" si="4"/>
        <v>561</v>
      </c>
      <c r="F30" s="1092">
        <f t="shared" ref="F30:L30" si="5">F29+F9</f>
        <v>548</v>
      </c>
      <c r="G30" s="1092">
        <f t="shared" si="5"/>
        <v>524</v>
      </c>
      <c r="H30" s="1092">
        <f t="shared" si="5"/>
        <v>482</v>
      </c>
      <c r="I30" s="1092">
        <f t="shared" si="5"/>
        <v>494</v>
      </c>
      <c r="J30" s="1100">
        <f t="shared" si="5"/>
        <v>449</v>
      </c>
      <c r="K30" s="1100">
        <f t="shared" si="5"/>
        <v>457</v>
      </c>
      <c r="L30" s="1100">
        <f t="shared" si="5"/>
        <v>477</v>
      </c>
      <c r="M30" s="455"/>
    </row>
    <row r="31" spans="1:13" ht="10.5" customHeight="1" x14ac:dyDescent="0.2">
      <c r="A31" s="2225" t="s">
        <v>869</v>
      </c>
      <c r="B31" s="2225"/>
      <c r="C31" s="2225"/>
      <c r="D31" s="456"/>
      <c r="E31" s="449"/>
      <c r="F31" s="449"/>
      <c r="G31" s="449"/>
      <c r="H31" s="449"/>
      <c r="I31" s="449"/>
      <c r="J31" s="443"/>
      <c r="K31" s="443"/>
      <c r="L31" s="457"/>
      <c r="M31" s="450"/>
    </row>
    <row r="32" spans="1:13" ht="10.5" customHeight="1" x14ac:dyDescent="0.2">
      <c r="A32" s="530"/>
      <c r="B32" s="2225" t="s">
        <v>870</v>
      </c>
      <c r="C32" s="2225"/>
      <c r="D32" s="1528"/>
      <c r="E32" s="485"/>
      <c r="F32" s="485"/>
      <c r="G32" s="485"/>
      <c r="H32" s="485"/>
      <c r="I32" s="485"/>
      <c r="J32" s="607"/>
      <c r="K32" s="607"/>
      <c r="L32" s="607"/>
      <c r="M32" s="463"/>
    </row>
    <row r="33" spans="1:13" ht="10.5" customHeight="1" x14ac:dyDescent="0.2">
      <c r="A33" s="753"/>
      <c r="B33" s="2312" t="s">
        <v>280</v>
      </c>
      <c r="C33" s="2312"/>
      <c r="D33" s="456">
        <v>916</v>
      </c>
      <c r="E33" s="449">
        <v>887</v>
      </c>
      <c r="F33" s="449">
        <v>889</v>
      </c>
      <c r="G33" s="449">
        <v>884</v>
      </c>
      <c r="H33" s="449">
        <v>861</v>
      </c>
      <c r="I33" s="449">
        <v>858</v>
      </c>
      <c r="J33" s="443">
        <v>851</v>
      </c>
      <c r="K33" s="443">
        <v>862</v>
      </c>
      <c r="L33" s="443">
        <v>798</v>
      </c>
      <c r="M33" s="463"/>
    </row>
    <row r="34" spans="1:13" ht="10.5" customHeight="1" x14ac:dyDescent="0.2">
      <c r="A34" s="2008"/>
      <c r="B34" s="2307" t="s">
        <v>455</v>
      </c>
      <c r="C34" s="2307"/>
      <c r="D34" s="1438">
        <v>355</v>
      </c>
      <c r="E34" s="1437">
        <v>323</v>
      </c>
      <c r="F34" s="1437">
        <v>314</v>
      </c>
      <c r="G34" s="1437">
        <v>307</v>
      </c>
      <c r="H34" s="1437">
        <v>296</v>
      </c>
      <c r="I34" s="1437">
        <v>289</v>
      </c>
      <c r="J34" s="2013">
        <v>319</v>
      </c>
      <c r="K34" s="2013">
        <v>307</v>
      </c>
      <c r="L34" s="2013">
        <v>343</v>
      </c>
      <c r="M34" s="463"/>
    </row>
    <row r="35" spans="1:13" ht="10.5" customHeight="1" x14ac:dyDescent="0.2">
      <c r="A35" s="2225" t="s">
        <v>871</v>
      </c>
      <c r="B35" s="2225"/>
      <c r="C35" s="2225"/>
      <c r="D35" s="456"/>
      <c r="E35" s="449"/>
      <c r="F35" s="449"/>
      <c r="G35" s="449"/>
      <c r="H35" s="449"/>
      <c r="I35" s="449"/>
      <c r="J35" s="443"/>
      <c r="K35" s="443"/>
      <c r="L35" s="607"/>
      <c r="M35" s="463"/>
    </row>
    <row r="36" spans="1:13" ht="11.25" customHeight="1" x14ac:dyDescent="0.2">
      <c r="A36" s="2129"/>
      <c r="B36" s="2394" t="s">
        <v>872</v>
      </c>
      <c r="C36" s="2394"/>
      <c r="D36" s="451">
        <f t="shared" ref="D36" si="6">SUM(D33:D35)</f>
        <v>1271</v>
      </c>
      <c r="E36" s="1092">
        <f t="shared" ref="E36:L36" si="7">SUM(E33:E35)</f>
        <v>1210</v>
      </c>
      <c r="F36" s="1092">
        <f t="shared" si="7"/>
        <v>1203</v>
      </c>
      <c r="G36" s="1092">
        <f t="shared" si="7"/>
        <v>1191</v>
      </c>
      <c r="H36" s="1092">
        <f t="shared" si="7"/>
        <v>1157</v>
      </c>
      <c r="I36" s="1092">
        <f t="shared" si="7"/>
        <v>1147</v>
      </c>
      <c r="J36" s="1100">
        <f t="shared" si="7"/>
        <v>1170</v>
      </c>
      <c r="K36" s="1100">
        <f t="shared" si="7"/>
        <v>1169</v>
      </c>
      <c r="L36" s="1100">
        <f t="shared" si="7"/>
        <v>1141</v>
      </c>
      <c r="M36" s="466"/>
    </row>
    <row r="37" spans="1:13" ht="11.25" customHeight="1" x14ac:dyDescent="0.2">
      <c r="A37" s="2308" t="s">
        <v>785</v>
      </c>
      <c r="B37" s="2308"/>
      <c r="C37" s="2308"/>
      <c r="D37" s="456"/>
      <c r="E37" s="449"/>
      <c r="F37" s="449"/>
      <c r="G37" s="449"/>
      <c r="H37" s="449"/>
      <c r="I37" s="449"/>
      <c r="J37" s="443"/>
      <c r="K37" s="443"/>
      <c r="L37" s="457"/>
      <c r="M37" s="464"/>
    </row>
    <row r="38" spans="1:13" ht="31.5" customHeight="1" x14ac:dyDescent="0.2">
      <c r="A38" s="753"/>
      <c r="B38" s="2223" t="s">
        <v>873</v>
      </c>
      <c r="C38" s="2226"/>
      <c r="D38" s="1440">
        <v>127</v>
      </c>
      <c r="E38" s="1177">
        <v>117</v>
      </c>
      <c r="F38" s="1177">
        <v>109</v>
      </c>
      <c r="G38" s="1177">
        <v>110</v>
      </c>
      <c r="H38" s="1177">
        <v>102</v>
      </c>
      <c r="I38" s="1177">
        <v>103</v>
      </c>
      <c r="J38" s="947">
        <v>109</v>
      </c>
      <c r="K38" s="947">
        <v>101</v>
      </c>
      <c r="L38" s="947">
        <v>119</v>
      </c>
      <c r="M38" s="608"/>
    </row>
    <row r="39" spans="1:13" ht="10.5" customHeight="1" x14ac:dyDescent="0.2">
      <c r="A39" s="2025"/>
      <c r="B39" s="2455" t="s">
        <v>592</v>
      </c>
      <c r="C39" s="2456"/>
      <c r="D39" s="467">
        <v>2</v>
      </c>
      <c r="E39" s="468">
        <v>2</v>
      </c>
      <c r="F39" s="468">
        <v>0</v>
      </c>
      <c r="G39" s="468">
        <v>20</v>
      </c>
      <c r="H39" s="468">
        <v>0</v>
      </c>
      <c r="I39" s="468">
        <v>0</v>
      </c>
      <c r="J39" s="942">
        <v>0</v>
      </c>
      <c r="K39" s="942">
        <v>0</v>
      </c>
      <c r="L39" s="470">
        <v>0</v>
      </c>
      <c r="M39" s="1130"/>
    </row>
    <row r="40" spans="1:13" ht="24" customHeight="1" x14ac:dyDescent="0.2">
      <c r="A40" s="2457" t="s">
        <v>768</v>
      </c>
      <c r="B40" s="2225"/>
      <c r="C40" s="2458"/>
      <c r="D40" s="456">
        <f>SUM(D38:D39)</f>
        <v>129</v>
      </c>
      <c r="E40" s="449">
        <f>SUM(E38:E39)</f>
        <v>119</v>
      </c>
      <c r="F40" s="449">
        <f>SUM(F38:F39)</f>
        <v>109</v>
      </c>
      <c r="G40" s="449">
        <f>SUM(G38:G39)</f>
        <v>130</v>
      </c>
      <c r="H40" s="449">
        <f>SUM(H38:H39)</f>
        <v>102</v>
      </c>
      <c r="I40" s="449">
        <f t="shared" ref="I40:L40" si="8">SUM(I38:I39)</f>
        <v>103</v>
      </c>
      <c r="J40" s="449">
        <f t="shared" si="8"/>
        <v>109</v>
      </c>
      <c r="K40" s="449">
        <f t="shared" si="8"/>
        <v>101</v>
      </c>
      <c r="L40" s="449">
        <f t="shared" si="8"/>
        <v>119</v>
      </c>
      <c r="M40" s="608"/>
    </row>
    <row r="41" spans="1:13" ht="10.5" customHeight="1" x14ac:dyDescent="0.2">
      <c r="A41" s="2318" t="s">
        <v>293</v>
      </c>
      <c r="B41" s="2318"/>
      <c r="C41" s="2318"/>
      <c r="D41" s="451">
        <f>D40+D36+D30</f>
        <v>2044</v>
      </c>
      <c r="E41" s="1092">
        <f>E40+E36+E30</f>
        <v>1890</v>
      </c>
      <c r="F41" s="1092">
        <f>F40+F36+F30</f>
        <v>1860</v>
      </c>
      <c r="G41" s="1092">
        <f>G40+G36+G30</f>
        <v>1845</v>
      </c>
      <c r="H41" s="1092">
        <f>H40+H36+H30</f>
        <v>1741</v>
      </c>
      <c r="I41" s="1092">
        <f t="shared" ref="I41:L41" si="9">I40+I36+I30</f>
        <v>1744</v>
      </c>
      <c r="J41" s="1092">
        <f t="shared" si="9"/>
        <v>1728</v>
      </c>
      <c r="K41" s="1092">
        <f t="shared" si="9"/>
        <v>1727</v>
      </c>
      <c r="L41" s="1092">
        <f t="shared" si="9"/>
        <v>1737</v>
      </c>
      <c r="M41" s="609"/>
    </row>
    <row r="42" spans="1:13" ht="3.75" customHeight="1" x14ac:dyDescent="0.2">
      <c r="A42" s="610"/>
      <c r="B42" s="610"/>
      <c r="C42" s="610"/>
      <c r="D42" s="611"/>
      <c r="E42" s="611"/>
      <c r="F42" s="611"/>
      <c r="G42" s="611"/>
      <c r="H42" s="611"/>
      <c r="I42" s="611"/>
      <c r="J42" s="611"/>
      <c r="K42" s="611"/>
      <c r="L42" s="611"/>
      <c r="M42" s="611"/>
    </row>
    <row r="43" spans="1:13" ht="42.75" customHeight="1" x14ac:dyDescent="0.2">
      <c r="A43" s="1128" t="s">
        <v>604</v>
      </c>
      <c r="B43" s="2454" t="s">
        <v>575</v>
      </c>
      <c r="C43" s="2454"/>
      <c r="D43" s="2454"/>
      <c r="E43" s="2454"/>
      <c r="F43" s="2454"/>
      <c r="G43" s="2454"/>
      <c r="H43" s="2454"/>
      <c r="I43" s="2454"/>
      <c r="J43" s="2454"/>
      <c r="K43" s="2454"/>
      <c r="L43" s="2454"/>
      <c r="M43" s="2454"/>
    </row>
    <row r="44" spans="1:13" ht="9" customHeight="1" x14ac:dyDescent="0.2">
      <c r="A44" s="1101" t="s">
        <v>605</v>
      </c>
      <c r="B44" s="2453" t="s">
        <v>456</v>
      </c>
      <c r="C44" s="2453"/>
      <c r="D44" s="2453"/>
      <c r="E44" s="2453"/>
      <c r="F44" s="2453"/>
      <c r="G44" s="2453"/>
      <c r="H44" s="2453"/>
      <c r="I44" s="2453"/>
      <c r="J44" s="2453"/>
      <c r="K44" s="2453"/>
      <c r="L44" s="2453"/>
      <c r="M44" s="2453"/>
    </row>
  </sheetData>
  <mergeCells count="22">
    <mergeCell ref="B44:M44"/>
    <mergeCell ref="B9:C9"/>
    <mergeCell ref="A41:C41"/>
    <mergeCell ref="B29:C29"/>
    <mergeCell ref="A37:C37"/>
    <mergeCell ref="A10:C10"/>
    <mergeCell ref="B11:C11"/>
    <mergeCell ref="A30:C30"/>
    <mergeCell ref="B34:C34"/>
    <mergeCell ref="B38:C38"/>
    <mergeCell ref="A35:C35"/>
    <mergeCell ref="B36:C36"/>
    <mergeCell ref="B43:M43"/>
    <mergeCell ref="B39:C39"/>
    <mergeCell ref="A40:C40"/>
    <mergeCell ref="A5:C5"/>
    <mergeCell ref="A1:M1"/>
    <mergeCell ref="B6:C6"/>
    <mergeCell ref="A3:C3"/>
    <mergeCell ref="B33:C33"/>
    <mergeCell ref="A31:C31"/>
    <mergeCell ref="B32:C32"/>
  </mergeCells>
  <printOptions horizontalCentered="1"/>
  <pageMargins left="0.23622047244094491" right="0.23622047244094491" top="0.27559055118110237" bottom="0.23622047244094491" header="0.15748031496062992" footer="0.11811023622047245"/>
  <pageSetup scale="92"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3"/>
  <sheetViews>
    <sheetView zoomScaleNormal="100" zoomScaleSheetLayoutView="100" workbookViewId="0">
      <selection activeCell="A31" sqref="A31:C33"/>
    </sheetView>
  </sheetViews>
  <sheetFormatPr defaultColWidth="9.140625" defaultRowHeight="12.75" x14ac:dyDescent="0.2"/>
  <cols>
    <col min="1" max="2" width="2.140625" style="1942" customWidth="1"/>
    <col min="3" max="3" width="139.7109375" style="1942" customWidth="1"/>
    <col min="4" max="4" width="7" style="1942" customWidth="1"/>
    <col min="5" max="5" width="9.140625" style="1942" customWidth="1"/>
    <col min="6" max="6" width="25.42578125" style="1942" customWidth="1"/>
    <col min="7" max="9" width="12.5703125" style="1942" customWidth="1"/>
    <col min="10" max="10" width="13.140625" style="1942" customWidth="1"/>
    <col min="11" max="11" width="13.28515625" style="1942" customWidth="1"/>
    <col min="12" max="12" width="4.7109375" style="1942" customWidth="1"/>
    <col min="13" max="14" width="9.140625" style="1942" customWidth="1"/>
    <col min="15" max="15" width="9" style="1942" customWidth="1"/>
    <col min="16" max="16" width="12.42578125" style="1942" customWidth="1"/>
    <col min="17" max="17" width="13.42578125" style="1942" customWidth="1"/>
    <col min="18" max="18" width="9" style="1942" customWidth="1"/>
    <col min="19" max="19" width="6.5703125" style="1942" customWidth="1"/>
    <col min="20" max="23" width="9.140625" style="1942" customWidth="1"/>
    <col min="24" max="24" width="10.85546875" style="1942" customWidth="1"/>
    <col min="25" max="25" width="9.140625" style="1942" customWidth="1"/>
    <col min="26" max="16384" width="9.140625" style="1942"/>
  </cols>
  <sheetData>
    <row r="1" spans="1:3" ht="15.75" customHeight="1" x14ac:dyDescent="0.2">
      <c r="A1" s="2229" t="s">
        <v>410</v>
      </c>
      <c r="B1" s="2229"/>
      <c r="C1" s="2229"/>
    </row>
    <row r="2" spans="1:3" s="1943" customFormat="1" ht="7.5" customHeight="1" x14ac:dyDescent="0.2">
      <c r="A2" s="2230"/>
      <c r="B2" s="2230"/>
      <c r="C2" s="2230"/>
    </row>
    <row r="3" spans="1:3" s="1944" customFormat="1" ht="9.9499999999999993" customHeight="1" x14ac:dyDescent="0.15">
      <c r="A3" s="2232" t="s">
        <v>411</v>
      </c>
      <c r="B3" s="2232"/>
      <c r="C3" s="2232"/>
    </row>
    <row r="4" spans="1:3" s="1944" customFormat="1" ht="18" customHeight="1" x14ac:dyDescent="0.15">
      <c r="A4" s="2223" t="s">
        <v>567</v>
      </c>
      <c r="B4" s="2223"/>
      <c r="C4" s="2223"/>
    </row>
    <row r="5" spans="1:3" s="1944" customFormat="1" ht="9.9499999999999993" customHeight="1" x14ac:dyDescent="0.15">
      <c r="A5" s="2223"/>
      <c r="B5" s="2223"/>
      <c r="C5" s="2223"/>
    </row>
    <row r="6" spans="1:3" s="1944" customFormat="1" ht="9.9499999999999993" customHeight="1" x14ac:dyDescent="0.15">
      <c r="A6" s="1549"/>
      <c r="B6" s="1549"/>
      <c r="C6" s="1549"/>
    </row>
    <row r="7" spans="1:3" s="1944" customFormat="1" ht="9.9499999999999993" customHeight="1" x14ac:dyDescent="0.15">
      <c r="A7" s="2225" t="s">
        <v>397</v>
      </c>
      <c r="B7" s="2225"/>
      <c r="C7" s="2225"/>
    </row>
    <row r="8" spans="1:3" s="1944" customFormat="1" ht="9.9499999999999993" customHeight="1" x14ac:dyDescent="0.15">
      <c r="A8" s="2231" t="s">
        <v>811</v>
      </c>
      <c r="B8" s="2231"/>
      <c r="C8" s="2231"/>
    </row>
    <row r="9" spans="1:3" s="1944" customFormat="1" ht="9.9499999999999993" customHeight="1" x14ac:dyDescent="0.15">
      <c r="A9" s="2231"/>
      <c r="B9" s="2231"/>
      <c r="C9" s="2231"/>
    </row>
    <row r="10" spans="1:3" s="1944" customFormat="1" ht="9.9499999999999993" customHeight="1" x14ac:dyDescent="0.15">
      <c r="A10" s="2231"/>
      <c r="B10" s="2231"/>
      <c r="C10" s="2231"/>
    </row>
    <row r="11" spans="1:3" s="1944" customFormat="1" ht="9.9499999999999993" customHeight="1" x14ac:dyDescent="0.15">
      <c r="A11" s="2231"/>
      <c r="B11" s="2231"/>
      <c r="C11" s="2231"/>
    </row>
    <row r="12" spans="1:3" s="1944" customFormat="1" ht="7.5" customHeight="1" x14ac:dyDescent="0.15">
      <c r="A12" s="2231"/>
      <c r="B12" s="2231"/>
      <c r="C12" s="2231"/>
    </row>
    <row r="13" spans="1:3" s="1944" customFormat="1" ht="20.25" customHeight="1" x14ac:dyDescent="0.15">
      <c r="A13" s="2224" t="s">
        <v>812</v>
      </c>
      <c r="B13" s="2224"/>
      <c r="C13" s="2224"/>
    </row>
    <row r="14" spans="1:3" s="1944" customFormat="1" ht="8.25" customHeight="1" x14ac:dyDescent="0.15">
      <c r="A14" s="2224"/>
      <c r="B14" s="2224"/>
      <c r="C14" s="2224"/>
    </row>
    <row r="15" spans="1:3" s="1944" customFormat="1" ht="9.9499999999999993" customHeight="1" x14ac:dyDescent="0.15">
      <c r="A15" s="2222" t="s">
        <v>398</v>
      </c>
      <c r="B15" s="2222"/>
      <c r="C15" s="2222"/>
    </row>
    <row r="16" spans="1:3" s="1944" customFormat="1" ht="9.9499999999999993" customHeight="1" x14ac:dyDescent="0.15">
      <c r="A16" s="2223" t="s">
        <v>813</v>
      </c>
      <c r="B16" s="2223"/>
      <c r="C16" s="2223"/>
    </row>
    <row r="17" spans="1:3" s="1944" customFormat="1" ht="9.75" customHeight="1" x14ac:dyDescent="0.15">
      <c r="A17" s="1549"/>
      <c r="B17" s="1549"/>
      <c r="C17" s="1549"/>
    </row>
    <row r="18" spans="1:3" s="1944" customFormat="1" ht="9.9499999999999993" customHeight="1" x14ac:dyDescent="0.15">
      <c r="A18" s="2222" t="s">
        <v>363</v>
      </c>
      <c r="B18" s="2222"/>
      <c r="C18" s="2222"/>
    </row>
    <row r="19" spans="1:3" s="1944" customFormat="1" ht="9.9499999999999993" customHeight="1" x14ac:dyDescent="0.15">
      <c r="A19" s="2223" t="s">
        <v>399</v>
      </c>
      <c r="B19" s="2223"/>
      <c r="C19" s="2223"/>
    </row>
    <row r="20" spans="1:3" s="1944" customFormat="1" ht="9" customHeight="1" x14ac:dyDescent="0.15">
      <c r="A20" s="2226"/>
      <c r="B20" s="2226"/>
      <c r="C20" s="2226"/>
    </row>
    <row r="21" spans="1:3" s="1944" customFormat="1" ht="9.9499999999999993" customHeight="1" x14ac:dyDescent="0.15">
      <c r="A21" s="2222" t="s">
        <v>414</v>
      </c>
      <c r="B21" s="2222"/>
      <c r="C21" s="2222"/>
    </row>
    <row r="22" spans="1:3" s="1944" customFormat="1" ht="9.9499999999999993" customHeight="1" x14ac:dyDescent="0.15">
      <c r="A22" s="2223" t="s">
        <v>814</v>
      </c>
      <c r="B22" s="2223"/>
      <c r="C22" s="2223"/>
    </row>
    <row r="23" spans="1:3" s="1944" customFormat="1" ht="8.25" customHeight="1" x14ac:dyDescent="0.15">
      <c r="A23" s="1549"/>
      <c r="B23" s="1549"/>
      <c r="C23" s="1549"/>
    </row>
    <row r="24" spans="1:3" s="1944" customFormat="1" ht="9.9499999999999993" customHeight="1" x14ac:dyDescent="0.15">
      <c r="A24" s="2222" t="s">
        <v>415</v>
      </c>
      <c r="B24" s="2222"/>
      <c r="C24" s="2222"/>
    </row>
    <row r="25" spans="1:3" s="1944" customFormat="1" ht="21" customHeight="1" x14ac:dyDescent="0.15">
      <c r="A25" s="2223" t="s">
        <v>815</v>
      </c>
      <c r="B25" s="2223"/>
      <c r="C25" s="2223"/>
    </row>
    <row r="26" spans="1:3" s="1944" customFormat="1" ht="7.5" customHeight="1" x14ac:dyDescent="0.15">
      <c r="A26" s="1549"/>
      <c r="B26" s="1549"/>
      <c r="C26" s="1549"/>
    </row>
    <row r="27" spans="1:3" s="1944" customFormat="1" ht="9.9499999999999993" customHeight="1" x14ac:dyDescent="0.15">
      <c r="A27" s="2222" t="s">
        <v>416</v>
      </c>
      <c r="B27" s="2222"/>
      <c r="C27" s="2222"/>
    </row>
    <row r="28" spans="1:3" s="1944" customFormat="1" ht="9.9499999999999993" customHeight="1" x14ac:dyDescent="0.15">
      <c r="A28" s="2223" t="s">
        <v>816</v>
      </c>
      <c r="B28" s="2223"/>
      <c r="C28" s="2223"/>
    </row>
    <row r="29" spans="1:3" s="1944" customFormat="1" ht="7.5" customHeight="1" x14ac:dyDescent="0.15">
      <c r="A29" s="2226"/>
      <c r="B29" s="2226"/>
      <c r="C29" s="2226"/>
    </row>
    <row r="30" spans="1:3" s="1944" customFormat="1" ht="9.9499999999999993" customHeight="1" x14ac:dyDescent="0.15">
      <c r="A30" s="2227" t="s">
        <v>400</v>
      </c>
      <c r="B30" s="2227"/>
      <c r="C30" s="2227"/>
    </row>
    <row r="31" spans="1:3" s="1944" customFormat="1" ht="9" customHeight="1" x14ac:dyDescent="0.15">
      <c r="A31" s="2223" t="s">
        <v>586</v>
      </c>
      <c r="B31" s="2223"/>
      <c r="C31" s="2223"/>
    </row>
    <row r="32" spans="1:3" s="1944" customFormat="1" ht="9.9499999999999993" customHeight="1" x14ac:dyDescent="0.15">
      <c r="A32" s="2223"/>
      <c r="B32" s="2223"/>
      <c r="C32" s="2223"/>
    </row>
    <row r="33" spans="1:3" s="1944" customFormat="1" ht="9" customHeight="1" x14ac:dyDescent="0.15">
      <c r="A33" s="2223"/>
      <c r="B33" s="2223"/>
      <c r="C33" s="2223"/>
    </row>
    <row r="34" spans="1:3" s="1944" customFormat="1" ht="9.9499999999999993" customHeight="1" x14ac:dyDescent="0.15">
      <c r="A34" s="2223"/>
      <c r="B34" s="2223"/>
      <c r="C34" s="2223"/>
    </row>
    <row r="35" spans="1:3" s="1944" customFormat="1" ht="9.9499999999999993" customHeight="1" x14ac:dyDescent="0.15">
      <c r="A35" s="2225" t="s">
        <v>417</v>
      </c>
      <c r="B35" s="2225"/>
      <c r="C35" s="2225"/>
    </row>
    <row r="36" spans="1:3" s="1944" customFormat="1" ht="9.75" customHeight="1" x14ac:dyDescent="0.15">
      <c r="A36" s="2223" t="s">
        <v>817</v>
      </c>
      <c r="B36" s="2223"/>
      <c r="C36" s="2223"/>
    </row>
    <row r="37" spans="1:3" s="1944" customFormat="1" ht="9.75" customHeight="1" x14ac:dyDescent="0.15">
      <c r="A37" s="2223"/>
      <c r="B37" s="2223"/>
      <c r="C37" s="2223"/>
    </row>
    <row r="38" spans="1:3" s="1944" customFormat="1" ht="9.75" customHeight="1" x14ac:dyDescent="0.15">
      <c r="A38" s="2226"/>
      <c r="B38" s="2226"/>
      <c r="C38" s="2226"/>
    </row>
    <row r="39" spans="1:3" s="1944" customFormat="1" ht="9.9499999999999993" customHeight="1" x14ac:dyDescent="0.15">
      <c r="A39" s="2227" t="s">
        <v>401</v>
      </c>
      <c r="B39" s="2227"/>
      <c r="C39" s="2227"/>
    </row>
    <row r="40" spans="1:3" s="1944" customFormat="1" ht="17.25" customHeight="1" x14ac:dyDescent="0.15">
      <c r="A40" s="2228" t="s">
        <v>402</v>
      </c>
      <c r="B40" s="2228"/>
      <c r="C40" s="2228"/>
    </row>
    <row r="41" spans="1:3" s="1944" customFormat="1" ht="9.9499999999999993" customHeight="1" x14ac:dyDescent="0.15">
      <c r="A41" s="2228"/>
      <c r="B41" s="2228"/>
      <c r="C41" s="2228"/>
    </row>
    <row r="42" spans="1:3" s="1944" customFormat="1" ht="7.5" customHeight="1" x14ac:dyDescent="0.15">
      <c r="A42" s="2228"/>
      <c r="B42" s="2228"/>
      <c r="C42" s="2228"/>
    </row>
    <row r="43" spans="1:3" s="1944" customFormat="1" ht="9.9499999999999993" customHeight="1" x14ac:dyDescent="0.15">
      <c r="A43" s="2227" t="s">
        <v>412</v>
      </c>
      <c r="B43" s="2227"/>
      <c r="C43" s="2227"/>
    </row>
    <row r="44" spans="1:3" s="1944" customFormat="1" ht="9.9499999999999993" customHeight="1" x14ac:dyDescent="0.15">
      <c r="A44" s="2228" t="s">
        <v>403</v>
      </c>
      <c r="B44" s="2228"/>
      <c r="C44" s="2228"/>
    </row>
    <row r="45" spans="1:3" s="1945" customFormat="1" ht="13.5" customHeight="1" x14ac:dyDescent="0.2"/>
    <row r="46" spans="1:3" s="1945" customFormat="1" ht="12.75" customHeight="1" x14ac:dyDescent="0.2"/>
    <row r="47" spans="1:3" s="1945" customFormat="1" ht="9" customHeight="1" x14ac:dyDescent="0.2"/>
    <row r="48" spans="1:3" s="1945" customFormat="1" ht="9" customHeight="1" x14ac:dyDescent="0.2"/>
    <row r="49" s="1945" customFormat="1" ht="9" customHeight="1" x14ac:dyDescent="0.2"/>
    <row r="50" s="1945" customFormat="1" ht="9" customHeight="1" x14ac:dyDescent="0.2"/>
    <row r="51" s="1945" customFormat="1" ht="9" customHeight="1" x14ac:dyDescent="0.2"/>
    <row r="52" s="1945" customFormat="1" ht="9" customHeight="1" x14ac:dyDescent="0.2"/>
    <row r="53" s="1945" customFormat="1" ht="9" customHeight="1" x14ac:dyDescent="0.2"/>
    <row r="54" s="1945" customFormat="1" ht="9" customHeight="1" x14ac:dyDescent="0.2"/>
    <row r="55" s="1945" customFormat="1" ht="9" customHeight="1" x14ac:dyDescent="0.2"/>
    <row r="56" s="1945" customFormat="1" ht="9" customHeight="1" x14ac:dyDescent="0.2"/>
    <row r="57" s="1945" customFormat="1" ht="9" customHeight="1" x14ac:dyDescent="0.2"/>
    <row r="58" s="1945" customFormat="1" ht="9" customHeight="1" x14ac:dyDescent="0.2"/>
    <row r="59" s="1945" customFormat="1" ht="9" customHeight="1" x14ac:dyDescent="0.2"/>
    <row r="60" s="1945" customFormat="1" ht="9" customHeight="1" x14ac:dyDescent="0.2"/>
    <row r="61" s="1945" customFormat="1" ht="6.95" customHeight="1" x14ac:dyDescent="0.2"/>
    <row r="62" s="1945" customFormat="1" ht="6.95" customHeight="1" x14ac:dyDescent="0.2"/>
    <row r="63" s="1945" customFormat="1" ht="6.95" customHeight="1" x14ac:dyDescent="0.2"/>
    <row r="64" s="1945" customFormat="1" ht="6.95" customHeight="1" x14ac:dyDescent="0.2"/>
    <row r="65" s="1945" customFormat="1" ht="6.95" customHeight="1" x14ac:dyDescent="0.2"/>
    <row r="66" s="1945" customFormat="1" ht="6.95" customHeight="1" x14ac:dyDescent="0.2"/>
    <row r="67" s="1945" customFormat="1" ht="6.95" customHeight="1" x14ac:dyDescent="0.2"/>
    <row r="68" s="1945" customFormat="1" ht="6.95" customHeight="1" x14ac:dyDescent="0.2"/>
    <row r="69" s="1945" customFormat="1" ht="1.5" customHeight="1" x14ac:dyDescent="0.2"/>
    <row r="70" s="1945" customFormat="1" ht="6.75" customHeight="1" x14ac:dyDescent="0.2"/>
    <row r="71" s="1945" customFormat="1" ht="6.95" customHeight="1" x14ac:dyDescent="0.2"/>
    <row r="72" s="1945" customFormat="1" ht="6.95" customHeight="1" x14ac:dyDescent="0.2"/>
    <row r="73" s="1945" customFormat="1" ht="6.95" customHeight="1" x14ac:dyDescent="0.2"/>
    <row r="74" s="1945" customFormat="1" ht="6.95" customHeight="1" x14ac:dyDescent="0.2"/>
    <row r="75" s="1945" customFormat="1" ht="9" x14ac:dyDescent="0.2"/>
    <row r="76" s="1945" customFormat="1" ht="6.95" customHeight="1" x14ac:dyDescent="0.2"/>
    <row r="77" s="1945" customFormat="1" ht="6.95" customHeight="1" x14ac:dyDescent="0.2"/>
    <row r="78" s="1945" customFormat="1" ht="6.95" customHeight="1" x14ac:dyDescent="0.2"/>
    <row r="79" s="1945" customFormat="1" ht="6.95" customHeight="1" x14ac:dyDescent="0.2"/>
    <row r="80" s="1945" customFormat="1" ht="6.95" customHeight="1" x14ac:dyDescent="0.2"/>
    <row r="81" s="1945" customFormat="1" ht="6.95" customHeight="1" x14ac:dyDescent="0.2"/>
    <row r="82" s="1945" customFormat="1" ht="6.95" customHeight="1" x14ac:dyDescent="0.2"/>
    <row r="83" s="1945" customFormat="1" ht="6.95" customHeight="1" x14ac:dyDescent="0.2"/>
    <row r="84" s="1945" customFormat="1" ht="6.95" customHeight="1" x14ac:dyDescent="0.2"/>
    <row r="85" s="1945" customFormat="1" ht="6.95" customHeight="1" x14ac:dyDescent="0.2"/>
    <row r="86" s="1945" customFormat="1" ht="6.95" customHeight="1" x14ac:dyDescent="0.2"/>
    <row r="87" s="1945" customFormat="1" ht="6.95" customHeight="1" x14ac:dyDescent="0.2"/>
    <row r="88" s="1945" customFormat="1" ht="6.95" customHeight="1" x14ac:dyDescent="0.2"/>
    <row r="89" s="1945" customFormat="1" ht="6.95" customHeight="1" x14ac:dyDescent="0.2"/>
    <row r="90" s="1945" customFormat="1" ht="6.95" customHeight="1" x14ac:dyDescent="0.2"/>
    <row r="91" s="1945" customFormat="1" ht="6.95" customHeight="1" x14ac:dyDescent="0.2"/>
    <row r="92" s="1945" customFormat="1" ht="6.95" customHeight="1" x14ac:dyDescent="0.2"/>
    <row r="93" s="1945" customFormat="1" ht="6.95" customHeight="1" x14ac:dyDescent="0.2"/>
    <row r="94" s="1945" customFormat="1" ht="6.95" customHeight="1" x14ac:dyDescent="0.2"/>
    <row r="95" s="1945" customFormat="1" ht="6.95" customHeight="1" x14ac:dyDescent="0.2"/>
    <row r="96" s="1945" customFormat="1" ht="6.95" customHeight="1" x14ac:dyDescent="0.2"/>
    <row r="97" s="1945" customFormat="1" ht="6.95" customHeight="1" x14ac:dyDescent="0.2"/>
    <row r="98" s="1945" customFormat="1" ht="6.95" customHeight="1" x14ac:dyDescent="0.2"/>
    <row r="99" s="1945" customFormat="1" ht="6.95" customHeight="1" x14ac:dyDescent="0.2"/>
    <row r="100" s="1945" customFormat="1" ht="12" customHeight="1" x14ac:dyDescent="0.2"/>
    <row r="101" s="1946" customFormat="1" ht="8.25" x14ac:dyDescent="0.2"/>
    <row r="102" s="1946" customFormat="1" ht="8.25" x14ac:dyDescent="0.2"/>
    <row r="103" s="1946" customFormat="1" ht="6.95" customHeight="1" x14ac:dyDescent="0.2"/>
    <row r="104" s="1946" customFormat="1" ht="6.95" customHeight="1" x14ac:dyDescent="0.2"/>
    <row r="105" s="1946" customFormat="1" ht="6.75" customHeight="1" x14ac:dyDescent="0.2"/>
    <row r="106" ht="6.75" customHeight="1" x14ac:dyDescent="0.2"/>
    <row r="107" ht="12.6" customHeight="1" x14ac:dyDescent="0.2"/>
    <row r="108" ht="12.6" customHeight="1" x14ac:dyDescent="0.2"/>
    <row r="109" ht="12.6" customHeight="1" x14ac:dyDescent="0.2"/>
    <row r="110" ht="12.6" customHeight="1" x14ac:dyDescent="0.2"/>
    <row r="111" ht="12.6" customHeight="1" x14ac:dyDescent="0.2"/>
    <row r="112" ht="12.6" customHeight="1" x14ac:dyDescent="0.2"/>
    <row r="113" ht="12.6" customHeight="1" x14ac:dyDescent="0.2"/>
    <row r="114" ht="12.6" customHeight="1" x14ac:dyDescent="0.2"/>
    <row r="115" ht="12.6" customHeight="1" x14ac:dyDescent="0.2"/>
    <row r="116" ht="12.6" customHeight="1" x14ac:dyDescent="0.2"/>
    <row r="117" ht="12.6" customHeight="1" x14ac:dyDescent="0.2"/>
    <row r="118" ht="12.6" customHeight="1" x14ac:dyDescent="0.2"/>
    <row r="119" ht="12.6" customHeight="1" x14ac:dyDescent="0.2"/>
    <row r="120" ht="12.6" customHeight="1" x14ac:dyDescent="0.2"/>
    <row r="121" ht="12.6" customHeight="1" x14ac:dyDescent="0.2"/>
    <row r="122" ht="12.6" customHeight="1" x14ac:dyDescent="0.2"/>
    <row r="123" ht="12.6" customHeight="1" x14ac:dyDescent="0.2"/>
    <row r="124" ht="12.6" customHeight="1" x14ac:dyDescent="0.2"/>
    <row r="125" ht="12.6" customHeight="1" x14ac:dyDescent="0.2"/>
    <row r="126" ht="12.6" customHeight="1" x14ac:dyDescent="0.2"/>
    <row r="127" ht="12.6" customHeight="1" x14ac:dyDescent="0.2"/>
    <row r="128" ht="12.6" customHeight="1" x14ac:dyDescent="0.2"/>
    <row r="129" ht="12.6" customHeight="1" x14ac:dyDescent="0.2"/>
    <row r="130" ht="12.6" customHeight="1" x14ac:dyDescent="0.2"/>
    <row r="131" ht="12.6" customHeight="1" x14ac:dyDescent="0.2"/>
    <row r="132" ht="12.6" customHeight="1" x14ac:dyDescent="0.2"/>
    <row r="133" ht="12.6" customHeight="1" x14ac:dyDescent="0.2"/>
    <row r="134" ht="12.6" customHeight="1" x14ac:dyDescent="0.2"/>
    <row r="135" ht="12.6" customHeight="1" x14ac:dyDescent="0.2"/>
    <row r="136" ht="12.6" customHeight="1" x14ac:dyDescent="0.2"/>
    <row r="137" ht="12.6" customHeight="1" x14ac:dyDescent="0.2"/>
    <row r="138" ht="12.6" customHeight="1" x14ac:dyDescent="0.2"/>
    <row r="139" ht="12.6" customHeight="1" x14ac:dyDescent="0.2"/>
    <row r="140" ht="12.6" customHeight="1" x14ac:dyDescent="0.2"/>
    <row r="141" ht="12.6" customHeight="1" x14ac:dyDescent="0.2"/>
    <row r="142" ht="12.6" customHeight="1" x14ac:dyDescent="0.2"/>
    <row r="143" ht="12.6" customHeight="1" x14ac:dyDescent="0.2"/>
    <row r="144" ht="12.6" customHeight="1" x14ac:dyDescent="0.2"/>
    <row r="145" ht="12.6" customHeight="1" x14ac:dyDescent="0.2"/>
    <row r="146" ht="12.6" customHeight="1" x14ac:dyDescent="0.2"/>
    <row r="147" ht="12.6" customHeight="1" x14ac:dyDescent="0.2"/>
    <row r="148" ht="12.6" customHeight="1" x14ac:dyDescent="0.2"/>
    <row r="149" ht="12.6" customHeight="1" x14ac:dyDescent="0.2"/>
    <row r="150" ht="12.6" customHeight="1" x14ac:dyDescent="0.2"/>
    <row r="151" ht="12.6" customHeight="1" x14ac:dyDescent="0.2"/>
    <row r="152" ht="12.6" customHeight="1" x14ac:dyDescent="0.2"/>
    <row r="153" ht="12.6" customHeight="1" x14ac:dyDescent="0.2"/>
    <row r="154" ht="12.6" customHeight="1" x14ac:dyDescent="0.2"/>
    <row r="155" ht="12.6" customHeight="1" x14ac:dyDescent="0.2"/>
    <row r="156" ht="12.6" customHeight="1" x14ac:dyDescent="0.2"/>
    <row r="157" ht="12.6" customHeight="1" x14ac:dyDescent="0.2"/>
    <row r="158" ht="12.6" customHeight="1" x14ac:dyDescent="0.2"/>
    <row r="159" ht="12.6" customHeight="1" x14ac:dyDescent="0.2"/>
    <row r="160" ht="12.6" customHeight="1" x14ac:dyDescent="0.2"/>
    <row r="161" ht="12.6" customHeight="1" x14ac:dyDescent="0.2"/>
    <row r="162" ht="12.6" customHeight="1" x14ac:dyDescent="0.2"/>
    <row r="163" ht="12.6" customHeight="1" x14ac:dyDescent="0.2"/>
    <row r="164" ht="12.6" customHeight="1" x14ac:dyDescent="0.2"/>
    <row r="165" ht="12.6" customHeight="1" x14ac:dyDescent="0.2"/>
    <row r="166" ht="12.6" customHeight="1" x14ac:dyDescent="0.2"/>
    <row r="167" ht="12.6" customHeight="1" x14ac:dyDescent="0.2"/>
    <row r="168" ht="12.6" customHeight="1" x14ac:dyDescent="0.2"/>
    <row r="169" ht="12.6" customHeight="1" x14ac:dyDescent="0.2"/>
    <row r="170" ht="12.6" customHeight="1" x14ac:dyDescent="0.2"/>
    <row r="171" ht="12.6" customHeight="1" x14ac:dyDescent="0.2"/>
    <row r="172" ht="12.6" customHeight="1" x14ac:dyDescent="0.2"/>
    <row r="173" ht="12.6" customHeight="1" x14ac:dyDescent="0.2"/>
  </sheetData>
  <mergeCells count="31">
    <mergeCell ref="A1:C1"/>
    <mergeCell ref="A2:C2"/>
    <mergeCell ref="A8:C12"/>
    <mergeCell ref="A4:C5"/>
    <mergeCell ref="A7:C7"/>
    <mergeCell ref="A3:C3"/>
    <mergeCell ref="A44:C44"/>
    <mergeCell ref="A43:C43"/>
    <mergeCell ref="A40:C41"/>
    <mergeCell ref="A39:C39"/>
    <mergeCell ref="A38:C38"/>
    <mergeCell ref="A42:C42"/>
    <mergeCell ref="A36:C37"/>
    <mergeCell ref="A34:C34"/>
    <mergeCell ref="A24:C24"/>
    <mergeCell ref="A25:C25"/>
    <mergeCell ref="A30:C30"/>
    <mergeCell ref="A29:C29"/>
    <mergeCell ref="A31:C33"/>
    <mergeCell ref="A28:C28"/>
    <mergeCell ref="A27:C27"/>
    <mergeCell ref="A15:C15"/>
    <mergeCell ref="A16:C16"/>
    <mergeCell ref="A14:C14"/>
    <mergeCell ref="A13:C13"/>
    <mergeCell ref="A35:C35"/>
    <mergeCell ref="A22:C22"/>
    <mergeCell ref="A21:C21"/>
    <mergeCell ref="A20:C20"/>
    <mergeCell ref="A19:C19"/>
    <mergeCell ref="A18:C18"/>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54"/>
  <sheetViews>
    <sheetView zoomScaleNormal="100" zoomScaleSheetLayoutView="100" workbookViewId="0">
      <selection activeCell="P17" sqref="P17"/>
    </sheetView>
  </sheetViews>
  <sheetFormatPr defaultColWidth="9.140625" defaultRowHeight="12.75" x14ac:dyDescent="0.2"/>
  <cols>
    <col min="1" max="3" width="2.140625" style="471" customWidth="1"/>
    <col min="4" max="4" width="65.85546875" style="471" customWidth="1"/>
    <col min="5" max="5" width="1.85546875" style="471" customWidth="1"/>
    <col min="6" max="13" width="7.85546875" style="471" customWidth="1"/>
    <col min="14" max="14" width="1.42578125" style="569" customWidth="1"/>
    <col min="15" max="15" width="9.140625" style="374" customWidth="1"/>
    <col min="16" max="16" width="9.140625" style="2" customWidth="1"/>
    <col min="17" max="17" width="9.140625" style="374" customWidth="1"/>
    <col min="18" max="16384" width="9.140625" style="374"/>
  </cols>
  <sheetData>
    <row r="1" spans="1:16" s="1058" customFormat="1" ht="15.75" customHeight="1" x14ac:dyDescent="0.25">
      <c r="A1" s="2285" t="s">
        <v>454</v>
      </c>
      <c r="B1" s="2285"/>
      <c r="C1" s="2285"/>
      <c r="D1" s="2285"/>
      <c r="E1" s="2285"/>
      <c r="F1" s="2285"/>
      <c r="G1" s="2285"/>
      <c r="H1" s="2285"/>
      <c r="I1" s="2285"/>
      <c r="J1" s="2285"/>
      <c r="K1" s="2285"/>
      <c r="L1" s="2285"/>
      <c r="M1" s="2285"/>
      <c r="N1" s="2285"/>
      <c r="P1" s="1065"/>
    </row>
    <row r="2" spans="1:16" ht="9.9499999999999993" customHeight="1" x14ac:dyDescent="0.2">
      <c r="A2" s="570"/>
      <c r="B2" s="570"/>
      <c r="C2" s="570"/>
      <c r="D2" s="570"/>
      <c r="E2" s="571"/>
      <c r="F2" s="571"/>
      <c r="G2" s="571"/>
      <c r="H2" s="571"/>
      <c r="I2" s="571"/>
      <c r="J2" s="571"/>
      <c r="K2" s="571"/>
      <c r="L2" s="571"/>
      <c r="M2" s="571"/>
    </row>
    <row r="3" spans="1:16" ht="9.9499999999999993" customHeight="1" x14ac:dyDescent="0.2">
      <c r="A3" s="2448"/>
      <c r="B3" s="2448"/>
      <c r="C3" s="2448"/>
      <c r="D3" s="2448"/>
      <c r="E3" s="386"/>
      <c r="F3" s="2462" t="s">
        <v>16</v>
      </c>
      <c r="G3" s="2463"/>
      <c r="H3" s="2463"/>
      <c r="I3" s="2463"/>
      <c r="J3" s="2464"/>
      <c r="K3" s="2464"/>
      <c r="L3" s="2463"/>
      <c r="M3" s="2463"/>
      <c r="N3" s="2136"/>
    </row>
    <row r="4" spans="1:16" ht="9.9499999999999993" customHeight="1" x14ac:dyDescent="0.2">
      <c r="A4" s="2448" t="s">
        <v>418</v>
      </c>
      <c r="B4" s="2448"/>
      <c r="C4" s="2448"/>
      <c r="D4" s="2448"/>
      <c r="E4" s="386"/>
      <c r="F4" s="330" t="s">
        <v>778</v>
      </c>
      <c r="G4" s="1097" t="s">
        <v>750</v>
      </c>
      <c r="H4" s="1097" t="s">
        <v>710</v>
      </c>
      <c r="I4" s="1097" t="s">
        <v>571</v>
      </c>
      <c r="J4" s="1097" t="s">
        <v>550</v>
      </c>
      <c r="K4" s="1097" t="s">
        <v>528</v>
      </c>
      <c r="L4" s="1097" t="s">
        <v>490</v>
      </c>
      <c r="M4" s="1097" t="s">
        <v>196</v>
      </c>
      <c r="N4" s="2136"/>
    </row>
    <row r="5" spans="1:16" ht="9.9499999999999993" customHeight="1" x14ac:dyDescent="0.2">
      <c r="A5" s="384"/>
      <c r="B5" s="384"/>
      <c r="C5" s="384"/>
      <c r="D5" s="384"/>
      <c r="E5" s="386"/>
      <c r="F5" s="593"/>
      <c r="G5" s="387"/>
      <c r="H5" s="387"/>
      <c r="I5" s="387"/>
      <c r="J5" s="387"/>
      <c r="K5" s="387"/>
      <c r="L5" s="387"/>
      <c r="M5" s="387"/>
      <c r="N5" s="2136"/>
    </row>
    <row r="6" spans="1:16" ht="9.9499999999999993" customHeight="1" x14ac:dyDescent="0.2">
      <c r="A6" s="2423" t="s">
        <v>457</v>
      </c>
      <c r="B6" s="2423"/>
      <c r="C6" s="2423"/>
      <c r="D6" s="2423"/>
      <c r="E6" s="386"/>
      <c r="F6" s="388"/>
      <c r="G6" s="389"/>
      <c r="H6" s="389"/>
      <c r="I6" s="389"/>
      <c r="J6" s="389"/>
      <c r="K6" s="389"/>
      <c r="L6" s="389"/>
      <c r="M6" s="389"/>
      <c r="N6" s="2137"/>
    </row>
    <row r="7" spans="1:16" ht="11.25" customHeight="1" x14ac:dyDescent="0.2">
      <c r="A7" s="432"/>
      <c r="B7" s="2423" t="s">
        <v>761</v>
      </c>
      <c r="C7" s="2423"/>
      <c r="D7" s="2423"/>
      <c r="E7" s="386"/>
      <c r="F7" s="393"/>
      <c r="G7" s="387"/>
      <c r="H7" s="387"/>
      <c r="I7" s="387"/>
      <c r="J7" s="387"/>
      <c r="K7" s="387"/>
      <c r="L7" s="387"/>
      <c r="M7" s="387"/>
      <c r="N7" s="2139"/>
    </row>
    <row r="8" spans="1:16" ht="9.9499999999999993" customHeight="1" x14ac:dyDescent="0.2">
      <c r="A8" s="576"/>
      <c r="B8" s="576"/>
      <c r="C8" s="2423" t="s">
        <v>280</v>
      </c>
      <c r="D8" s="2423"/>
      <c r="E8" s="589"/>
      <c r="F8" s="1529"/>
      <c r="G8" s="578"/>
      <c r="H8" s="578"/>
      <c r="I8" s="578"/>
      <c r="J8" s="578"/>
      <c r="K8" s="578"/>
      <c r="L8" s="578"/>
      <c r="M8" s="578"/>
      <c r="N8" s="2139"/>
    </row>
    <row r="9" spans="1:16" ht="9.9499999999999993" customHeight="1" x14ac:dyDescent="0.2">
      <c r="A9" s="1131"/>
      <c r="B9" s="1131"/>
      <c r="C9" s="1131"/>
      <c r="D9" s="640" t="s">
        <v>5</v>
      </c>
      <c r="E9" s="586"/>
      <c r="F9" s="1457">
        <v>159</v>
      </c>
      <c r="G9" s="399">
        <v>149</v>
      </c>
      <c r="H9" s="399">
        <v>144</v>
      </c>
      <c r="I9" s="399">
        <v>141</v>
      </c>
      <c r="J9" s="399">
        <v>133</v>
      </c>
      <c r="K9" s="399">
        <v>139</v>
      </c>
      <c r="L9" s="403">
        <v>132</v>
      </c>
      <c r="M9" s="403">
        <v>122</v>
      </c>
      <c r="N9" s="2139"/>
    </row>
    <row r="10" spans="1:16" ht="9.9499999999999993" customHeight="1" x14ac:dyDescent="0.2">
      <c r="A10" s="2130"/>
      <c r="B10" s="2130"/>
      <c r="C10" s="2130"/>
      <c r="D10" s="2122" t="s">
        <v>98</v>
      </c>
      <c r="E10" s="2131"/>
      <c r="F10" s="1460">
        <v>4</v>
      </c>
      <c r="G10" s="1461">
        <v>3</v>
      </c>
      <c r="H10" s="1461">
        <v>2</v>
      </c>
      <c r="I10" s="1461">
        <v>3</v>
      </c>
      <c r="J10" s="1461">
        <v>2</v>
      </c>
      <c r="K10" s="1461">
        <v>3</v>
      </c>
      <c r="L10" s="2107">
        <v>2</v>
      </c>
      <c r="M10" s="2107">
        <v>2</v>
      </c>
      <c r="N10" s="2139"/>
    </row>
    <row r="11" spans="1:16" ht="9.9499999999999993" customHeight="1" x14ac:dyDescent="0.2">
      <c r="A11" s="2130"/>
      <c r="B11" s="2130"/>
      <c r="C11" s="2130"/>
      <c r="D11" s="2122" t="s">
        <v>96</v>
      </c>
      <c r="E11" s="2131"/>
      <c r="F11" s="1507">
        <v>105</v>
      </c>
      <c r="G11" s="369">
        <v>112</v>
      </c>
      <c r="H11" s="369">
        <v>119</v>
      </c>
      <c r="I11" s="369">
        <v>122</v>
      </c>
      <c r="J11" s="369">
        <v>117</v>
      </c>
      <c r="K11" s="369">
        <v>121</v>
      </c>
      <c r="L11" s="421">
        <v>118</v>
      </c>
      <c r="M11" s="421">
        <v>125</v>
      </c>
      <c r="N11" s="2138"/>
    </row>
    <row r="12" spans="1:16" ht="9.9499999999999993" customHeight="1" x14ac:dyDescent="0.2">
      <c r="A12" s="1131"/>
      <c r="B12" s="1131"/>
      <c r="C12" s="1131"/>
      <c r="D12" s="640"/>
      <c r="E12" s="586"/>
      <c r="F12" s="404">
        <f t="shared" ref="F12:M12" si="0">SUM(F9:F11)</f>
        <v>268</v>
      </c>
      <c r="G12" s="1094">
        <f t="shared" ref="G12" si="1">SUM(G9:G11)</f>
        <v>264</v>
      </c>
      <c r="H12" s="1094">
        <f t="shared" ref="H12" si="2">SUM(H9:H11)</f>
        <v>265</v>
      </c>
      <c r="I12" s="1094">
        <f t="shared" ref="I12:L12" si="3">SUM(I9:I11)</f>
        <v>266</v>
      </c>
      <c r="J12" s="1094">
        <f t="shared" si="3"/>
        <v>252</v>
      </c>
      <c r="K12" s="1094">
        <f t="shared" si="3"/>
        <v>263</v>
      </c>
      <c r="L12" s="1099">
        <f t="shared" si="3"/>
        <v>252</v>
      </c>
      <c r="M12" s="1099">
        <f t="shared" si="0"/>
        <v>249</v>
      </c>
      <c r="N12" s="2136"/>
    </row>
    <row r="13" spans="1:16" ht="9.9499999999999993" customHeight="1" x14ac:dyDescent="0.2">
      <c r="A13" s="253"/>
      <c r="B13" s="253"/>
      <c r="C13" s="253"/>
      <c r="D13" s="253"/>
      <c r="E13" s="586"/>
      <c r="F13" s="1530"/>
      <c r="G13" s="594"/>
      <c r="H13" s="594"/>
      <c r="I13" s="594"/>
      <c r="J13" s="594"/>
      <c r="K13" s="594"/>
      <c r="L13" s="387"/>
      <c r="M13" s="387"/>
      <c r="N13" s="2137"/>
    </row>
    <row r="14" spans="1:16" ht="9.9499999999999993" customHeight="1" x14ac:dyDescent="0.2">
      <c r="A14" s="576"/>
      <c r="B14" s="576"/>
      <c r="C14" s="2423" t="s">
        <v>455</v>
      </c>
      <c r="D14" s="2423"/>
      <c r="E14" s="384"/>
      <c r="F14" s="1531"/>
      <c r="G14" s="423"/>
      <c r="H14" s="423"/>
      <c r="I14" s="423"/>
      <c r="J14" s="423"/>
      <c r="K14" s="423"/>
      <c r="L14" s="425"/>
      <c r="M14" s="425"/>
      <c r="N14" s="2139"/>
    </row>
    <row r="15" spans="1:16" ht="9.9499999999999993" customHeight="1" x14ac:dyDescent="0.2">
      <c r="A15" s="1131"/>
      <c r="B15" s="1131"/>
      <c r="C15" s="1131"/>
      <c r="D15" s="640" t="s">
        <v>5</v>
      </c>
      <c r="E15" s="586"/>
      <c r="F15" s="1457">
        <v>217</v>
      </c>
      <c r="G15" s="399">
        <v>148</v>
      </c>
      <c r="H15" s="399">
        <v>129</v>
      </c>
      <c r="I15" s="399">
        <v>102</v>
      </c>
      <c r="J15" s="399">
        <v>56</v>
      </c>
      <c r="K15" s="399">
        <v>55</v>
      </c>
      <c r="L15" s="403">
        <v>57</v>
      </c>
      <c r="M15" s="403">
        <v>58</v>
      </c>
      <c r="N15" s="2139"/>
    </row>
    <row r="16" spans="1:16" ht="9.9499999999999993" customHeight="1" x14ac:dyDescent="0.2">
      <c r="A16" s="2130"/>
      <c r="B16" s="2130"/>
      <c r="C16" s="2130"/>
      <c r="D16" s="2105" t="s">
        <v>98</v>
      </c>
      <c r="E16" s="2131"/>
      <c r="F16" s="1460">
        <v>101</v>
      </c>
      <c r="G16" s="1461">
        <v>72</v>
      </c>
      <c r="H16" s="1461">
        <v>73</v>
      </c>
      <c r="I16" s="1461">
        <v>73</v>
      </c>
      <c r="J16" s="1461">
        <v>88</v>
      </c>
      <c r="K16" s="1461">
        <v>71</v>
      </c>
      <c r="L16" s="2107">
        <v>58</v>
      </c>
      <c r="M16" s="2107">
        <v>66</v>
      </c>
      <c r="N16" s="2139"/>
    </row>
    <row r="17" spans="1:14" ht="9.9499999999999993" customHeight="1" x14ac:dyDescent="0.2">
      <c r="A17" s="2130"/>
      <c r="B17" s="2130"/>
      <c r="C17" s="2130"/>
      <c r="D17" s="2105" t="s">
        <v>96</v>
      </c>
      <c r="E17" s="2131"/>
      <c r="F17" s="1457">
        <v>58</v>
      </c>
      <c r="G17" s="399">
        <v>77</v>
      </c>
      <c r="H17" s="399">
        <v>81</v>
      </c>
      <c r="I17" s="399">
        <v>83</v>
      </c>
      <c r="J17" s="399">
        <v>86</v>
      </c>
      <c r="K17" s="399">
        <v>105</v>
      </c>
      <c r="L17" s="403">
        <v>82</v>
      </c>
      <c r="M17" s="403">
        <v>84</v>
      </c>
      <c r="N17" s="2138"/>
    </row>
    <row r="18" spans="1:14" ht="9.9499999999999993" customHeight="1" x14ac:dyDescent="0.2">
      <c r="A18" s="333"/>
      <c r="B18" s="333"/>
      <c r="C18" s="333"/>
      <c r="D18" s="333"/>
      <c r="E18" s="589"/>
      <c r="F18" s="404">
        <f t="shared" ref="F18:M18" si="4">SUM(F15:F17)</f>
        <v>376</v>
      </c>
      <c r="G18" s="1094">
        <f t="shared" ref="G18:H18" si="5">SUM(G15:G17)</f>
        <v>297</v>
      </c>
      <c r="H18" s="1094">
        <f t="shared" si="5"/>
        <v>283</v>
      </c>
      <c r="I18" s="1094">
        <f t="shared" ref="I18:L18" si="6">SUM(I15:I17)</f>
        <v>258</v>
      </c>
      <c r="J18" s="1094">
        <f t="shared" si="6"/>
        <v>230</v>
      </c>
      <c r="K18" s="1094">
        <f t="shared" si="6"/>
        <v>231</v>
      </c>
      <c r="L18" s="1099">
        <f t="shared" si="6"/>
        <v>197</v>
      </c>
      <c r="M18" s="1099">
        <f t="shared" si="4"/>
        <v>208</v>
      </c>
      <c r="N18" s="2136"/>
    </row>
    <row r="19" spans="1:14" ht="9.9499999999999993" customHeight="1" x14ac:dyDescent="0.2">
      <c r="A19" s="333"/>
      <c r="B19" s="333"/>
      <c r="C19" s="333"/>
      <c r="D19" s="333"/>
      <c r="E19" s="589"/>
      <c r="F19" s="1507">
        <f t="shared" ref="F19:M19" si="7">F12+F18</f>
        <v>644</v>
      </c>
      <c r="G19" s="369">
        <f t="shared" ref="G19:H19" si="8">G12+G18</f>
        <v>561</v>
      </c>
      <c r="H19" s="369">
        <f t="shared" si="8"/>
        <v>548</v>
      </c>
      <c r="I19" s="369">
        <f t="shared" ref="I19:L19" si="9">I12+I18</f>
        <v>524</v>
      </c>
      <c r="J19" s="369">
        <f t="shared" si="9"/>
        <v>482</v>
      </c>
      <c r="K19" s="369">
        <f t="shared" si="9"/>
        <v>494</v>
      </c>
      <c r="L19" s="421">
        <f t="shared" si="9"/>
        <v>449</v>
      </c>
      <c r="M19" s="421">
        <f t="shared" si="7"/>
        <v>457</v>
      </c>
      <c r="N19" s="2136"/>
    </row>
    <row r="20" spans="1:14" ht="9.9499999999999993" customHeight="1" x14ac:dyDescent="0.2">
      <c r="A20" s="333"/>
      <c r="B20" s="333"/>
      <c r="C20" s="333"/>
      <c r="D20" s="333"/>
      <c r="E20" s="589"/>
      <c r="F20" s="1532"/>
      <c r="G20" s="1102"/>
      <c r="H20" s="1102"/>
      <c r="I20" s="1102"/>
      <c r="J20" s="1102"/>
      <c r="K20" s="1102"/>
      <c r="L20" s="1252"/>
      <c r="M20" s="1252"/>
      <c r="N20" s="2136"/>
    </row>
    <row r="21" spans="1:14" ht="9.9499999999999993" customHeight="1" x14ac:dyDescent="0.2">
      <c r="A21" s="2423" t="s">
        <v>457</v>
      </c>
      <c r="B21" s="2423"/>
      <c r="C21" s="2423"/>
      <c r="D21" s="2423"/>
      <c r="E21" s="586"/>
      <c r="F21" s="1457"/>
      <c r="G21" s="399"/>
      <c r="H21" s="399"/>
      <c r="I21" s="399"/>
      <c r="J21" s="399"/>
      <c r="K21" s="399"/>
      <c r="L21" s="403"/>
      <c r="M21" s="403"/>
      <c r="N21" s="2137"/>
    </row>
    <row r="22" spans="1:14" ht="9.9499999999999993" customHeight="1" x14ac:dyDescent="0.2">
      <c r="A22" s="432"/>
      <c r="B22" s="2423" t="s">
        <v>336</v>
      </c>
      <c r="C22" s="2423"/>
      <c r="D22" s="2423"/>
      <c r="E22" s="586"/>
      <c r="F22" s="1457"/>
      <c r="G22" s="399"/>
      <c r="H22" s="399"/>
      <c r="I22" s="399"/>
      <c r="J22" s="399"/>
      <c r="K22" s="399"/>
      <c r="L22" s="403"/>
      <c r="M22" s="403"/>
      <c r="N22" s="2139"/>
    </row>
    <row r="23" spans="1:14" ht="9.9499999999999993" customHeight="1" x14ac:dyDescent="0.2">
      <c r="A23" s="1131"/>
      <c r="B23" s="1131"/>
      <c r="C23" s="1131"/>
      <c r="D23" s="640" t="s">
        <v>280</v>
      </c>
      <c r="E23" s="586"/>
      <c r="F23" s="2045">
        <v>268</v>
      </c>
      <c r="G23" s="2046">
        <v>264</v>
      </c>
      <c r="H23" s="2046">
        <v>265</v>
      </c>
      <c r="I23" s="2046">
        <v>266</v>
      </c>
      <c r="J23" s="2046">
        <v>252</v>
      </c>
      <c r="K23" s="2046">
        <v>263</v>
      </c>
      <c r="L23" s="2124">
        <v>252</v>
      </c>
      <c r="M23" s="2124">
        <v>249</v>
      </c>
      <c r="N23" s="2139"/>
    </row>
    <row r="24" spans="1:14" ht="9.9499999999999993" customHeight="1" x14ac:dyDescent="0.2">
      <c r="A24" s="2130"/>
      <c r="B24" s="2130"/>
      <c r="C24" s="2130"/>
      <c r="D24" s="2105" t="s">
        <v>455</v>
      </c>
      <c r="E24" s="2131"/>
      <c r="F24" s="1507">
        <v>376</v>
      </c>
      <c r="G24" s="369">
        <v>297</v>
      </c>
      <c r="H24" s="369">
        <v>283</v>
      </c>
      <c r="I24" s="369">
        <v>258</v>
      </c>
      <c r="J24" s="369">
        <v>230</v>
      </c>
      <c r="K24" s="369">
        <v>231</v>
      </c>
      <c r="L24" s="421">
        <v>197</v>
      </c>
      <c r="M24" s="421">
        <v>208</v>
      </c>
      <c r="N24" s="2138"/>
    </row>
    <row r="25" spans="1:14" ht="9.9499999999999993" customHeight="1" x14ac:dyDescent="0.2">
      <c r="A25" s="1131"/>
      <c r="B25" s="1131"/>
      <c r="C25" s="1131"/>
      <c r="D25" s="640"/>
      <c r="E25" s="586"/>
      <c r="F25" s="1507">
        <f>SUM(F23:F24)</f>
        <v>644</v>
      </c>
      <c r="G25" s="369">
        <f>SUM(G23:G24)</f>
        <v>561</v>
      </c>
      <c r="H25" s="369">
        <f>SUM(H23:H24)</f>
        <v>548</v>
      </c>
      <c r="I25" s="369">
        <f>SUM(I23:I24)</f>
        <v>524</v>
      </c>
      <c r="J25" s="421">
        <f t="shared" ref="J25:K25" si="10">SUM(J23:J24)</f>
        <v>482</v>
      </c>
      <c r="K25" s="421">
        <f t="shared" si="10"/>
        <v>494</v>
      </c>
      <c r="L25" s="421">
        <f>SUM(L23:L24)</f>
        <v>449</v>
      </c>
      <c r="M25" s="421">
        <f>SUM(M23:M24)</f>
        <v>457</v>
      </c>
      <c r="N25" s="2136"/>
    </row>
    <row r="26" spans="1:14" ht="12" customHeight="1" x14ac:dyDescent="0.2">
      <c r="A26" s="2132"/>
      <c r="B26" s="2132"/>
      <c r="C26" s="2132"/>
      <c r="D26" s="2133" t="s">
        <v>762</v>
      </c>
      <c r="E26" s="2134" t="s">
        <v>305</v>
      </c>
      <c r="F26" s="1457">
        <v>2</v>
      </c>
      <c r="G26" s="399">
        <v>2</v>
      </c>
      <c r="H26" s="399">
        <v>0</v>
      </c>
      <c r="I26" s="399">
        <v>20</v>
      </c>
      <c r="J26" s="399">
        <v>0</v>
      </c>
      <c r="K26" s="399">
        <v>0</v>
      </c>
      <c r="L26" s="403">
        <v>0</v>
      </c>
      <c r="M26" s="403">
        <v>0</v>
      </c>
      <c r="N26" s="2136"/>
    </row>
    <row r="27" spans="1:14" ht="9.9499999999999993" customHeight="1" x14ac:dyDescent="0.2">
      <c r="A27" s="586"/>
      <c r="B27" s="586"/>
      <c r="C27" s="586"/>
      <c r="D27" s="586"/>
      <c r="E27" s="589"/>
      <c r="F27" s="404">
        <f>SUM(F25:F26)</f>
        <v>646</v>
      </c>
      <c r="G27" s="1094">
        <f>SUM(G25:G26)</f>
        <v>563</v>
      </c>
      <c r="H27" s="1094">
        <f>SUM(H25:H26)</f>
        <v>548</v>
      </c>
      <c r="I27" s="1094">
        <f>SUM(I25:I26)</f>
        <v>544</v>
      </c>
      <c r="J27" s="1094">
        <f>SUM(J25:J26)</f>
        <v>482</v>
      </c>
      <c r="K27" s="1094">
        <f t="shared" ref="K27:L27" si="11">SUM(K25:K26)</f>
        <v>494</v>
      </c>
      <c r="L27" s="1094">
        <f t="shared" si="11"/>
        <v>449</v>
      </c>
      <c r="M27" s="1094">
        <f t="shared" ref="M27" si="12">SUM(M25:M26)</f>
        <v>457</v>
      </c>
      <c r="N27" s="2136"/>
    </row>
    <row r="28" spans="1:14" ht="9.9499999999999993" customHeight="1" x14ac:dyDescent="0.2">
      <c r="A28" s="586"/>
      <c r="B28" s="586"/>
      <c r="C28" s="586"/>
      <c r="D28" s="586"/>
      <c r="E28" s="589"/>
      <c r="F28" s="1532"/>
      <c r="G28" s="1102"/>
      <c r="H28" s="1102"/>
      <c r="I28" s="1102"/>
      <c r="J28" s="1102"/>
      <c r="K28" s="1102"/>
      <c r="L28" s="1252"/>
      <c r="M28" s="1252"/>
      <c r="N28" s="2136"/>
    </row>
    <row r="29" spans="1:14" ht="21.75" customHeight="1" x14ac:dyDescent="0.2">
      <c r="A29" s="2461" t="s">
        <v>466</v>
      </c>
      <c r="B29" s="2423"/>
      <c r="C29" s="2423"/>
      <c r="D29" s="2423"/>
      <c r="E29" s="586"/>
      <c r="F29" s="1527"/>
      <c r="G29" s="595"/>
      <c r="H29" s="595"/>
      <c r="I29" s="595"/>
      <c r="J29" s="595"/>
      <c r="K29" s="595"/>
      <c r="L29" s="389"/>
      <c r="M29" s="389"/>
      <c r="N29" s="2137"/>
    </row>
    <row r="30" spans="1:14" ht="11.25" customHeight="1" x14ac:dyDescent="0.2">
      <c r="A30" s="432"/>
      <c r="B30" s="2423" t="s">
        <v>763</v>
      </c>
      <c r="C30" s="2423"/>
      <c r="D30" s="2423"/>
      <c r="E30" s="586"/>
      <c r="F30" s="1530"/>
      <c r="G30" s="594"/>
      <c r="H30" s="594"/>
      <c r="I30" s="594"/>
      <c r="J30" s="594"/>
      <c r="K30" s="594"/>
      <c r="L30" s="387"/>
      <c r="M30" s="387"/>
      <c r="N30" s="2139"/>
    </row>
    <row r="31" spans="1:14" ht="9.9499999999999993" customHeight="1" x14ac:dyDescent="0.2">
      <c r="A31" s="576"/>
      <c r="B31" s="576"/>
      <c r="C31" s="2423" t="s">
        <v>280</v>
      </c>
      <c r="D31" s="2423"/>
      <c r="E31" s="586"/>
      <c r="F31" s="1457"/>
      <c r="G31" s="399"/>
      <c r="H31" s="399"/>
      <c r="I31" s="399"/>
      <c r="J31" s="399"/>
      <c r="K31" s="399"/>
      <c r="L31" s="403"/>
      <c r="M31" s="403"/>
      <c r="N31" s="2139"/>
    </row>
    <row r="32" spans="1:14" ht="9.9499999999999993" customHeight="1" x14ac:dyDescent="0.2">
      <c r="A32" s="1131"/>
      <c r="B32" s="1131"/>
      <c r="C32" s="1131"/>
      <c r="D32" s="640" t="s">
        <v>5</v>
      </c>
      <c r="E32" s="586"/>
      <c r="F32" s="1457">
        <v>866</v>
      </c>
      <c r="G32" s="399">
        <v>837</v>
      </c>
      <c r="H32" s="399">
        <v>834</v>
      </c>
      <c r="I32" s="399">
        <v>824</v>
      </c>
      <c r="J32" s="399">
        <v>806</v>
      </c>
      <c r="K32" s="399">
        <v>800</v>
      </c>
      <c r="L32" s="403">
        <v>796</v>
      </c>
      <c r="M32" s="403">
        <v>809</v>
      </c>
      <c r="N32" s="2139"/>
    </row>
    <row r="33" spans="1:14" ht="9.9499999999999993" customHeight="1" x14ac:dyDescent="0.2">
      <c r="A33" s="2130"/>
      <c r="B33" s="2130"/>
      <c r="C33" s="2130"/>
      <c r="D33" s="2122" t="s">
        <v>98</v>
      </c>
      <c r="E33" s="2131"/>
      <c r="F33" s="1460">
        <v>4</v>
      </c>
      <c r="G33" s="1461">
        <v>7</v>
      </c>
      <c r="H33" s="1461">
        <v>6</v>
      </c>
      <c r="I33" s="1461">
        <v>5</v>
      </c>
      <c r="J33" s="1461">
        <v>5</v>
      </c>
      <c r="K33" s="1461">
        <v>7</v>
      </c>
      <c r="L33" s="2107">
        <v>7</v>
      </c>
      <c r="M33" s="2107">
        <v>2</v>
      </c>
      <c r="N33" s="2139"/>
    </row>
    <row r="34" spans="1:14" ht="9.9499999999999993" customHeight="1" x14ac:dyDescent="0.2">
      <c r="A34" s="2130"/>
      <c r="B34" s="2130"/>
      <c r="C34" s="2130"/>
      <c r="D34" s="2105" t="s">
        <v>96</v>
      </c>
      <c r="E34" s="2131"/>
      <c r="F34" s="1457">
        <v>46</v>
      </c>
      <c r="G34" s="399">
        <v>43</v>
      </c>
      <c r="H34" s="399">
        <v>49</v>
      </c>
      <c r="I34" s="399">
        <v>55</v>
      </c>
      <c r="J34" s="399">
        <v>50</v>
      </c>
      <c r="K34" s="399">
        <v>51</v>
      </c>
      <c r="L34" s="403">
        <v>48</v>
      </c>
      <c r="M34" s="403">
        <v>51</v>
      </c>
      <c r="N34" s="2138"/>
    </row>
    <row r="35" spans="1:14" ht="9.9499999999999993" customHeight="1" x14ac:dyDescent="0.2">
      <c r="A35" s="333"/>
      <c r="B35" s="333"/>
      <c r="C35" s="333"/>
      <c r="D35" s="333"/>
      <c r="E35" s="589"/>
      <c r="F35" s="404">
        <f t="shared" ref="F35:M35" si="13">SUM(F32:F34)</f>
        <v>916</v>
      </c>
      <c r="G35" s="1094">
        <f t="shared" ref="G35:H35" si="14">SUM(G32:G34)</f>
        <v>887</v>
      </c>
      <c r="H35" s="1094">
        <f t="shared" si="14"/>
        <v>889</v>
      </c>
      <c r="I35" s="1094">
        <f t="shared" ref="I35:L35" si="15">SUM(I32:I34)</f>
        <v>884</v>
      </c>
      <c r="J35" s="1094">
        <f t="shared" si="15"/>
        <v>861</v>
      </c>
      <c r="K35" s="1094">
        <f t="shared" si="15"/>
        <v>858</v>
      </c>
      <c r="L35" s="1099">
        <f t="shared" si="15"/>
        <v>851</v>
      </c>
      <c r="M35" s="1099">
        <f t="shared" si="13"/>
        <v>862</v>
      </c>
      <c r="N35" s="2136"/>
    </row>
    <row r="36" spans="1:14" ht="9.9499999999999993" customHeight="1" x14ac:dyDescent="0.2">
      <c r="A36" s="333"/>
      <c r="B36" s="333"/>
      <c r="C36" s="333"/>
      <c r="D36" s="333"/>
      <c r="E36" s="589"/>
      <c r="F36" s="1530"/>
      <c r="G36" s="594"/>
      <c r="H36" s="594"/>
      <c r="I36" s="594"/>
      <c r="J36" s="594"/>
      <c r="K36" s="594"/>
      <c r="L36" s="387"/>
      <c r="M36" s="387"/>
      <c r="N36" s="2137"/>
    </row>
    <row r="37" spans="1:14" ht="9.9499999999999993" customHeight="1" x14ac:dyDescent="0.2">
      <c r="A37" s="576"/>
      <c r="B37" s="576"/>
      <c r="C37" s="2423" t="s">
        <v>455</v>
      </c>
      <c r="D37" s="2423"/>
      <c r="E37" s="586"/>
      <c r="F37" s="1457"/>
      <c r="G37" s="399"/>
      <c r="H37" s="399"/>
      <c r="I37" s="399"/>
      <c r="J37" s="399"/>
      <c r="K37" s="399"/>
      <c r="L37" s="403"/>
      <c r="M37" s="403"/>
      <c r="N37" s="2139"/>
    </row>
    <row r="38" spans="1:14" ht="9.9499999999999993" customHeight="1" x14ac:dyDescent="0.2">
      <c r="A38" s="1131"/>
      <c r="B38" s="1131"/>
      <c r="C38" s="1131"/>
      <c r="D38" s="640" t="s">
        <v>5</v>
      </c>
      <c r="E38" s="586"/>
      <c r="F38" s="1457">
        <v>144</v>
      </c>
      <c r="G38" s="399">
        <v>132</v>
      </c>
      <c r="H38" s="399">
        <v>115</v>
      </c>
      <c r="I38" s="399">
        <v>100</v>
      </c>
      <c r="J38" s="399">
        <v>98</v>
      </c>
      <c r="K38" s="399">
        <v>95</v>
      </c>
      <c r="L38" s="403">
        <v>104</v>
      </c>
      <c r="M38" s="403">
        <v>99</v>
      </c>
      <c r="N38" s="2139"/>
    </row>
    <row r="39" spans="1:14" ht="9.9499999999999993" customHeight="1" x14ac:dyDescent="0.2">
      <c r="A39" s="2130"/>
      <c r="B39" s="2130"/>
      <c r="C39" s="2130"/>
      <c r="D39" s="2105" t="s">
        <v>98</v>
      </c>
      <c r="E39" s="2131"/>
      <c r="F39" s="1460">
        <v>138</v>
      </c>
      <c r="G39" s="1461">
        <v>116</v>
      </c>
      <c r="H39" s="1461">
        <v>122</v>
      </c>
      <c r="I39" s="1461">
        <v>123</v>
      </c>
      <c r="J39" s="1461">
        <v>108</v>
      </c>
      <c r="K39" s="1461">
        <v>93</v>
      </c>
      <c r="L39" s="2107">
        <v>100</v>
      </c>
      <c r="M39" s="2107">
        <v>106</v>
      </c>
      <c r="N39" s="2139"/>
    </row>
    <row r="40" spans="1:14" ht="9.9499999999999993" customHeight="1" x14ac:dyDescent="0.2">
      <c r="A40" s="2130"/>
      <c r="B40" s="2130"/>
      <c r="C40" s="2130"/>
      <c r="D40" s="2105" t="s">
        <v>96</v>
      </c>
      <c r="E40" s="2131"/>
      <c r="F40" s="1457">
        <v>73</v>
      </c>
      <c r="G40" s="399">
        <v>75</v>
      </c>
      <c r="H40" s="399">
        <v>77</v>
      </c>
      <c r="I40" s="399">
        <v>84</v>
      </c>
      <c r="J40" s="399">
        <v>90</v>
      </c>
      <c r="K40" s="399">
        <v>101</v>
      </c>
      <c r="L40" s="403">
        <v>115</v>
      </c>
      <c r="M40" s="403">
        <v>102</v>
      </c>
      <c r="N40" s="2138"/>
    </row>
    <row r="41" spans="1:14" ht="9.9499999999999993" customHeight="1" x14ac:dyDescent="0.2">
      <c r="A41" s="333"/>
      <c r="B41" s="333"/>
      <c r="C41" s="333"/>
      <c r="D41" s="333"/>
      <c r="E41" s="589"/>
      <c r="F41" s="404">
        <f t="shared" ref="F41:M41" si="16">SUM(F38:F40)</f>
        <v>355</v>
      </c>
      <c r="G41" s="1094">
        <f t="shared" ref="G41:H41" si="17">SUM(G38:G40)</f>
        <v>323</v>
      </c>
      <c r="H41" s="1094">
        <f t="shared" si="17"/>
        <v>314</v>
      </c>
      <c r="I41" s="1094">
        <f t="shared" ref="I41:L41" si="18">SUM(I38:I40)</f>
        <v>307</v>
      </c>
      <c r="J41" s="1094">
        <f t="shared" si="18"/>
        <v>296</v>
      </c>
      <c r="K41" s="1094">
        <f t="shared" si="18"/>
        <v>289</v>
      </c>
      <c r="L41" s="1099">
        <f t="shared" si="18"/>
        <v>319</v>
      </c>
      <c r="M41" s="1099">
        <f t="shared" si="16"/>
        <v>307</v>
      </c>
      <c r="N41" s="2136"/>
    </row>
    <row r="42" spans="1:14" ht="9.9499999999999993" customHeight="1" x14ac:dyDescent="0.2">
      <c r="A42" s="333"/>
      <c r="B42" s="333"/>
      <c r="C42" s="333"/>
      <c r="D42" s="333"/>
      <c r="E42" s="589"/>
      <c r="F42" s="1507">
        <f t="shared" ref="F42:M42" si="19">F35+F41</f>
        <v>1271</v>
      </c>
      <c r="G42" s="369">
        <f t="shared" ref="G42:H42" si="20">G35+G41</f>
        <v>1210</v>
      </c>
      <c r="H42" s="369">
        <f t="shared" si="20"/>
        <v>1203</v>
      </c>
      <c r="I42" s="369">
        <f t="shared" ref="I42:L42" si="21">I35+I41</f>
        <v>1191</v>
      </c>
      <c r="J42" s="369">
        <f t="shared" si="21"/>
        <v>1157</v>
      </c>
      <c r="K42" s="369">
        <f t="shared" si="21"/>
        <v>1147</v>
      </c>
      <c r="L42" s="421">
        <f t="shared" si="21"/>
        <v>1170</v>
      </c>
      <c r="M42" s="421">
        <f t="shared" si="19"/>
        <v>1169</v>
      </c>
      <c r="N42" s="2136"/>
    </row>
    <row r="43" spans="1:14" ht="9.9499999999999993" customHeight="1" x14ac:dyDescent="0.2">
      <c r="A43" s="589"/>
      <c r="B43" s="589"/>
      <c r="C43" s="589"/>
      <c r="D43" s="589"/>
      <c r="E43" s="589"/>
      <c r="F43" s="1532"/>
      <c r="G43" s="1102"/>
      <c r="H43" s="1102"/>
      <c r="I43" s="1102"/>
      <c r="J43" s="1102"/>
      <c r="K43" s="1102"/>
      <c r="L43" s="1252"/>
      <c r="M43" s="1252"/>
      <c r="N43" s="2136"/>
    </row>
    <row r="44" spans="1:14" ht="20.25" customHeight="1" x14ac:dyDescent="0.2">
      <c r="A44" s="2461" t="s">
        <v>466</v>
      </c>
      <c r="B44" s="2423"/>
      <c r="C44" s="2423"/>
      <c r="D44" s="2423"/>
      <c r="E44" s="586"/>
      <c r="F44" s="1457"/>
      <c r="G44" s="399"/>
      <c r="H44" s="399"/>
      <c r="I44" s="399"/>
      <c r="J44" s="399"/>
      <c r="K44" s="399"/>
      <c r="L44" s="403"/>
      <c r="M44" s="403"/>
      <c r="N44" s="2137"/>
    </row>
    <row r="45" spans="1:14" ht="9.9499999999999993" customHeight="1" x14ac:dyDescent="0.2">
      <c r="A45" s="432"/>
      <c r="B45" s="2423" t="s">
        <v>336</v>
      </c>
      <c r="C45" s="2423"/>
      <c r="D45" s="2423"/>
      <c r="E45" s="586"/>
      <c r="F45" s="1457"/>
      <c r="G45" s="399"/>
      <c r="H45" s="399"/>
      <c r="I45" s="399"/>
      <c r="J45" s="399"/>
      <c r="K45" s="399"/>
      <c r="L45" s="403"/>
      <c r="M45" s="403"/>
      <c r="N45" s="2139"/>
    </row>
    <row r="46" spans="1:14" ht="9.9499999999999993" customHeight="1" x14ac:dyDescent="0.2">
      <c r="A46" s="1131"/>
      <c r="B46" s="1131"/>
      <c r="C46" s="1131"/>
      <c r="D46" s="640" t="s">
        <v>280</v>
      </c>
      <c r="E46" s="586"/>
      <c r="F46" s="2045">
        <v>916</v>
      </c>
      <c r="G46" s="2046">
        <v>887</v>
      </c>
      <c r="H46" s="2046">
        <v>889</v>
      </c>
      <c r="I46" s="2046">
        <v>884</v>
      </c>
      <c r="J46" s="2046">
        <v>861</v>
      </c>
      <c r="K46" s="2046">
        <v>858</v>
      </c>
      <c r="L46" s="2124">
        <v>851</v>
      </c>
      <c r="M46" s="2124">
        <v>862</v>
      </c>
      <c r="N46" s="2139"/>
    </row>
    <row r="47" spans="1:14" ht="9.9499999999999993" customHeight="1" x14ac:dyDescent="0.2">
      <c r="A47" s="2130"/>
      <c r="B47" s="2130"/>
      <c r="C47" s="2130"/>
      <c r="D47" s="2105" t="s">
        <v>337</v>
      </c>
      <c r="E47" s="2131"/>
      <c r="F47" s="1457">
        <v>355</v>
      </c>
      <c r="G47" s="399">
        <v>323</v>
      </c>
      <c r="H47" s="399">
        <v>314</v>
      </c>
      <c r="I47" s="399">
        <v>307</v>
      </c>
      <c r="J47" s="399">
        <v>296</v>
      </c>
      <c r="K47" s="399">
        <v>289</v>
      </c>
      <c r="L47" s="403">
        <v>319</v>
      </c>
      <c r="M47" s="403">
        <v>307</v>
      </c>
      <c r="N47" s="2138"/>
    </row>
    <row r="48" spans="1:14" ht="9.9499999999999993" customHeight="1" x14ac:dyDescent="0.2">
      <c r="A48" s="1131"/>
      <c r="B48" s="1131"/>
      <c r="C48" s="1131"/>
      <c r="D48" s="640"/>
      <c r="E48" s="586"/>
      <c r="F48" s="404">
        <f t="shared" ref="F48:M48" si="22">SUM(F46:F47)</f>
        <v>1271</v>
      </c>
      <c r="G48" s="1094">
        <f t="shared" ref="G48:H48" si="23">SUM(G46:G47)</f>
        <v>1210</v>
      </c>
      <c r="H48" s="1094">
        <f t="shared" si="23"/>
        <v>1203</v>
      </c>
      <c r="I48" s="1094">
        <f t="shared" ref="I48:L48" si="24">SUM(I46:I47)</f>
        <v>1191</v>
      </c>
      <c r="J48" s="1094">
        <f t="shared" si="24"/>
        <v>1157</v>
      </c>
      <c r="K48" s="1094">
        <f t="shared" si="24"/>
        <v>1147</v>
      </c>
      <c r="L48" s="1099">
        <f t="shared" si="24"/>
        <v>1170</v>
      </c>
      <c r="M48" s="1099">
        <f t="shared" si="22"/>
        <v>1169</v>
      </c>
      <c r="N48" s="2136"/>
    </row>
    <row r="49" spans="1:14" ht="12" customHeight="1" x14ac:dyDescent="0.2">
      <c r="A49" s="2132"/>
      <c r="B49" s="2132"/>
      <c r="C49" s="2132"/>
      <c r="D49" s="2135" t="s">
        <v>762</v>
      </c>
      <c r="E49" s="2134" t="s">
        <v>305</v>
      </c>
      <c r="F49" s="1457">
        <v>127</v>
      </c>
      <c r="G49" s="399">
        <v>117</v>
      </c>
      <c r="H49" s="399">
        <v>109</v>
      </c>
      <c r="I49" s="399">
        <v>110</v>
      </c>
      <c r="J49" s="399">
        <v>102</v>
      </c>
      <c r="K49" s="399">
        <v>103</v>
      </c>
      <c r="L49" s="403">
        <v>109</v>
      </c>
      <c r="M49" s="403">
        <v>101</v>
      </c>
      <c r="N49" s="2136"/>
    </row>
    <row r="50" spans="1:14" ht="9.9499999999999993" customHeight="1" x14ac:dyDescent="0.2">
      <c r="A50" s="333"/>
      <c r="B50" s="333"/>
      <c r="C50" s="333"/>
      <c r="D50" s="333"/>
      <c r="E50" s="586"/>
      <c r="F50" s="404">
        <f t="shared" ref="F50:M50" si="25">F48+F49</f>
        <v>1398</v>
      </c>
      <c r="G50" s="1094">
        <f t="shared" ref="G50:H50" si="26">G48+G49</f>
        <v>1327</v>
      </c>
      <c r="H50" s="1094">
        <f t="shared" si="26"/>
        <v>1312</v>
      </c>
      <c r="I50" s="1094">
        <f t="shared" ref="I50:L50" si="27">I48+I49</f>
        <v>1301</v>
      </c>
      <c r="J50" s="1094">
        <f t="shared" si="27"/>
        <v>1259</v>
      </c>
      <c r="K50" s="1094">
        <f t="shared" si="27"/>
        <v>1250</v>
      </c>
      <c r="L50" s="1099">
        <f t="shared" si="27"/>
        <v>1279</v>
      </c>
      <c r="M50" s="1099">
        <f t="shared" si="25"/>
        <v>1270</v>
      </c>
      <c r="N50" s="2136"/>
    </row>
    <row r="51" spans="1:14" ht="3.75" customHeight="1" x14ac:dyDescent="0.2">
      <c r="A51" s="590"/>
      <c r="B51" s="590"/>
      <c r="C51" s="590"/>
      <c r="D51" s="590"/>
      <c r="E51" s="194"/>
      <c r="F51" s="591"/>
      <c r="G51" s="591"/>
      <c r="H51" s="591"/>
      <c r="I51" s="591"/>
      <c r="J51" s="591"/>
      <c r="K51" s="591"/>
      <c r="L51" s="591"/>
      <c r="M51" s="591"/>
    </row>
    <row r="52" spans="1:14" ht="9.9499999999999993" customHeight="1" x14ac:dyDescent="0.2">
      <c r="A52" s="1103" t="s">
        <v>604</v>
      </c>
      <c r="B52" s="2459" t="s">
        <v>769</v>
      </c>
      <c r="C52" s="2460"/>
      <c r="D52" s="2460"/>
      <c r="E52" s="2460"/>
      <c r="F52" s="2460"/>
      <c r="G52" s="2460"/>
      <c r="H52" s="2460"/>
      <c r="I52" s="2460"/>
      <c r="J52" s="2460"/>
      <c r="K52" s="2460"/>
      <c r="L52" s="2460"/>
      <c r="M52" s="2460"/>
    </row>
    <row r="53" spans="1:14" ht="9.9499999999999993" customHeight="1" x14ac:dyDescent="0.2">
      <c r="A53" s="1103" t="s">
        <v>605</v>
      </c>
      <c r="B53" s="2459" t="s">
        <v>456</v>
      </c>
      <c r="C53" s="2460"/>
      <c r="D53" s="2460"/>
      <c r="E53" s="2460"/>
      <c r="F53" s="2460"/>
      <c r="G53" s="2460"/>
      <c r="H53" s="2460"/>
      <c r="I53" s="2460"/>
      <c r="J53" s="2460"/>
      <c r="K53" s="2460"/>
      <c r="L53" s="2460"/>
      <c r="M53" s="2460"/>
    </row>
    <row r="54" spans="1:14" ht="9.9499999999999993" customHeight="1" x14ac:dyDescent="0.2">
      <c r="A54" s="1103" t="s">
        <v>606</v>
      </c>
      <c r="B54" s="2459" t="s">
        <v>774</v>
      </c>
      <c r="C54" s="2460"/>
      <c r="D54" s="2460"/>
      <c r="E54" s="2460"/>
      <c r="F54" s="2460"/>
      <c r="G54" s="2460"/>
      <c r="H54" s="2460"/>
      <c r="I54" s="2460"/>
      <c r="J54" s="2460"/>
      <c r="K54" s="2460"/>
      <c r="L54" s="2460"/>
      <c r="M54" s="2460"/>
    </row>
  </sheetData>
  <mergeCells count="19">
    <mergeCell ref="A3:D3"/>
    <mergeCell ref="F3:M3"/>
    <mergeCell ref="A1:N1"/>
    <mergeCell ref="C31:D31"/>
    <mergeCell ref="C37:D37"/>
    <mergeCell ref="C14:D14"/>
    <mergeCell ref="C8:D8"/>
    <mergeCell ref="A4:D4"/>
    <mergeCell ref="A6:D6"/>
    <mergeCell ref="B7:D7"/>
    <mergeCell ref="A21:D21"/>
    <mergeCell ref="B22:D22"/>
    <mergeCell ref="A29:D29"/>
    <mergeCell ref="B52:M52"/>
    <mergeCell ref="B30:D30"/>
    <mergeCell ref="A44:D44"/>
    <mergeCell ref="B53:M53"/>
    <mergeCell ref="B54:M54"/>
    <mergeCell ref="B45:D45"/>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0"/>
  <sheetViews>
    <sheetView zoomScaleNormal="100" zoomScaleSheetLayoutView="100" workbookViewId="0">
      <selection activeCell="J43" sqref="J43"/>
    </sheetView>
  </sheetViews>
  <sheetFormatPr defaultColWidth="9.140625" defaultRowHeight="12.75" x14ac:dyDescent="0.2"/>
  <cols>
    <col min="1" max="3" width="2.140625" style="471" customWidth="1"/>
    <col min="4" max="4" width="125.5703125" style="471" customWidth="1"/>
    <col min="5" max="5" width="7.140625" style="471" customWidth="1"/>
    <col min="6" max="6" width="1.28515625" style="374" customWidth="1"/>
    <col min="7" max="7" width="9.140625" style="569" customWidth="1"/>
    <col min="8" max="8" width="9.140625" style="374" customWidth="1"/>
    <col min="9" max="9" width="9.140625" style="2" customWidth="1"/>
    <col min="10" max="10" width="9.140625" style="374" customWidth="1"/>
    <col min="11" max="16384" width="9.140625" style="374"/>
  </cols>
  <sheetData>
    <row r="1" spans="1:9" s="1058" customFormat="1" ht="15.75" customHeight="1" x14ac:dyDescent="0.25">
      <c r="A1" s="2285" t="s">
        <v>454</v>
      </c>
      <c r="B1" s="2285"/>
      <c r="C1" s="2285"/>
      <c r="D1" s="2285"/>
      <c r="E1" s="2285"/>
      <c r="F1" s="2285"/>
      <c r="G1" s="1064"/>
      <c r="I1" s="1065"/>
    </row>
    <row r="2" spans="1:9" ht="9.9499999999999993" customHeight="1" x14ac:dyDescent="0.2">
      <c r="A2" s="570"/>
      <c r="B2" s="570"/>
      <c r="C2" s="570"/>
      <c r="D2" s="570"/>
      <c r="E2" s="571"/>
      <c r="F2" s="571"/>
    </row>
    <row r="3" spans="1:9" s="572" customFormat="1" ht="12" customHeight="1" x14ac:dyDescent="0.2">
      <c r="A3" s="2448"/>
      <c r="B3" s="2448"/>
      <c r="C3" s="2448"/>
      <c r="D3" s="2448"/>
      <c r="E3" s="1245" t="s">
        <v>315</v>
      </c>
      <c r="F3" s="390"/>
    </row>
    <row r="4" spans="1:9" ht="11.25" customHeight="1" x14ac:dyDescent="0.2">
      <c r="A4" s="2448" t="s">
        <v>418</v>
      </c>
      <c r="B4" s="2448"/>
      <c r="C4" s="2448"/>
      <c r="D4" s="2448"/>
      <c r="E4" s="573" t="s">
        <v>419</v>
      </c>
      <c r="F4" s="574"/>
    </row>
    <row r="5" spans="1:9" ht="9.9499999999999993" customHeight="1" x14ac:dyDescent="0.2">
      <c r="A5" s="384"/>
      <c r="B5" s="384"/>
      <c r="C5" s="384"/>
      <c r="D5" s="384"/>
      <c r="E5" s="575"/>
      <c r="F5" s="386"/>
    </row>
    <row r="6" spans="1:9" ht="9.9499999999999993" customHeight="1" x14ac:dyDescent="0.2">
      <c r="A6" s="2423" t="s">
        <v>291</v>
      </c>
      <c r="B6" s="2423"/>
      <c r="C6" s="2423"/>
      <c r="D6" s="2423"/>
      <c r="E6" s="388"/>
      <c r="F6" s="390"/>
    </row>
    <row r="7" spans="1:9" ht="11.25" customHeight="1" x14ac:dyDescent="0.2">
      <c r="A7" s="432"/>
      <c r="B7" s="2423" t="s">
        <v>761</v>
      </c>
      <c r="C7" s="2423"/>
      <c r="D7" s="2423"/>
      <c r="E7" s="393"/>
      <c r="F7" s="394"/>
    </row>
    <row r="8" spans="1:9" ht="9.9499999999999993" customHeight="1" x14ac:dyDescent="0.2">
      <c r="A8" s="576"/>
      <c r="B8" s="576"/>
      <c r="C8" s="2423" t="s">
        <v>280</v>
      </c>
      <c r="D8" s="2423"/>
      <c r="E8" s="577"/>
      <c r="F8" s="579"/>
    </row>
    <row r="9" spans="1:9" ht="9.9499999999999993" customHeight="1" x14ac:dyDescent="0.2">
      <c r="A9" s="2132"/>
      <c r="B9" s="2132"/>
      <c r="C9" s="2132"/>
      <c r="D9" s="2135" t="s">
        <v>5</v>
      </c>
      <c r="E9" s="580">
        <v>9</v>
      </c>
      <c r="F9" s="579"/>
    </row>
    <row r="10" spans="1:9" ht="12.75" customHeight="1" x14ac:dyDescent="0.2">
      <c r="A10" s="1131"/>
      <c r="B10" s="1131"/>
      <c r="C10" s="1131"/>
      <c r="D10" s="640"/>
      <c r="E10" s="581">
        <v>9</v>
      </c>
      <c r="F10" s="574"/>
    </row>
    <row r="11" spans="1:9" ht="9.9499999999999993" customHeight="1" x14ac:dyDescent="0.2">
      <c r="A11" s="253"/>
      <c r="B11" s="253"/>
      <c r="C11" s="253"/>
      <c r="D11" s="253"/>
      <c r="E11" s="577"/>
      <c r="F11" s="579"/>
    </row>
    <row r="12" spans="1:9" ht="9.9499999999999993" customHeight="1" x14ac:dyDescent="0.2">
      <c r="A12" s="576"/>
      <c r="B12" s="576"/>
      <c r="C12" s="2423" t="s">
        <v>455</v>
      </c>
      <c r="D12" s="2423"/>
      <c r="E12" s="582"/>
      <c r="F12" s="394"/>
    </row>
    <row r="13" spans="1:9" ht="9.9499999999999993" customHeight="1" x14ac:dyDescent="0.2">
      <c r="A13" s="2132"/>
      <c r="B13" s="2132"/>
      <c r="C13" s="2132"/>
      <c r="D13" s="2135" t="s">
        <v>5</v>
      </c>
      <c r="E13" s="2141">
        <v>35</v>
      </c>
      <c r="F13" s="394"/>
    </row>
    <row r="14" spans="1:9" ht="9.9499999999999993" customHeight="1" x14ac:dyDescent="0.2">
      <c r="A14" s="2132"/>
      <c r="B14" s="2132"/>
      <c r="C14" s="2132"/>
      <c r="D14" s="2135" t="s">
        <v>98</v>
      </c>
      <c r="E14" s="2141">
        <v>65</v>
      </c>
      <c r="F14" s="394"/>
    </row>
    <row r="15" spans="1:9" ht="9.9499999999999993" customHeight="1" x14ac:dyDescent="0.2">
      <c r="A15" s="2132"/>
      <c r="B15" s="2132"/>
      <c r="C15" s="2132"/>
      <c r="D15" s="2135" t="s">
        <v>96</v>
      </c>
      <c r="E15" s="580">
        <v>83</v>
      </c>
      <c r="F15" s="394"/>
    </row>
    <row r="16" spans="1:9" ht="12.75" customHeight="1" x14ac:dyDescent="0.2">
      <c r="A16" s="333"/>
      <c r="B16" s="333"/>
      <c r="C16" s="333"/>
      <c r="D16" s="333"/>
      <c r="E16" s="581">
        <v>183</v>
      </c>
      <c r="F16" s="574"/>
    </row>
    <row r="17" spans="1:6" ht="12.75" customHeight="1" x14ac:dyDescent="0.2">
      <c r="A17" s="333"/>
      <c r="B17" s="333"/>
      <c r="C17" s="333"/>
      <c r="D17" s="333"/>
      <c r="E17" s="584">
        <v>192</v>
      </c>
      <c r="F17" s="585"/>
    </row>
    <row r="18" spans="1:6" ht="9.9499999999999993" customHeight="1" x14ac:dyDescent="0.2">
      <c r="A18" s="333"/>
      <c r="B18" s="333"/>
      <c r="C18" s="333"/>
      <c r="D18" s="333"/>
      <c r="E18" s="331"/>
      <c r="F18" s="386"/>
    </row>
    <row r="19" spans="1:6" ht="9.9499999999999993" customHeight="1" x14ac:dyDescent="0.2">
      <c r="A19" s="2423" t="s">
        <v>291</v>
      </c>
      <c r="B19" s="2423"/>
      <c r="C19" s="2423"/>
      <c r="D19" s="2423"/>
      <c r="E19" s="580"/>
      <c r="F19" s="390"/>
    </row>
    <row r="20" spans="1:6" ht="9.9499999999999993" customHeight="1" x14ac:dyDescent="0.2">
      <c r="A20" s="432"/>
      <c r="B20" s="2423" t="s">
        <v>336</v>
      </c>
      <c r="C20" s="2423"/>
      <c r="D20" s="2423"/>
      <c r="E20" s="580"/>
      <c r="F20" s="579"/>
    </row>
    <row r="21" spans="1:6" ht="9.9499999999999993" customHeight="1" x14ac:dyDescent="0.2">
      <c r="A21" s="2132"/>
      <c r="B21" s="2132"/>
      <c r="C21" s="2132"/>
      <c r="D21" s="2135" t="s">
        <v>280</v>
      </c>
      <c r="E21" s="2141">
        <v>9</v>
      </c>
      <c r="F21" s="394"/>
    </row>
    <row r="22" spans="1:6" ht="9.9499999999999993" customHeight="1" x14ac:dyDescent="0.2">
      <c r="A22" s="2132"/>
      <c r="B22" s="2132"/>
      <c r="C22" s="2132"/>
      <c r="D22" s="2135" t="s">
        <v>455</v>
      </c>
      <c r="E22" s="583">
        <v>183</v>
      </c>
      <c r="F22" s="394"/>
    </row>
    <row r="23" spans="1:6" ht="12.75" customHeight="1" x14ac:dyDescent="0.2">
      <c r="A23" s="586"/>
      <c r="B23" s="586"/>
      <c r="C23" s="586"/>
      <c r="D23" s="586"/>
      <c r="E23" s="581">
        <v>192</v>
      </c>
      <c r="F23" s="587"/>
    </row>
    <row r="24" spans="1:6" ht="9.9499999999999993" customHeight="1" x14ac:dyDescent="0.2">
      <c r="A24" s="586"/>
      <c r="B24" s="586"/>
      <c r="C24" s="586"/>
      <c r="D24" s="586"/>
      <c r="E24" s="331"/>
      <c r="F24" s="386"/>
    </row>
    <row r="25" spans="1:6" ht="9.9499999999999993" customHeight="1" x14ac:dyDescent="0.2">
      <c r="A25" s="2423" t="s">
        <v>316</v>
      </c>
      <c r="B25" s="2423"/>
      <c r="C25" s="2423"/>
      <c r="D25" s="2423"/>
      <c r="E25" s="588"/>
      <c r="F25" s="390"/>
    </row>
    <row r="26" spans="1:6" ht="11.25" customHeight="1" x14ac:dyDescent="0.2">
      <c r="A26" s="432"/>
      <c r="B26" s="2423" t="s">
        <v>765</v>
      </c>
      <c r="C26" s="2423"/>
      <c r="D26" s="2423"/>
      <c r="E26" s="577"/>
      <c r="F26" s="579"/>
    </row>
    <row r="27" spans="1:6" ht="9.9499999999999993" customHeight="1" x14ac:dyDescent="0.2">
      <c r="A27" s="576"/>
      <c r="B27" s="576"/>
      <c r="C27" s="2423" t="s">
        <v>280</v>
      </c>
      <c r="D27" s="2423"/>
      <c r="E27" s="580"/>
      <c r="F27" s="394"/>
    </row>
    <row r="28" spans="1:6" ht="9.9499999999999993" customHeight="1" x14ac:dyDescent="0.2">
      <c r="A28" s="2132"/>
      <c r="B28" s="2132"/>
      <c r="C28" s="2132"/>
      <c r="D28" s="2135" t="s">
        <v>5</v>
      </c>
      <c r="E28" s="2141">
        <v>885</v>
      </c>
      <c r="F28" s="394"/>
    </row>
    <row r="29" spans="1:6" ht="9.9499999999999993" customHeight="1" x14ac:dyDescent="0.2">
      <c r="A29" s="2132"/>
      <c r="B29" s="2132"/>
      <c r="C29" s="2132"/>
      <c r="D29" s="2140" t="s">
        <v>98</v>
      </c>
      <c r="E29" s="2141">
        <v>1</v>
      </c>
      <c r="F29" s="394"/>
    </row>
    <row r="30" spans="1:6" ht="9.9499999999999993" customHeight="1" x14ac:dyDescent="0.2">
      <c r="A30" s="2132"/>
      <c r="B30" s="2132"/>
      <c r="C30" s="2132"/>
      <c r="D30" s="2135" t="s">
        <v>96</v>
      </c>
      <c r="E30" s="580">
        <v>189</v>
      </c>
      <c r="F30" s="394"/>
    </row>
    <row r="31" spans="1:6" ht="12.75" customHeight="1" x14ac:dyDescent="0.2">
      <c r="A31" s="333"/>
      <c r="B31" s="333"/>
      <c r="C31" s="333"/>
      <c r="D31" s="333"/>
      <c r="E31" s="581">
        <v>1075</v>
      </c>
      <c r="F31" s="574"/>
    </row>
    <row r="32" spans="1:6" ht="9.9499999999999993" customHeight="1" x14ac:dyDescent="0.2">
      <c r="A32" s="333"/>
      <c r="B32" s="333"/>
      <c r="C32" s="333"/>
      <c r="D32" s="333"/>
      <c r="E32" s="577"/>
      <c r="F32" s="394"/>
    </row>
    <row r="33" spans="1:6" ht="9.9499999999999993" customHeight="1" x14ac:dyDescent="0.2">
      <c r="A33" s="576"/>
      <c r="B33" s="576"/>
      <c r="C33" s="2423" t="s">
        <v>455</v>
      </c>
      <c r="D33" s="2423"/>
      <c r="E33" s="580"/>
      <c r="F33" s="394"/>
    </row>
    <row r="34" spans="1:6" ht="9.9499999999999993" customHeight="1" x14ac:dyDescent="0.2">
      <c r="A34" s="2132"/>
      <c r="B34" s="2132"/>
      <c r="C34" s="2132"/>
      <c r="D34" s="2135" t="s">
        <v>5</v>
      </c>
      <c r="E34" s="2141">
        <v>195</v>
      </c>
      <c r="F34" s="394"/>
    </row>
    <row r="35" spans="1:6" ht="9.9499999999999993" customHeight="1" x14ac:dyDescent="0.2">
      <c r="A35" s="2132"/>
      <c r="B35" s="2132"/>
      <c r="C35" s="2132"/>
      <c r="D35" s="2135" t="s">
        <v>98</v>
      </c>
      <c r="E35" s="2141">
        <v>83</v>
      </c>
      <c r="F35" s="394"/>
    </row>
    <row r="36" spans="1:6" ht="9.9499999999999993" customHeight="1" x14ac:dyDescent="0.2">
      <c r="A36" s="2132"/>
      <c r="B36" s="2132"/>
      <c r="C36" s="2132"/>
      <c r="D36" s="2135" t="s">
        <v>96</v>
      </c>
      <c r="E36" s="580">
        <v>73</v>
      </c>
      <c r="F36" s="394"/>
    </row>
    <row r="37" spans="1:6" ht="12.75" customHeight="1" x14ac:dyDescent="0.2">
      <c r="A37" s="333"/>
      <c r="B37" s="333"/>
      <c r="C37" s="333"/>
      <c r="D37" s="333"/>
      <c r="E37" s="581">
        <v>351</v>
      </c>
      <c r="F37" s="574"/>
    </row>
    <row r="38" spans="1:6" ht="12.75" customHeight="1" x14ac:dyDescent="0.2">
      <c r="A38" s="333"/>
      <c r="B38" s="333"/>
      <c r="C38" s="333"/>
      <c r="D38" s="333"/>
      <c r="E38" s="584">
        <v>1426</v>
      </c>
      <c r="F38" s="585"/>
    </row>
    <row r="39" spans="1:6" ht="9.9499999999999993" customHeight="1" x14ac:dyDescent="0.2">
      <c r="A39" s="589"/>
      <c r="B39" s="589"/>
      <c r="C39" s="589"/>
      <c r="D39" s="589"/>
      <c r="E39" s="331"/>
      <c r="F39" s="386"/>
    </row>
    <row r="40" spans="1:6" ht="9.9499999999999993" customHeight="1" x14ac:dyDescent="0.2">
      <c r="A40" s="2423" t="s">
        <v>316</v>
      </c>
      <c r="B40" s="2423"/>
      <c r="C40" s="2423"/>
      <c r="D40" s="2423"/>
      <c r="E40" s="580"/>
      <c r="F40" s="390"/>
    </row>
    <row r="41" spans="1:6" ht="9.9499999999999993" customHeight="1" x14ac:dyDescent="0.2">
      <c r="A41" s="432"/>
      <c r="B41" s="2423" t="s">
        <v>336</v>
      </c>
      <c r="C41" s="2423"/>
      <c r="D41" s="2423"/>
      <c r="E41" s="580"/>
      <c r="F41" s="579"/>
    </row>
    <row r="42" spans="1:6" ht="9.9499999999999993" customHeight="1" x14ac:dyDescent="0.2">
      <c r="A42" s="2132"/>
      <c r="B42" s="2132"/>
      <c r="C42" s="2132"/>
      <c r="D42" s="2135" t="s">
        <v>280</v>
      </c>
      <c r="E42" s="2141">
        <v>1075</v>
      </c>
      <c r="F42" s="394"/>
    </row>
    <row r="43" spans="1:6" ht="9.9499999999999993" customHeight="1" x14ac:dyDescent="0.2">
      <c r="A43" s="2132"/>
      <c r="B43" s="2132"/>
      <c r="C43" s="2132"/>
      <c r="D43" s="2135" t="s">
        <v>337</v>
      </c>
      <c r="E43" s="580">
        <v>351</v>
      </c>
      <c r="F43" s="394"/>
    </row>
    <row r="44" spans="1:6" ht="12.75" customHeight="1" x14ac:dyDescent="0.2">
      <c r="A44" s="1131"/>
      <c r="B44" s="1131"/>
      <c r="C44" s="1131"/>
      <c r="D44" s="640"/>
      <c r="E44" s="581">
        <v>1426</v>
      </c>
      <c r="F44" s="408"/>
    </row>
    <row r="45" spans="1:6" ht="12.75" customHeight="1" x14ac:dyDescent="0.2">
      <c r="A45" s="2132"/>
      <c r="B45" s="2132"/>
      <c r="C45" s="2132"/>
      <c r="D45" s="2135" t="s">
        <v>764</v>
      </c>
      <c r="E45" s="580">
        <v>119</v>
      </c>
      <c r="F45" s="394"/>
    </row>
    <row r="46" spans="1:6" ht="12.75" customHeight="1" x14ac:dyDescent="0.2">
      <c r="A46" s="333"/>
      <c r="B46" s="333"/>
      <c r="C46" s="333"/>
      <c r="D46" s="333"/>
      <c r="E46" s="581">
        <v>1545</v>
      </c>
      <c r="F46" s="574"/>
    </row>
    <row r="47" spans="1:6" ht="3.75" customHeight="1" x14ac:dyDescent="0.2">
      <c r="A47" s="590"/>
      <c r="B47" s="590"/>
      <c r="C47" s="590"/>
      <c r="D47" s="590"/>
      <c r="E47" s="591"/>
      <c r="F47" s="84"/>
    </row>
    <row r="48" spans="1:6" ht="9.9499999999999993" customHeight="1" x14ac:dyDescent="0.2">
      <c r="A48" s="1103" t="s">
        <v>604</v>
      </c>
      <c r="B48" s="2459" t="s">
        <v>769</v>
      </c>
      <c r="C48" s="2460"/>
      <c r="D48" s="2460"/>
      <c r="E48" s="2460"/>
      <c r="F48" s="2460"/>
    </row>
    <row r="49" spans="1:6" ht="9.9499999999999993" customHeight="1" x14ac:dyDescent="0.2">
      <c r="A49" s="1103" t="s">
        <v>605</v>
      </c>
      <c r="B49" s="2459" t="s">
        <v>775</v>
      </c>
      <c r="C49" s="2460"/>
      <c r="D49" s="2460"/>
      <c r="E49" s="2460"/>
      <c r="F49" s="2460"/>
    </row>
    <row r="50" spans="1:6" ht="9.9499999999999993" customHeight="1" x14ac:dyDescent="0.2">
      <c r="A50" s="1103" t="s">
        <v>606</v>
      </c>
      <c r="B50" s="2465" t="s">
        <v>456</v>
      </c>
      <c r="C50" s="2466"/>
      <c r="D50" s="2466"/>
      <c r="E50" s="2466"/>
      <c r="F50" s="2466"/>
    </row>
  </sheetData>
  <mergeCells count="18">
    <mergeCell ref="C8:D8"/>
    <mergeCell ref="A1:F1"/>
    <mergeCell ref="A4:D4"/>
    <mergeCell ref="A6:D6"/>
    <mergeCell ref="B7:D7"/>
    <mergeCell ref="A3:D3"/>
    <mergeCell ref="C33:D33"/>
    <mergeCell ref="A40:D40"/>
    <mergeCell ref="B49:F49"/>
    <mergeCell ref="B50:F50"/>
    <mergeCell ref="C12:D12"/>
    <mergeCell ref="A19:D19"/>
    <mergeCell ref="B20:D20"/>
    <mergeCell ref="A25:D25"/>
    <mergeCell ref="B41:D41"/>
    <mergeCell ref="B48:F48"/>
    <mergeCell ref="B26:D26"/>
    <mergeCell ref="C27:D27"/>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6" min="3" max="47"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47"/>
  <sheetViews>
    <sheetView zoomScaleNormal="100" workbookViewId="0">
      <selection activeCell="B45" sqref="B45:M45"/>
    </sheetView>
  </sheetViews>
  <sheetFormatPr defaultColWidth="9.140625" defaultRowHeight="12.75" x14ac:dyDescent="0.2"/>
  <cols>
    <col min="1" max="2" width="2.140625" style="546" customWidth="1"/>
    <col min="3" max="3" width="63.28515625" style="546" customWidth="1"/>
    <col min="4" max="4" width="7.85546875" style="546" customWidth="1"/>
    <col min="5" max="5" width="7.85546875" style="567" customWidth="1"/>
    <col min="6" max="6" width="7.85546875" style="568" customWidth="1"/>
    <col min="7" max="12" width="7.85546875" style="546" customWidth="1"/>
    <col min="13" max="13" width="1.28515625" style="546" customWidth="1"/>
    <col min="14" max="14" width="9.140625" style="544" customWidth="1"/>
    <col min="15" max="15" width="9.140625" style="545" customWidth="1"/>
    <col min="16" max="16" width="9.140625" style="546" customWidth="1"/>
    <col min="17" max="16384" width="9.140625" style="546"/>
  </cols>
  <sheetData>
    <row r="1" spans="1:15" s="1062" customFormat="1" ht="18" customHeight="1" x14ac:dyDescent="0.25">
      <c r="A1" s="2395" t="s">
        <v>617</v>
      </c>
      <c r="B1" s="2395"/>
      <c r="C1" s="2395"/>
      <c r="D1" s="2395"/>
      <c r="E1" s="2395"/>
      <c r="F1" s="2395"/>
      <c r="G1" s="2395"/>
      <c r="H1" s="2395"/>
      <c r="I1" s="2395"/>
      <c r="J1" s="2395"/>
      <c r="K1" s="2395"/>
      <c r="L1" s="2395"/>
      <c r="M1" s="2395"/>
      <c r="O1" s="1063"/>
    </row>
    <row r="2" spans="1:15" ht="9.75" customHeight="1" x14ac:dyDescent="0.2">
      <c r="A2" s="547"/>
      <c r="B2" s="547"/>
      <c r="C2" s="547"/>
      <c r="D2" s="194"/>
      <c r="E2" s="194"/>
      <c r="F2" s="194"/>
      <c r="G2" s="194"/>
      <c r="H2" s="194"/>
      <c r="I2" s="194"/>
      <c r="J2" s="194"/>
      <c r="K2" s="194"/>
      <c r="L2" s="194"/>
      <c r="M2" s="194"/>
    </row>
    <row r="3" spans="1:15" s="549" customFormat="1" ht="10.5" customHeight="1" x14ac:dyDescent="0.15">
      <c r="A3" s="2283" t="s">
        <v>418</v>
      </c>
      <c r="B3" s="2283"/>
      <c r="C3" s="2283"/>
      <c r="D3" s="315" t="s">
        <v>778</v>
      </c>
      <c r="E3" s="1104" t="s">
        <v>750</v>
      </c>
      <c r="F3" s="1104" t="s">
        <v>710</v>
      </c>
      <c r="G3" s="1104" t="s">
        <v>571</v>
      </c>
      <c r="H3" s="1104" t="s">
        <v>550</v>
      </c>
      <c r="I3" s="1104" t="s">
        <v>528</v>
      </c>
      <c r="J3" s="1104" t="s">
        <v>490</v>
      </c>
      <c r="K3" s="1104" t="s">
        <v>196</v>
      </c>
      <c r="L3" s="1104" t="s">
        <v>419</v>
      </c>
      <c r="M3" s="548"/>
    </row>
    <row r="4" spans="1:15" s="549" customFormat="1" ht="10.5" customHeight="1" x14ac:dyDescent="0.15">
      <c r="A4" s="550"/>
      <c r="B4" s="550"/>
      <c r="C4" s="550"/>
      <c r="D4" s="551"/>
      <c r="E4" s="552"/>
      <c r="F4" s="552"/>
      <c r="G4" s="552"/>
      <c r="H4" s="552"/>
      <c r="I4" s="552"/>
      <c r="J4" s="552"/>
      <c r="K4" s="552"/>
      <c r="L4" s="552"/>
      <c r="M4" s="553"/>
    </row>
    <row r="5" spans="1:15" s="549" customFormat="1" ht="10.5" customHeight="1" x14ac:dyDescent="0.15">
      <c r="A5" s="2418" t="s">
        <v>294</v>
      </c>
      <c r="B5" s="2418"/>
      <c r="C5" s="2418"/>
      <c r="D5" s="554"/>
      <c r="E5" s="555"/>
      <c r="F5" s="555"/>
      <c r="G5" s="555"/>
      <c r="H5" s="555"/>
      <c r="I5" s="555"/>
      <c r="J5" s="555"/>
      <c r="K5" s="555"/>
      <c r="L5" s="555"/>
      <c r="M5" s="556"/>
    </row>
    <row r="6" spans="1:15" s="549" customFormat="1" ht="10.5" customHeight="1" x14ac:dyDescent="0.15">
      <c r="A6" s="557"/>
      <c r="B6" s="2270" t="s">
        <v>280</v>
      </c>
      <c r="C6" s="2270"/>
      <c r="D6" s="558"/>
      <c r="E6" s="559"/>
      <c r="F6" s="559"/>
      <c r="G6" s="559"/>
      <c r="H6" s="559"/>
      <c r="I6" s="559"/>
      <c r="J6" s="559"/>
      <c r="K6" s="559"/>
      <c r="L6" s="559"/>
      <c r="M6" s="560"/>
    </row>
    <row r="7" spans="1:15" s="549" customFormat="1" ht="10.5" customHeight="1" x14ac:dyDescent="0.15">
      <c r="A7" s="561"/>
      <c r="B7" s="561"/>
      <c r="C7" s="562" t="s">
        <v>326</v>
      </c>
      <c r="D7" s="1449">
        <v>611</v>
      </c>
      <c r="E7" s="695">
        <v>580</v>
      </c>
      <c r="F7" s="695">
        <v>572</v>
      </c>
      <c r="G7" s="695">
        <v>579</v>
      </c>
      <c r="H7" s="695">
        <v>534</v>
      </c>
      <c r="I7" s="695">
        <v>550</v>
      </c>
      <c r="J7" s="697">
        <v>565</v>
      </c>
      <c r="K7" s="697">
        <v>541</v>
      </c>
      <c r="L7" s="697">
        <v>368</v>
      </c>
      <c r="M7" s="560"/>
    </row>
    <row r="8" spans="1:15" s="549" customFormat="1" ht="10.5" customHeight="1" x14ac:dyDescent="0.15">
      <c r="A8" s="2036"/>
      <c r="B8" s="2036"/>
      <c r="C8" s="2037" t="s">
        <v>325</v>
      </c>
      <c r="D8" s="136">
        <v>76</v>
      </c>
      <c r="E8" s="182">
        <v>73</v>
      </c>
      <c r="F8" s="182">
        <v>71</v>
      </c>
      <c r="G8" s="182">
        <v>72</v>
      </c>
      <c r="H8" s="182">
        <v>73</v>
      </c>
      <c r="I8" s="182">
        <v>58</v>
      </c>
      <c r="J8" s="137">
        <v>66</v>
      </c>
      <c r="K8" s="137">
        <v>55</v>
      </c>
      <c r="L8" s="277">
        <v>30</v>
      </c>
      <c r="M8" s="560"/>
    </row>
    <row r="9" spans="1:15" s="549" customFormat="1" ht="10.5" customHeight="1" x14ac:dyDescent="0.15">
      <c r="A9" s="2142"/>
      <c r="B9" s="2353" t="s">
        <v>295</v>
      </c>
      <c r="C9" s="2353"/>
      <c r="D9" s="134">
        <f t="shared" ref="D9" si="0">SUM(D7:D8)</f>
        <v>687</v>
      </c>
      <c r="E9" s="1088">
        <f t="shared" ref="E9:L9" si="1">SUM(E7:E8)</f>
        <v>653</v>
      </c>
      <c r="F9" s="1088">
        <f t="shared" si="1"/>
        <v>643</v>
      </c>
      <c r="G9" s="1088">
        <f t="shared" si="1"/>
        <v>651</v>
      </c>
      <c r="H9" s="1088">
        <f t="shared" si="1"/>
        <v>607</v>
      </c>
      <c r="I9" s="1088">
        <f t="shared" si="1"/>
        <v>608</v>
      </c>
      <c r="J9" s="1105">
        <f t="shared" si="1"/>
        <v>631</v>
      </c>
      <c r="K9" s="1105">
        <f t="shared" si="1"/>
        <v>596</v>
      </c>
      <c r="L9" s="1105">
        <f t="shared" si="1"/>
        <v>398</v>
      </c>
      <c r="M9" s="138"/>
    </row>
    <row r="10" spans="1:15" s="549" customFormat="1" ht="10.5" customHeight="1" x14ac:dyDescent="0.15">
      <c r="A10" s="563"/>
      <c r="B10" s="563"/>
      <c r="C10" s="563"/>
      <c r="D10" s="136"/>
      <c r="E10" s="182"/>
      <c r="F10" s="182"/>
      <c r="G10" s="182"/>
      <c r="H10" s="182"/>
      <c r="I10" s="182"/>
      <c r="J10" s="137"/>
      <c r="K10" s="137"/>
      <c r="L10" s="277"/>
      <c r="M10" s="560"/>
    </row>
    <row r="11" spans="1:15" s="549" customFormat="1" ht="10.5" customHeight="1" x14ac:dyDescent="0.15">
      <c r="A11" s="2270" t="s">
        <v>84</v>
      </c>
      <c r="B11" s="2270"/>
      <c r="C11" s="2270"/>
      <c r="D11" s="136"/>
      <c r="E11" s="182"/>
      <c r="F11" s="182"/>
      <c r="G11" s="182"/>
      <c r="H11" s="182"/>
      <c r="I11" s="182"/>
      <c r="J11" s="137"/>
      <c r="K11" s="137"/>
      <c r="L11" s="277"/>
      <c r="M11" s="560"/>
    </row>
    <row r="12" spans="1:15" s="549" customFormat="1" ht="10.5" customHeight="1" x14ac:dyDescent="0.15">
      <c r="A12" s="561"/>
      <c r="B12" s="561"/>
      <c r="C12" s="562" t="s">
        <v>149</v>
      </c>
      <c r="D12" s="136">
        <v>15</v>
      </c>
      <c r="E12" s="182">
        <v>14</v>
      </c>
      <c r="F12" s="182">
        <v>11</v>
      </c>
      <c r="G12" s="182">
        <v>13</v>
      </c>
      <c r="H12" s="182">
        <v>11</v>
      </c>
      <c r="I12" s="182">
        <v>14</v>
      </c>
      <c r="J12" s="137">
        <v>9</v>
      </c>
      <c r="K12" s="137">
        <v>17</v>
      </c>
      <c r="L12" s="277">
        <v>13</v>
      </c>
      <c r="M12" s="560"/>
    </row>
    <row r="13" spans="1:15" s="549" customFormat="1" ht="10.5" customHeight="1" x14ac:dyDescent="0.15">
      <c r="A13" s="2036"/>
      <c r="B13" s="2036"/>
      <c r="C13" s="2037" t="s">
        <v>22</v>
      </c>
      <c r="D13" s="1447">
        <v>37</v>
      </c>
      <c r="E13" s="1422">
        <v>38</v>
      </c>
      <c r="F13" s="1422">
        <v>42</v>
      </c>
      <c r="G13" s="1422">
        <v>43</v>
      </c>
      <c r="H13" s="1422">
        <v>56</v>
      </c>
      <c r="I13" s="1422">
        <v>63</v>
      </c>
      <c r="J13" s="2038">
        <v>12</v>
      </c>
      <c r="K13" s="2038">
        <v>8</v>
      </c>
      <c r="L13" s="2146">
        <v>10</v>
      </c>
      <c r="M13" s="560"/>
    </row>
    <row r="14" spans="1:15" s="549" customFormat="1" ht="10.5" customHeight="1" x14ac:dyDescent="0.15">
      <c r="A14" s="2036"/>
      <c r="B14" s="2036"/>
      <c r="C14" s="2037" t="s">
        <v>148</v>
      </c>
      <c r="D14" s="1447">
        <v>121</v>
      </c>
      <c r="E14" s="1422">
        <v>73</v>
      </c>
      <c r="F14" s="1422">
        <v>79</v>
      </c>
      <c r="G14" s="1422">
        <v>75</v>
      </c>
      <c r="H14" s="1422">
        <v>46</v>
      </c>
      <c r="I14" s="1422">
        <v>24</v>
      </c>
      <c r="J14" s="2038">
        <v>26</v>
      </c>
      <c r="K14" s="2038">
        <v>26</v>
      </c>
      <c r="L14" s="2146">
        <v>25</v>
      </c>
      <c r="M14" s="560"/>
    </row>
    <row r="15" spans="1:15" s="549" customFormat="1" ht="10.5" customHeight="1" x14ac:dyDescent="0.15">
      <c r="A15" s="2036"/>
      <c r="B15" s="2036"/>
      <c r="C15" s="2037" t="s">
        <v>287</v>
      </c>
      <c r="D15" s="1447">
        <v>97</v>
      </c>
      <c r="E15" s="1422">
        <v>108</v>
      </c>
      <c r="F15" s="1422">
        <v>63</v>
      </c>
      <c r="G15" s="1422">
        <v>62</v>
      </c>
      <c r="H15" s="1422">
        <v>31</v>
      </c>
      <c r="I15" s="1422">
        <v>67</v>
      </c>
      <c r="J15" s="2038">
        <v>67</v>
      </c>
      <c r="K15" s="2038">
        <v>78</v>
      </c>
      <c r="L15" s="2146">
        <v>59</v>
      </c>
      <c r="M15" s="560"/>
    </row>
    <row r="16" spans="1:15" s="549" customFormat="1" ht="10.5" customHeight="1" x14ac:dyDescent="0.15">
      <c r="A16" s="2036"/>
      <c r="B16" s="2036"/>
      <c r="C16" s="2037" t="s">
        <v>136</v>
      </c>
      <c r="D16" s="1447">
        <v>29</v>
      </c>
      <c r="E16" s="1422">
        <v>30</v>
      </c>
      <c r="F16" s="1422">
        <v>34</v>
      </c>
      <c r="G16" s="1422">
        <v>7</v>
      </c>
      <c r="H16" s="1422">
        <v>8</v>
      </c>
      <c r="I16" s="1422">
        <v>4</v>
      </c>
      <c r="J16" s="2038">
        <v>6</v>
      </c>
      <c r="K16" s="2038">
        <v>4</v>
      </c>
      <c r="L16" s="2146">
        <v>3</v>
      </c>
      <c r="M16" s="560"/>
    </row>
    <row r="17" spans="1:13" s="549" customFormat="1" ht="10.5" customHeight="1" x14ac:dyDescent="0.15">
      <c r="A17" s="2036"/>
      <c r="B17" s="2036"/>
      <c r="C17" s="2037" t="s">
        <v>164</v>
      </c>
      <c r="D17" s="1447">
        <v>10</v>
      </c>
      <c r="E17" s="1422">
        <v>7</v>
      </c>
      <c r="F17" s="1422">
        <v>8</v>
      </c>
      <c r="G17" s="1422">
        <v>8</v>
      </c>
      <c r="H17" s="1422">
        <v>9</v>
      </c>
      <c r="I17" s="1422">
        <v>10</v>
      </c>
      <c r="J17" s="2038">
        <v>7</v>
      </c>
      <c r="K17" s="2038">
        <v>1</v>
      </c>
      <c r="L17" s="2146">
        <v>1</v>
      </c>
      <c r="M17" s="560"/>
    </row>
    <row r="18" spans="1:13" s="549" customFormat="1" ht="10.5" customHeight="1" x14ac:dyDescent="0.15">
      <c r="A18" s="2036"/>
      <c r="B18" s="2036"/>
      <c r="C18" s="2037" t="s">
        <v>162</v>
      </c>
      <c r="D18" s="1447">
        <v>69</v>
      </c>
      <c r="E18" s="1422">
        <v>140</v>
      </c>
      <c r="F18" s="1422">
        <v>158</v>
      </c>
      <c r="G18" s="1422">
        <v>127</v>
      </c>
      <c r="H18" s="1422">
        <v>106</v>
      </c>
      <c r="I18" s="1422">
        <v>102</v>
      </c>
      <c r="J18" s="2038">
        <v>136</v>
      </c>
      <c r="K18" s="2038">
        <v>146</v>
      </c>
      <c r="L18" s="2146">
        <v>159</v>
      </c>
      <c r="M18" s="560"/>
    </row>
    <row r="19" spans="1:13" s="549" customFormat="1" ht="10.5" customHeight="1" x14ac:dyDescent="0.15">
      <c r="A19" s="2036"/>
      <c r="B19" s="2036"/>
      <c r="C19" s="2037" t="s">
        <v>283</v>
      </c>
      <c r="D19" s="1447">
        <v>29</v>
      </c>
      <c r="E19" s="1422">
        <v>64</v>
      </c>
      <c r="F19" s="1422">
        <v>4</v>
      </c>
      <c r="G19" s="1422">
        <v>4</v>
      </c>
      <c r="H19" s="1422">
        <v>4</v>
      </c>
      <c r="I19" s="1422">
        <v>33</v>
      </c>
      <c r="J19" s="2038">
        <v>6</v>
      </c>
      <c r="K19" s="2038">
        <v>6</v>
      </c>
      <c r="L19" s="2146">
        <v>9</v>
      </c>
      <c r="M19" s="560"/>
    </row>
    <row r="20" spans="1:13" s="549" customFormat="1" ht="10.5" customHeight="1" x14ac:dyDescent="0.15">
      <c r="A20" s="2036"/>
      <c r="B20" s="2036"/>
      <c r="C20" s="2037" t="s">
        <v>155</v>
      </c>
      <c r="D20" s="1447">
        <v>43</v>
      </c>
      <c r="E20" s="1422">
        <v>55</v>
      </c>
      <c r="F20" s="1422">
        <v>62</v>
      </c>
      <c r="G20" s="1422">
        <v>40</v>
      </c>
      <c r="H20" s="1422">
        <v>49</v>
      </c>
      <c r="I20" s="1422">
        <v>57</v>
      </c>
      <c r="J20" s="2038">
        <v>112</v>
      </c>
      <c r="K20" s="2038">
        <v>89</v>
      </c>
      <c r="L20" s="2146">
        <v>106</v>
      </c>
      <c r="M20" s="560"/>
    </row>
    <row r="21" spans="1:13" s="549" customFormat="1" ht="10.5" customHeight="1" x14ac:dyDescent="0.15">
      <c r="A21" s="2036"/>
      <c r="B21" s="2036"/>
      <c r="C21" s="2037" t="s">
        <v>150</v>
      </c>
      <c r="D21" s="1447">
        <v>27</v>
      </c>
      <c r="E21" s="1422">
        <v>13</v>
      </c>
      <c r="F21" s="1422">
        <v>0</v>
      </c>
      <c r="G21" s="1422">
        <v>1</v>
      </c>
      <c r="H21" s="1422">
        <v>0</v>
      </c>
      <c r="I21" s="1422">
        <v>0</v>
      </c>
      <c r="J21" s="2038">
        <v>0</v>
      </c>
      <c r="K21" s="2038">
        <v>0</v>
      </c>
      <c r="L21" s="2146">
        <v>0</v>
      </c>
      <c r="M21" s="560"/>
    </row>
    <row r="22" spans="1:13" s="549" customFormat="1" ht="10.5" customHeight="1" x14ac:dyDescent="0.15">
      <c r="A22" s="2036"/>
      <c r="B22" s="2036"/>
      <c r="C22" s="2037" t="s">
        <v>160</v>
      </c>
      <c r="D22" s="1447">
        <v>1</v>
      </c>
      <c r="E22" s="1422">
        <v>1</v>
      </c>
      <c r="F22" s="1422">
        <v>1</v>
      </c>
      <c r="G22" s="1422">
        <v>1</v>
      </c>
      <c r="H22" s="1422">
        <v>1</v>
      </c>
      <c r="I22" s="1422">
        <v>3</v>
      </c>
      <c r="J22" s="2038">
        <v>5</v>
      </c>
      <c r="K22" s="2038">
        <v>0</v>
      </c>
      <c r="L22" s="2146">
        <v>0</v>
      </c>
      <c r="M22" s="560"/>
    </row>
    <row r="23" spans="1:13" s="549" customFormat="1" ht="10.5" customHeight="1" x14ac:dyDescent="0.15">
      <c r="A23" s="2036"/>
      <c r="B23" s="2036"/>
      <c r="C23" s="2037" t="s">
        <v>159</v>
      </c>
      <c r="D23" s="1447">
        <v>0</v>
      </c>
      <c r="E23" s="1422">
        <v>0</v>
      </c>
      <c r="F23" s="1422">
        <v>0</v>
      </c>
      <c r="G23" s="1422">
        <v>0</v>
      </c>
      <c r="H23" s="1422">
        <v>0</v>
      </c>
      <c r="I23" s="1422">
        <v>0</v>
      </c>
      <c r="J23" s="2038">
        <v>0</v>
      </c>
      <c r="K23" s="2038">
        <v>0</v>
      </c>
      <c r="L23" s="2146">
        <v>1</v>
      </c>
      <c r="M23" s="560"/>
    </row>
    <row r="24" spans="1:13" s="549" customFormat="1" ht="10.5" customHeight="1" x14ac:dyDescent="0.15">
      <c r="A24" s="2036"/>
      <c r="B24" s="2036"/>
      <c r="C24" s="2037" t="s">
        <v>158</v>
      </c>
      <c r="D24" s="1447">
        <v>3</v>
      </c>
      <c r="E24" s="1422">
        <v>2</v>
      </c>
      <c r="F24" s="1422">
        <v>3</v>
      </c>
      <c r="G24" s="1422">
        <v>2</v>
      </c>
      <c r="H24" s="1422">
        <v>2</v>
      </c>
      <c r="I24" s="1422">
        <v>2</v>
      </c>
      <c r="J24" s="2038">
        <v>2</v>
      </c>
      <c r="K24" s="2038">
        <v>3</v>
      </c>
      <c r="L24" s="2146">
        <v>2</v>
      </c>
      <c r="M24" s="560"/>
    </row>
    <row r="25" spans="1:13" s="549" customFormat="1" ht="10.5" customHeight="1" x14ac:dyDescent="0.15">
      <c r="A25" s="2036"/>
      <c r="B25" s="2036"/>
      <c r="C25" s="2037" t="s">
        <v>157</v>
      </c>
      <c r="D25" s="1447">
        <v>3</v>
      </c>
      <c r="E25" s="1422">
        <v>4</v>
      </c>
      <c r="F25" s="1422">
        <v>3</v>
      </c>
      <c r="G25" s="1422">
        <v>5</v>
      </c>
      <c r="H25" s="1422">
        <v>3</v>
      </c>
      <c r="I25" s="1422">
        <v>3</v>
      </c>
      <c r="J25" s="2038">
        <v>4</v>
      </c>
      <c r="K25" s="2038">
        <v>2</v>
      </c>
      <c r="L25" s="2146">
        <v>2</v>
      </c>
      <c r="M25" s="560"/>
    </row>
    <row r="26" spans="1:13" s="549" customFormat="1" ht="10.5" customHeight="1" x14ac:dyDescent="0.15">
      <c r="A26" s="2143"/>
      <c r="B26" s="2143"/>
      <c r="C26" s="2144" t="s">
        <v>156</v>
      </c>
      <c r="D26" s="1447">
        <v>27</v>
      </c>
      <c r="E26" s="1422">
        <v>14</v>
      </c>
      <c r="F26" s="1422">
        <v>345</v>
      </c>
      <c r="G26" s="1422">
        <v>155</v>
      </c>
      <c r="H26" s="1422">
        <v>0</v>
      </c>
      <c r="I26" s="1422">
        <v>0</v>
      </c>
      <c r="J26" s="2038">
        <v>0</v>
      </c>
      <c r="K26" s="2038">
        <v>0</v>
      </c>
      <c r="L26" s="2146">
        <v>0</v>
      </c>
      <c r="M26" s="560"/>
    </row>
    <row r="27" spans="1:13" s="549" customFormat="1" ht="10.5" customHeight="1" x14ac:dyDescent="0.15">
      <c r="A27" s="2143"/>
      <c r="B27" s="2143"/>
      <c r="C27" s="2144" t="s">
        <v>24</v>
      </c>
      <c r="D27" s="1447">
        <v>15</v>
      </c>
      <c r="E27" s="1422">
        <v>15</v>
      </c>
      <c r="F27" s="1422">
        <v>34</v>
      </c>
      <c r="G27" s="1422">
        <v>71</v>
      </c>
      <c r="H27" s="1422">
        <v>58</v>
      </c>
      <c r="I27" s="1422">
        <v>44</v>
      </c>
      <c r="J27" s="2038">
        <v>51</v>
      </c>
      <c r="K27" s="2038">
        <v>41</v>
      </c>
      <c r="L27" s="2146">
        <v>45</v>
      </c>
      <c r="M27" s="560"/>
    </row>
    <row r="28" spans="1:13" s="549" customFormat="1" ht="10.5" customHeight="1" x14ac:dyDescent="0.15">
      <c r="A28" s="2143"/>
      <c r="B28" s="2143"/>
      <c r="C28" s="2144" t="s">
        <v>286</v>
      </c>
      <c r="D28" s="136">
        <v>9</v>
      </c>
      <c r="E28" s="182">
        <v>5</v>
      </c>
      <c r="F28" s="182">
        <v>5</v>
      </c>
      <c r="G28" s="182">
        <v>5</v>
      </c>
      <c r="H28" s="182">
        <v>7</v>
      </c>
      <c r="I28" s="182">
        <v>124</v>
      </c>
      <c r="J28" s="137">
        <v>0</v>
      </c>
      <c r="K28" s="137">
        <v>0</v>
      </c>
      <c r="L28" s="277">
        <v>0</v>
      </c>
      <c r="M28" s="560"/>
    </row>
    <row r="29" spans="1:13" s="549" customFormat="1" ht="10.5" customHeight="1" x14ac:dyDescent="0.15">
      <c r="A29" s="2145"/>
      <c r="B29" s="2468" t="s">
        <v>296</v>
      </c>
      <c r="C29" s="2468"/>
      <c r="D29" s="134">
        <f t="shared" ref="D29:E29" si="2">SUM(D12:D28)</f>
        <v>535</v>
      </c>
      <c r="E29" s="1088">
        <f t="shared" si="2"/>
        <v>583</v>
      </c>
      <c r="F29" s="1088">
        <f t="shared" ref="F29:L29" si="3">SUM(F12:F28)</f>
        <v>852</v>
      </c>
      <c r="G29" s="1088">
        <f t="shared" si="3"/>
        <v>619</v>
      </c>
      <c r="H29" s="1088">
        <f t="shared" si="3"/>
        <v>391</v>
      </c>
      <c r="I29" s="1088">
        <f t="shared" si="3"/>
        <v>550</v>
      </c>
      <c r="J29" s="1105">
        <f t="shared" si="3"/>
        <v>443</v>
      </c>
      <c r="K29" s="1105">
        <f t="shared" si="3"/>
        <v>421</v>
      </c>
      <c r="L29" s="1105">
        <f t="shared" si="3"/>
        <v>435</v>
      </c>
      <c r="M29" s="138"/>
    </row>
    <row r="30" spans="1:13" s="549" customFormat="1" ht="10.5" customHeight="1" x14ac:dyDescent="0.15">
      <c r="A30" s="2469" t="s">
        <v>284</v>
      </c>
      <c r="B30" s="2469"/>
      <c r="C30" s="2469"/>
      <c r="D30" s="1475">
        <f t="shared" ref="D30:E30" si="4">D9+D29</f>
        <v>1222</v>
      </c>
      <c r="E30" s="279">
        <f t="shared" si="4"/>
        <v>1236</v>
      </c>
      <c r="F30" s="279">
        <f t="shared" ref="F30:L30" si="5">F9+F29</f>
        <v>1495</v>
      </c>
      <c r="G30" s="279">
        <f t="shared" si="5"/>
        <v>1270</v>
      </c>
      <c r="H30" s="279">
        <f t="shared" si="5"/>
        <v>998</v>
      </c>
      <c r="I30" s="279">
        <f t="shared" si="5"/>
        <v>1158</v>
      </c>
      <c r="J30" s="235">
        <f t="shared" si="5"/>
        <v>1074</v>
      </c>
      <c r="K30" s="235">
        <f t="shared" si="5"/>
        <v>1017</v>
      </c>
      <c r="L30" s="235">
        <f t="shared" si="5"/>
        <v>833</v>
      </c>
      <c r="M30" s="118"/>
    </row>
    <row r="31" spans="1:13" s="549" customFormat="1" ht="10.5" customHeight="1" x14ac:dyDescent="0.15">
      <c r="A31" s="550"/>
      <c r="B31" s="550"/>
      <c r="C31" s="550"/>
      <c r="D31" s="1533"/>
      <c r="E31" s="1087"/>
      <c r="F31" s="1087"/>
      <c r="G31" s="1087"/>
      <c r="H31" s="1087"/>
      <c r="I31" s="1087"/>
      <c r="J31" s="1106"/>
      <c r="K31" s="1106"/>
      <c r="L31" s="552"/>
      <c r="M31" s="365"/>
    </row>
    <row r="32" spans="1:13" s="549" customFormat="1" ht="11.25" customHeight="1" x14ac:dyDescent="0.15">
      <c r="A32" s="2418" t="s">
        <v>786</v>
      </c>
      <c r="B32" s="2418"/>
      <c r="C32" s="2418"/>
      <c r="D32" s="1500"/>
      <c r="E32" s="1181"/>
      <c r="F32" s="1181"/>
      <c r="G32" s="1181"/>
      <c r="H32" s="1181"/>
      <c r="I32" s="1181"/>
      <c r="J32" s="1251"/>
      <c r="K32" s="1251"/>
      <c r="L32" s="1251"/>
      <c r="M32" s="556"/>
    </row>
    <row r="33" spans="1:16" s="549" customFormat="1" ht="10.5" customHeight="1" x14ac:dyDescent="0.15">
      <c r="A33" s="557"/>
      <c r="B33" s="2270" t="s">
        <v>280</v>
      </c>
      <c r="C33" s="2270"/>
      <c r="D33" s="136"/>
      <c r="E33" s="182"/>
      <c r="F33" s="182"/>
      <c r="G33" s="182"/>
      <c r="H33" s="182"/>
      <c r="I33" s="182"/>
      <c r="J33" s="137"/>
      <c r="K33" s="137"/>
      <c r="L33" s="137"/>
      <c r="M33" s="560"/>
    </row>
    <row r="34" spans="1:16" s="549" customFormat="1" ht="10.5" customHeight="1" x14ac:dyDescent="0.15">
      <c r="A34" s="561"/>
      <c r="B34" s="561"/>
      <c r="C34" s="562" t="s">
        <v>5</v>
      </c>
      <c r="D34" s="136">
        <v>579</v>
      </c>
      <c r="E34" s="182">
        <v>554</v>
      </c>
      <c r="F34" s="182">
        <v>538</v>
      </c>
      <c r="G34" s="182">
        <v>547</v>
      </c>
      <c r="H34" s="182">
        <v>501</v>
      </c>
      <c r="I34" s="182">
        <v>489</v>
      </c>
      <c r="J34" s="137">
        <v>503</v>
      </c>
      <c r="K34" s="137">
        <v>470</v>
      </c>
      <c r="L34" s="137">
        <v>276</v>
      </c>
      <c r="M34" s="560"/>
    </row>
    <row r="35" spans="1:16" s="549" customFormat="1" ht="10.5" customHeight="1" x14ac:dyDescent="0.15">
      <c r="A35" s="2036"/>
      <c r="B35" s="2036"/>
      <c r="C35" s="2144" t="s">
        <v>98</v>
      </c>
      <c r="D35" s="1447">
        <v>17</v>
      </c>
      <c r="E35" s="1422">
        <v>15</v>
      </c>
      <c r="F35" s="1422">
        <v>16</v>
      </c>
      <c r="G35" s="1422">
        <v>13</v>
      </c>
      <c r="H35" s="1422">
        <v>13</v>
      </c>
      <c r="I35" s="1422">
        <v>13</v>
      </c>
      <c r="J35" s="2038">
        <v>11</v>
      </c>
      <c r="K35" s="2038">
        <v>10</v>
      </c>
      <c r="L35" s="2038">
        <v>11</v>
      </c>
      <c r="M35" s="560"/>
    </row>
    <row r="36" spans="1:16" s="549" customFormat="1" ht="10.5" customHeight="1" x14ac:dyDescent="0.15">
      <c r="A36" s="2036"/>
      <c r="B36" s="2036"/>
      <c r="C36" s="2037" t="s">
        <v>96</v>
      </c>
      <c r="D36" s="136">
        <v>91</v>
      </c>
      <c r="E36" s="182">
        <v>84</v>
      </c>
      <c r="F36" s="182">
        <v>89</v>
      </c>
      <c r="G36" s="182">
        <v>91</v>
      </c>
      <c r="H36" s="182">
        <v>93</v>
      </c>
      <c r="I36" s="182">
        <v>106</v>
      </c>
      <c r="J36" s="137">
        <v>117</v>
      </c>
      <c r="K36" s="137">
        <v>116</v>
      </c>
      <c r="L36" s="277">
        <v>111</v>
      </c>
      <c r="M36" s="560"/>
    </row>
    <row r="37" spans="1:16" s="549" customFormat="1" ht="10.5" customHeight="1" x14ac:dyDescent="0.15">
      <c r="A37" s="550"/>
      <c r="B37" s="550"/>
      <c r="C37" s="550"/>
      <c r="D37" s="134">
        <f t="shared" ref="D37" si="6">SUM(D34:D36)</f>
        <v>687</v>
      </c>
      <c r="E37" s="1088">
        <f t="shared" ref="E37:L37" si="7">SUM(E34:E36)</f>
        <v>653</v>
      </c>
      <c r="F37" s="1088">
        <f t="shared" si="7"/>
        <v>643</v>
      </c>
      <c r="G37" s="1088">
        <f t="shared" si="7"/>
        <v>651</v>
      </c>
      <c r="H37" s="1088">
        <f t="shared" si="7"/>
        <v>607</v>
      </c>
      <c r="I37" s="1088">
        <f t="shared" si="7"/>
        <v>608</v>
      </c>
      <c r="J37" s="1105">
        <f t="shared" si="7"/>
        <v>631</v>
      </c>
      <c r="K37" s="1105">
        <f t="shared" si="7"/>
        <v>596</v>
      </c>
      <c r="L37" s="1105">
        <f t="shared" si="7"/>
        <v>398</v>
      </c>
      <c r="M37" s="548"/>
    </row>
    <row r="38" spans="1:16" s="549" customFormat="1" ht="10.5" customHeight="1" x14ac:dyDescent="0.15">
      <c r="A38" s="557"/>
      <c r="B38" s="2270" t="s">
        <v>93</v>
      </c>
      <c r="C38" s="2270"/>
      <c r="D38" s="136"/>
      <c r="E38" s="182"/>
      <c r="F38" s="182"/>
      <c r="G38" s="182"/>
      <c r="H38" s="182"/>
      <c r="I38" s="182"/>
      <c r="J38" s="137"/>
      <c r="K38" s="137"/>
      <c r="L38" s="277"/>
      <c r="M38" s="564"/>
    </row>
    <row r="39" spans="1:16" s="549" customFormat="1" ht="10.5" customHeight="1" x14ac:dyDescent="0.15">
      <c r="A39" s="561"/>
      <c r="B39" s="561"/>
      <c r="C39" s="562" t="s">
        <v>5</v>
      </c>
      <c r="D39" s="136">
        <v>257</v>
      </c>
      <c r="E39" s="182">
        <v>187</v>
      </c>
      <c r="F39" s="182">
        <v>127</v>
      </c>
      <c r="G39" s="182">
        <v>139</v>
      </c>
      <c r="H39" s="182">
        <v>79</v>
      </c>
      <c r="I39" s="182">
        <v>53</v>
      </c>
      <c r="J39" s="137">
        <v>60</v>
      </c>
      <c r="K39" s="137">
        <v>65</v>
      </c>
      <c r="L39" s="137">
        <v>60</v>
      </c>
      <c r="M39" s="560"/>
    </row>
    <row r="40" spans="1:16" s="549" customFormat="1" ht="10.5" customHeight="1" x14ac:dyDescent="0.15">
      <c r="A40" s="2036"/>
      <c r="B40" s="2036"/>
      <c r="C40" s="2037" t="s">
        <v>98</v>
      </c>
      <c r="D40" s="1447">
        <v>200</v>
      </c>
      <c r="E40" s="1422">
        <v>325</v>
      </c>
      <c r="F40" s="1422">
        <v>657</v>
      </c>
      <c r="G40" s="1422">
        <v>408</v>
      </c>
      <c r="H40" s="1422">
        <v>238</v>
      </c>
      <c r="I40" s="1422">
        <v>272</v>
      </c>
      <c r="J40" s="2038">
        <v>293</v>
      </c>
      <c r="K40" s="2038">
        <v>266</v>
      </c>
      <c r="L40" s="2038">
        <v>294</v>
      </c>
      <c r="M40" s="560"/>
    </row>
    <row r="41" spans="1:16" s="549" customFormat="1" ht="10.5" customHeight="1" x14ac:dyDescent="0.15">
      <c r="A41" s="2036"/>
      <c r="B41" s="2036"/>
      <c r="C41" s="2037" t="s">
        <v>96</v>
      </c>
      <c r="D41" s="136">
        <v>78</v>
      </c>
      <c r="E41" s="182">
        <v>71</v>
      </c>
      <c r="F41" s="182">
        <v>68</v>
      </c>
      <c r="G41" s="182">
        <v>72</v>
      </c>
      <c r="H41" s="182">
        <v>74</v>
      </c>
      <c r="I41" s="182">
        <v>225</v>
      </c>
      <c r="J41" s="137">
        <v>90</v>
      </c>
      <c r="K41" s="137">
        <v>90</v>
      </c>
      <c r="L41" s="137">
        <v>81</v>
      </c>
      <c r="M41" s="560"/>
    </row>
    <row r="42" spans="1:16" s="549" customFormat="1" ht="10.5" customHeight="1" x14ac:dyDescent="0.15">
      <c r="A42" s="550"/>
      <c r="B42" s="550"/>
      <c r="C42" s="550"/>
      <c r="D42" s="134">
        <f t="shared" ref="D42" si="8">SUM(D39:D41)</f>
        <v>535</v>
      </c>
      <c r="E42" s="1088">
        <f t="shared" ref="E42:L42" si="9">SUM(E39:E41)</f>
        <v>583</v>
      </c>
      <c r="F42" s="1088">
        <f t="shared" si="9"/>
        <v>852</v>
      </c>
      <c r="G42" s="1088">
        <f t="shared" si="9"/>
        <v>619</v>
      </c>
      <c r="H42" s="1088">
        <f t="shared" si="9"/>
        <v>391</v>
      </c>
      <c r="I42" s="1088">
        <f t="shared" si="9"/>
        <v>550</v>
      </c>
      <c r="J42" s="1105">
        <f t="shared" si="9"/>
        <v>443</v>
      </c>
      <c r="K42" s="1105">
        <f t="shared" si="9"/>
        <v>421</v>
      </c>
      <c r="L42" s="1105">
        <f t="shared" si="9"/>
        <v>435</v>
      </c>
      <c r="M42" s="548"/>
    </row>
    <row r="43" spans="1:16" s="549" customFormat="1" ht="10.5" customHeight="1" x14ac:dyDescent="0.15">
      <c r="A43" s="2271" t="s">
        <v>284</v>
      </c>
      <c r="B43" s="2271"/>
      <c r="C43" s="2271"/>
      <c r="D43" s="1475">
        <f t="shared" ref="D43" si="10">D37+D42</f>
        <v>1222</v>
      </c>
      <c r="E43" s="279">
        <f t="shared" ref="E43:L43" si="11">E37+E42</f>
        <v>1236</v>
      </c>
      <c r="F43" s="279">
        <f t="shared" si="11"/>
        <v>1495</v>
      </c>
      <c r="G43" s="279">
        <f t="shared" si="11"/>
        <v>1270</v>
      </c>
      <c r="H43" s="279">
        <f t="shared" si="11"/>
        <v>998</v>
      </c>
      <c r="I43" s="279">
        <f t="shared" si="11"/>
        <v>1158</v>
      </c>
      <c r="J43" s="235">
        <f t="shared" si="11"/>
        <v>1074</v>
      </c>
      <c r="K43" s="235">
        <f t="shared" si="11"/>
        <v>1017</v>
      </c>
      <c r="L43" s="235">
        <f t="shared" si="11"/>
        <v>833</v>
      </c>
      <c r="M43" s="565"/>
    </row>
    <row r="44" spans="1:16" ht="7.5" customHeight="1" x14ac:dyDescent="0.2">
      <c r="A44" s="566"/>
      <c r="B44" s="566"/>
      <c r="C44" s="566"/>
      <c r="D44" s="566"/>
      <c r="E44" s="566"/>
      <c r="F44" s="566"/>
      <c r="G44" s="566"/>
      <c r="H44" s="566"/>
      <c r="I44" s="566"/>
      <c r="J44" s="566"/>
      <c r="K44" s="566"/>
      <c r="L44" s="566"/>
      <c r="M44" s="566"/>
    </row>
    <row r="45" spans="1:16" ht="17.25" customHeight="1" x14ac:dyDescent="0.2">
      <c r="A45" s="1113" t="s">
        <v>604</v>
      </c>
      <c r="B45" s="2348" t="s">
        <v>874</v>
      </c>
      <c r="C45" s="2348"/>
      <c r="D45" s="2348"/>
      <c r="E45" s="2348"/>
      <c r="F45" s="2348"/>
      <c r="G45" s="2348"/>
      <c r="H45" s="2348"/>
      <c r="I45" s="2348"/>
      <c r="J45" s="2348"/>
      <c r="K45" s="2348"/>
      <c r="L45" s="2348"/>
      <c r="M45" s="2348"/>
    </row>
    <row r="46" spans="1:16" ht="43.5" customHeight="1" x14ac:dyDescent="0.2">
      <c r="A46" s="1113" t="s">
        <v>605</v>
      </c>
      <c r="B46" s="2348" t="s">
        <v>807</v>
      </c>
      <c r="C46" s="2348"/>
      <c r="D46" s="2348"/>
      <c r="E46" s="2348"/>
      <c r="F46" s="2348"/>
      <c r="G46" s="2348"/>
      <c r="H46" s="2348"/>
      <c r="I46" s="2348"/>
      <c r="J46" s="2348"/>
      <c r="K46" s="2348"/>
      <c r="L46" s="2348"/>
      <c r="M46" s="2348"/>
    </row>
    <row r="47" spans="1:16" s="374" customFormat="1" ht="9" customHeight="1" x14ac:dyDescent="0.2">
      <c r="A47" s="1127" t="s">
        <v>606</v>
      </c>
      <c r="B47" s="2467" t="s">
        <v>769</v>
      </c>
      <c r="C47" s="2467"/>
      <c r="D47" s="2467"/>
      <c r="E47" s="2467"/>
      <c r="F47" s="2467"/>
      <c r="G47" s="2467"/>
      <c r="H47" s="2467"/>
      <c r="I47" s="2467"/>
      <c r="J47" s="2467"/>
      <c r="K47" s="2467"/>
      <c r="L47" s="2467"/>
      <c r="M47" s="2467"/>
      <c r="O47" s="375"/>
      <c r="P47" s="2"/>
    </row>
  </sheetData>
  <mergeCells count="15">
    <mergeCell ref="B47:M47"/>
    <mergeCell ref="A1:M1"/>
    <mergeCell ref="A11:C11"/>
    <mergeCell ref="B46:M46"/>
    <mergeCell ref="A3:C3"/>
    <mergeCell ref="B29:C29"/>
    <mergeCell ref="B9:C9"/>
    <mergeCell ref="B6:C6"/>
    <mergeCell ref="A5:C5"/>
    <mergeCell ref="B33:C33"/>
    <mergeCell ref="A30:C30"/>
    <mergeCell ref="A32:C32"/>
    <mergeCell ref="A43:C43"/>
    <mergeCell ref="B38:C38"/>
    <mergeCell ref="B45:M45"/>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U51"/>
  <sheetViews>
    <sheetView zoomScaleNormal="100" zoomScaleSheetLayoutView="100" workbookViewId="0">
      <selection activeCell="B47" sqref="B47:R47"/>
    </sheetView>
  </sheetViews>
  <sheetFormatPr defaultColWidth="9.140625" defaultRowHeight="12.75" x14ac:dyDescent="0.2"/>
  <cols>
    <col min="1" max="1" width="3.140625" style="472" customWidth="1"/>
    <col min="2" max="2" width="60" style="472" customWidth="1"/>
    <col min="3" max="3" width="6" style="509" customWidth="1"/>
    <col min="4" max="4" width="6" style="510" customWidth="1"/>
    <col min="5" max="11" width="6" style="472" customWidth="1"/>
    <col min="12" max="12" width="1.28515625" style="472" customWidth="1"/>
    <col min="13" max="13" width="1.7109375" style="510" customWidth="1"/>
    <col min="14" max="14" width="1.28515625" style="510" customWidth="1"/>
    <col min="15" max="17" width="6" style="472" customWidth="1"/>
    <col min="18" max="18" width="1.28515625" style="472" customWidth="1"/>
    <col min="19" max="20" width="9.140625" style="472" customWidth="1"/>
    <col min="21" max="21" width="9.140625" style="473" customWidth="1"/>
    <col min="22" max="22" width="9.140625" style="472" customWidth="1"/>
    <col min="23" max="16384" width="9.140625" style="472"/>
  </cols>
  <sheetData>
    <row r="1" spans="1:21" s="1060" customFormat="1" ht="18" customHeight="1" x14ac:dyDescent="0.25">
      <c r="A1" s="2395" t="s">
        <v>615</v>
      </c>
      <c r="B1" s="2395"/>
      <c r="C1" s="2395"/>
      <c r="D1" s="2395"/>
      <c r="E1" s="2395"/>
      <c r="F1" s="2395"/>
      <c r="G1" s="2395"/>
      <c r="H1" s="2395"/>
      <c r="I1" s="2395"/>
      <c r="J1" s="2395"/>
      <c r="K1" s="2395"/>
      <c r="L1" s="2395"/>
      <c r="M1" s="2395"/>
      <c r="N1" s="2395"/>
      <c r="O1" s="2395"/>
      <c r="P1" s="2395"/>
      <c r="Q1" s="2395"/>
      <c r="R1" s="2395"/>
      <c r="U1" s="1061"/>
    </row>
    <row r="2" spans="1:21" s="474" customFormat="1" ht="9.75" customHeight="1" x14ac:dyDescent="0.15">
      <c r="A2" s="2370"/>
      <c r="B2" s="2370"/>
      <c r="C2" s="2370"/>
      <c r="D2" s="2370"/>
      <c r="E2" s="2370"/>
      <c r="F2" s="2370"/>
      <c r="G2" s="2370"/>
      <c r="H2" s="2370"/>
      <c r="I2" s="2370"/>
      <c r="J2" s="2370"/>
      <c r="K2" s="2370"/>
      <c r="L2" s="2370"/>
      <c r="M2" s="2370"/>
      <c r="N2" s="2370"/>
      <c r="O2" s="2370"/>
      <c r="P2" s="2370"/>
      <c r="Q2" s="2370"/>
      <c r="R2" s="2370"/>
    </row>
    <row r="3" spans="1:21" ht="10.5" customHeight="1" x14ac:dyDescent="0.2">
      <c r="A3" s="2226" t="s">
        <v>418</v>
      </c>
      <c r="B3" s="2226"/>
      <c r="C3" s="459"/>
      <c r="D3" s="2474"/>
      <c r="E3" s="2474"/>
      <c r="F3" s="2474"/>
      <c r="G3" s="2474"/>
      <c r="H3" s="2474"/>
      <c r="I3" s="2474"/>
      <c r="J3" s="2474"/>
      <c r="K3" s="2474"/>
      <c r="L3" s="511"/>
      <c r="M3" s="512"/>
      <c r="N3" s="513"/>
      <c r="O3" s="1165" t="s">
        <v>709</v>
      </c>
      <c r="P3" s="514" t="s">
        <v>494</v>
      </c>
      <c r="Q3" s="514" t="s">
        <v>17</v>
      </c>
      <c r="R3" s="515"/>
    </row>
    <row r="4" spans="1:21" ht="10.5" customHeight="1" x14ac:dyDescent="0.2">
      <c r="A4" s="516"/>
      <c r="B4" s="516"/>
      <c r="C4" s="517" t="s">
        <v>778</v>
      </c>
      <c r="D4" s="518" t="s">
        <v>750</v>
      </c>
      <c r="E4" s="518" t="s">
        <v>710</v>
      </c>
      <c r="F4" s="518" t="s">
        <v>571</v>
      </c>
      <c r="G4" s="518" t="s">
        <v>550</v>
      </c>
      <c r="H4" s="518" t="s">
        <v>528</v>
      </c>
      <c r="I4" s="518" t="s">
        <v>490</v>
      </c>
      <c r="J4" s="518" t="s">
        <v>196</v>
      </c>
      <c r="K4" s="518" t="s">
        <v>419</v>
      </c>
      <c r="L4" s="519"/>
      <c r="M4" s="520"/>
      <c r="N4" s="521"/>
      <c r="O4" s="1166" t="s">
        <v>18</v>
      </c>
      <c r="P4" s="518" t="s">
        <v>18</v>
      </c>
      <c r="Q4" s="518" t="s">
        <v>18</v>
      </c>
      <c r="R4" s="522"/>
    </row>
    <row r="5" spans="1:21" s="474" customFormat="1" ht="10.5" customHeight="1" x14ac:dyDescent="0.15">
      <c r="A5" s="523"/>
      <c r="B5" s="523"/>
      <c r="C5" s="524"/>
      <c r="D5" s="524"/>
      <c r="E5" s="524"/>
      <c r="F5" s="524"/>
      <c r="G5" s="524"/>
      <c r="H5" s="524"/>
      <c r="I5" s="524"/>
      <c r="J5" s="524"/>
      <c r="K5" s="524"/>
      <c r="L5" s="524"/>
      <c r="M5" s="524"/>
      <c r="N5" s="524"/>
      <c r="O5" s="1167"/>
      <c r="P5" s="525"/>
      <c r="Q5" s="525"/>
      <c r="R5" s="526"/>
    </row>
    <row r="6" spans="1:21" ht="10.5" customHeight="1" x14ac:dyDescent="0.2">
      <c r="A6" s="2470" t="s">
        <v>297</v>
      </c>
      <c r="B6" s="2470"/>
      <c r="C6" s="486"/>
      <c r="D6" s="483"/>
      <c r="E6" s="483"/>
      <c r="F6" s="483"/>
      <c r="G6" s="483"/>
      <c r="H6" s="483"/>
      <c r="I6" s="483"/>
      <c r="J6" s="483"/>
      <c r="K6" s="483"/>
      <c r="L6" s="460"/>
      <c r="M6" s="520"/>
      <c r="N6" s="486"/>
      <c r="O6" s="1168"/>
      <c r="P6" s="527"/>
      <c r="Q6" s="527"/>
      <c r="R6" s="528"/>
    </row>
    <row r="7" spans="1:21" ht="10.5" customHeight="1" x14ac:dyDescent="0.2">
      <c r="A7" s="529"/>
      <c r="B7" s="530" t="s">
        <v>298</v>
      </c>
      <c r="C7" s="503"/>
      <c r="D7" s="449"/>
      <c r="E7" s="449"/>
      <c r="F7" s="449"/>
      <c r="G7" s="449"/>
      <c r="H7" s="449"/>
      <c r="I7" s="449"/>
      <c r="J7" s="449"/>
      <c r="K7" s="449"/>
      <c r="L7" s="531"/>
      <c r="M7" s="520"/>
      <c r="N7" s="503"/>
      <c r="O7" s="1169"/>
      <c r="P7" s="532"/>
      <c r="Q7" s="532"/>
      <c r="R7" s="533"/>
    </row>
    <row r="8" spans="1:21" ht="10.5" customHeight="1" x14ac:dyDescent="0.2">
      <c r="A8" s="536"/>
      <c r="B8" s="537" t="s">
        <v>128</v>
      </c>
      <c r="C8" s="1440" t="s">
        <v>184</v>
      </c>
      <c r="D8" s="1177" t="s">
        <v>184</v>
      </c>
      <c r="E8" s="1177" t="s">
        <v>184</v>
      </c>
      <c r="F8" s="1177" t="s">
        <v>184</v>
      </c>
      <c r="G8" s="1177" t="s">
        <v>184</v>
      </c>
      <c r="H8" s="1177" t="s">
        <v>184</v>
      </c>
      <c r="I8" s="1177" t="s">
        <v>184</v>
      </c>
      <c r="J8" s="1177">
        <v>684</v>
      </c>
      <c r="K8" s="1177">
        <v>690</v>
      </c>
      <c r="L8" s="490"/>
      <c r="M8" s="485"/>
      <c r="N8" s="946"/>
      <c r="O8" s="1444" t="s">
        <v>184</v>
      </c>
      <c r="P8" s="1177">
        <v>684</v>
      </c>
      <c r="Q8" s="1177">
        <v>707</v>
      </c>
      <c r="R8" s="502"/>
    </row>
    <row r="9" spans="1:21" ht="11.25" customHeight="1" x14ac:dyDescent="0.2">
      <c r="A9" s="2025"/>
      <c r="B9" s="2147" t="s">
        <v>875</v>
      </c>
      <c r="C9" s="467" t="s">
        <v>184</v>
      </c>
      <c r="D9" s="468" t="s">
        <v>184</v>
      </c>
      <c r="E9" s="468" t="s">
        <v>184</v>
      </c>
      <c r="F9" s="468" t="s">
        <v>184</v>
      </c>
      <c r="G9" s="468" t="s">
        <v>184</v>
      </c>
      <c r="H9" s="468" t="s">
        <v>184</v>
      </c>
      <c r="I9" s="468" t="s">
        <v>184</v>
      </c>
      <c r="J9" s="468">
        <v>195</v>
      </c>
      <c r="K9" s="468" t="s">
        <v>184</v>
      </c>
      <c r="L9" s="488"/>
      <c r="M9" s="485"/>
      <c r="N9" s="489"/>
      <c r="O9" s="1446" t="s">
        <v>184</v>
      </c>
      <c r="P9" s="468">
        <v>195</v>
      </c>
      <c r="Q9" s="468" t="s">
        <v>184</v>
      </c>
      <c r="R9" s="534"/>
    </row>
    <row r="10" spans="1:21" ht="10.5" customHeight="1" x14ac:dyDescent="0.2">
      <c r="A10" s="2025"/>
      <c r="B10" s="2147" t="s">
        <v>163</v>
      </c>
      <c r="C10" s="2148">
        <f>D42</f>
        <v>917</v>
      </c>
      <c r="D10" s="2149">
        <v>908</v>
      </c>
      <c r="E10" s="2149">
        <v>917</v>
      </c>
      <c r="F10" s="2149">
        <v>859</v>
      </c>
      <c r="G10" s="2149">
        <v>871</v>
      </c>
      <c r="H10" s="2149">
        <v>883</v>
      </c>
      <c r="I10" s="2149">
        <v>845</v>
      </c>
      <c r="J10" s="2149">
        <f>SUM(J8:J9)</f>
        <v>879</v>
      </c>
      <c r="K10" s="2149" t="s">
        <v>184</v>
      </c>
      <c r="L10" s="490"/>
      <c r="M10" s="485"/>
      <c r="N10" s="2150"/>
      <c r="O10" s="2151">
        <f>P42</f>
        <v>859</v>
      </c>
      <c r="P10" s="2149">
        <f>SUM(P8:P9)</f>
        <v>879</v>
      </c>
      <c r="Q10" s="2149" t="s">
        <v>184</v>
      </c>
      <c r="R10" s="535"/>
    </row>
    <row r="11" spans="1:21" ht="10.5" customHeight="1" x14ac:dyDescent="0.2">
      <c r="A11" s="536"/>
      <c r="B11" s="537"/>
      <c r="C11" s="456"/>
      <c r="D11" s="449"/>
      <c r="E11" s="449"/>
      <c r="F11" s="449"/>
      <c r="G11" s="449"/>
      <c r="H11" s="449"/>
      <c r="I11" s="449"/>
      <c r="J11" s="449"/>
      <c r="K11" s="449"/>
      <c r="L11" s="490"/>
      <c r="M11" s="485"/>
      <c r="N11" s="503"/>
      <c r="O11" s="1443"/>
      <c r="P11" s="449"/>
      <c r="Q11" s="449"/>
      <c r="R11" s="535"/>
    </row>
    <row r="12" spans="1:21" ht="10.5" customHeight="1" x14ac:dyDescent="0.2">
      <c r="A12" s="536"/>
      <c r="B12" s="530" t="s">
        <v>299</v>
      </c>
      <c r="C12" s="456"/>
      <c r="D12" s="449"/>
      <c r="E12" s="449"/>
      <c r="F12" s="449"/>
      <c r="G12" s="449"/>
      <c r="H12" s="449"/>
      <c r="I12" s="449"/>
      <c r="J12" s="449"/>
      <c r="K12" s="449"/>
      <c r="L12" s="490"/>
      <c r="M12" s="485"/>
      <c r="N12" s="503"/>
      <c r="O12" s="1443"/>
      <c r="P12" s="449"/>
      <c r="Q12" s="449"/>
      <c r="R12" s="535"/>
    </row>
    <row r="13" spans="1:21" ht="10.5" customHeight="1" x14ac:dyDescent="0.2">
      <c r="A13" s="536"/>
      <c r="B13" s="537" t="s">
        <v>128</v>
      </c>
      <c r="C13" s="1440" t="s">
        <v>184</v>
      </c>
      <c r="D13" s="1177" t="s">
        <v>184</v>
      </c>
      <c r="E13" s="1177" t="s">
        <v>184</v>
      </c>
      <c r="F13" s="1177" t="s">
        <v>184</v>
      </c>
      <c r="G13" s="1177" t="s">
        <v>184</v>
      </c>
      <c r="H13" s="1177" t="s">
        <v>184</v>
      </c>
      <c r="I13" s="1177" t="s">
        <v>184</v>
      </c>
      <c r="J13" s="1177">
        <v>626</v>
      </c>
      <c r="K13" s="1177">
        <v>654</v>
      </c>
      <c r="L13" s="490"/>
      <c r="M13" s="485"/>
      <c r="N13" s="946"/>
      <c r="O13" s="1444" t="s">
        <v>184</v>
      </c>
      <c r="P13" s="1177">
        <v>626</v>
      </c>
      <c r="Q13" s="1177">
        <v>951</v>
      </c>
      <c r="R13" s="535"/>
    </row>
    <row r="14" spans="1:21" ht="11.25" customHeight="1" x14ac:dyDescent="0.2">
      <c r="A14" s="2025"/>
      <c r="B14" s="2147" t="s">
        <v>875</v>
      </c>
      <c r="C14" s="467" t="s">
        <v>184</v>
      </c>
      <c r="D14" s="468" t="s">
        <v>184</v>
      </c>
      <c r="E14" s="468" t="s">
        <v>184</v>
      </c>
      <c r="F14" s="468" t="s">
        <v>184</v>
      </c>
      <c r="G14" s="468" t="s">
        <v>184</v>
      </c>
      <c r="H14" s="468" t="s">
        <v>184</v>
      </c>
      <c r="I14" s="468" t="s">
        <v>184</v>
      </c>
      <c r="J14" s="468">
        <v>27</v>
      </c>
      <c r="K14" s="468" t="s">
        <v>184</v>
      </c>
      <c r="L14" s="488"/>
      <c r="M14" s="485"/>
      <c r="N14" s="489"/>
      <c r="O14" s="1446" t="s">
        <v>184</v>
      </c>
      <c r="P14" s="468">
        <v>27</v>
      </c>
      <c r="Q14" s="468" t="s">
        <v>184</v>
      </c>
      <c r="R14" s="534"/>
    </row>
    <row r="15" spans="1:21" ht="10.5" customHeight="1" x14ac:dyDescent="0.2">
      <c r="A15" s="2025"/>
      <c r="B15" s="2147" t="s">
        <v>163</v>
      </c>
      <c r="C15" s="1485">
        <f>D43</f>
        <v>880</v>
      </c>
      <c r="D15" s="445">
        <v>1135</v>
      </c>
      <c r="E15" s="445">
        <v>877</v>
      </c>
      <c r="F15" s="445">
        <v>621</v>
      </c>
      <c r="G15" s="445">
        <v>781</v>
      </c>
      <c r="H15" s="445">
        <v>640</v>
      </c>
      <c r="I15" s="445">
        <v>629</v>
      </c>
      <c r="J15" s="445">
        <f>SUM(J13:J14)</f>
        <v>653</v>
      </c>
      <c r="K15" s="445" t="s">
        <v>184</v>
      </c>
      <c r="L15" s="490"/>
      <c r="M15" s="485"/>
      <c r="N15" s="491"/>
      <c r="O15" s="1491">
        <f>P43</f>
        <v>621</v>
      </c>
      <c r="P15" s="445">
        <f>SUM(P13:P14)</f>
        <v>653</v>
      </c>
      <c r="Q15" s="445" t="s">
        <v>184</v>
      </c>
      <c r="R15" s="502"/>
    </row>
    <row r="16" spans="1:21" ht="10.5" customHeight="1" x14ac:dyDescent="0.2">
      <c r="A16" s="538"/>
      <c r="B16" s="538"/>
      <c r="C16" s="451">
        <f t="shared" ref="C16:D16" si="0">C15+C10</f>
        <v>1797</v>
      </c>
      <c r="D16" s="1092">
        <f t="shared" si="0"/>
        <v>2043</v>
      </c>
      <c r="E16" s="1092">
        <f t="shared" ref="E16:J16" si="1">E15+E10</f>
        <v>1794</v>
      </c>
      <c r="F16" s="1092">
        <f t="shared" si="1"/>
        <v>1480</v>
      </c>
      <c r="G16" s="1092">
        <f t="shared" si="1"/>
        <v>1652</v>
      </c>
      <c r="H16" s="1092">
        <f t="shared" si="1"/>
        <v>1523</v>
      </c>
      <c r="I16" s="1092">
        <f t="shared" si="1"/>
        <v>1474</v>
      </c>
      <c r="J16" s="1092">
        <f t="shared" si="1"/>
        <v>1532</v>
      </c>
      <c r="K16" s="1092">
        <f>K13+K8</f>
        <v>1344</v>
      </c>
      <c r="L16" s="539"/>
      <c r="M16" s="485"/>
      <c r="N16" s="540"/>
      <c r="O16" s="1445">
        <f t="shared" ref="O16" si="2">O15+O10</f>
        <v>1480</v>
      </c>
      <c r="P16" s="452">
        <f>P15+P10</f>
        <v>1532</v>
      </c>
      <c r="Q16" s="452">
        <f t="shared" ref="Q16" si="3">Q13+Q8</f>
        <v>1658</v>
      </c>
      <c r="R16" s="501"/>
    </row>
    <row r="17" spans="1:18" ht="10.5" customHeight="1" x14ac:dyDescent="0.2">
      <c r="A17" s="2470" t="s">
        <v>300</v>
      </c>
      <c r="B17" s="2470"/>
      <c r="C17" s="456"/>
      <c r="D17" s="449"/>
      <c r="E17" s="449"/>
      <c r="F17" s="449"/>
      <c r="G17" s="449"/>
      <c r="H17" s="449"/>
      <c r="I17" s="449"/>
      <c r="J17" s="449"/>
      <c r="K17" s="449"/>
      <c r="L17" s="490"/>
      <c r="M17" s="485"/>
      <c r="N17" s="503"/>
      <c r="O17" s="1443"/>
      <c r="P17" s="449"/>
      <c r="Q17" s="449"/>
      <c r="R17" s="492"/>
    </row>
    <row r="18" spans="1:18" ht="13.5" customHeight="1" x14ac:dyDescent="0.2">
      <c r="A18" s="536"/>
      <c r="B18" s="537" t="s">
        <v>616</v>
      </c>
      <c r="C18" s="1440">
        <v>506</v>
      </c>
      <c r="D18" s="1177">
        <v>516</v>
      </c>
      <c r="E18" s="1177">
        <v>488</v>
      </c>
      <c r="F18" s="1177">
        <v>494</v>
      </c>
      <c r="G18" s="1177">
        <v>461</v>
      </c>
      <c r="H18" s="1177">
        <v>489</v>
      </c>
      <c r="I18" s="1177">
        <v>498</v>
      </c>
      <c r="J18" s="1177">
        <v>459</v>
      </c>
      <c r="K18" s="1177">
        <v>329</v>
      </c>
      <c r="L18" s="490"/>
      <c r="M18" s="485"/>
      <c r="N18" s="946"/>
      <c r="O18" s="1444">
        <f>SUM(C18:F18)</f>
        <v>2004</v>
      </c>
      <c r="P18" s="1177">
        <v>1907</v>
      </c>
      <c r="Q18" s="1177">
        <v>1368</v>
      </c>
      <c r="R18" s="492"/>
    </row>
    <row r="19" spans="1:18" ht="12" customHeight="1" x14ac:dyDescent="0.2">
      <c r="A19" s="2025"/>
      <c r="B19" s="2147" t="s">
        <v>876</v>
      </c>
      <c r="C19" s="456">
        <v>217</v>
      </c>
      <c r="D19" s="449">
        <v>208</v>
      </c>
      <c r="E19" s="449">
        <v>351</v>
      </c>
      <c r="F19" s="449">
        <v>428</v>
      </c>
      <c r="G19" s="449">
        <v>107</v>
      </c>
      <c r="H19" s="449">
        <v>282</v>
      </c>
      <c r="I19" s="449">
        <v>126</v>
      </c>
      <c r="J19" s="449">
        <v>44</v>
      </c>
      <c r="K19" s="449">
        <v>87</v>
      </c>
      <c r="L19" s="490"/>
      <c r="M19" s="485"/>
      <c r="N19" s="503"/>
      <c r="O19" s="1443">
        <f>SUM(C19:F19)</f>
        <v>1204</v>
      </c>
      <c r="P19" s="449">
        <v>559</v>
      </c>
      <c r="Q19" s="449">
        <v>346</v>
      </c>
      <c r="R19" s="492"/>
    </row>
    <row r="20" spans="1:18" ht="10.5" customHeight="1" x14ac:dyDescent="0.2">
      <c r="A20" s="538"/>
      <c r="B20" s="538"/>
      <c r="C20" s="451">
        <f t="shared" ref="C20:D20" si="4">SUM(C18:C19)</f>
        <v>723</v>
      </c>
      <c r="D20" s="1092">
        <f t="shared" si="4"/>
        <v>724</v>
      </c>
      <c r="E20" s="1092">
        <f t="shared" ref="E20:K20" si="5">SUM(E18:E19)</f>
        <v>839</v>
      </c>
      <c r="F20" s="1092">
        <f t="shared" si="5"/>
        <v>922</v>
      </c>
      <c r="G20" s="1092">
        <f t="shared" si="5"/>
        <v>568</v>
      </c>
      <c r="H20" s="1092">
        <f t="shared" si="5"/>
        <v>771</v>
      </c>
      <c r="I20" s="1092">
        <f t="shared" si="5"/>
        <v>624</v>
      </c>
      <c r="J20" s="1092">
        <f t="shared" si="5"/>
        <v>503</v>
      </c>
      <c r="K20" s="1092">
        <f t="shared" si="5"/>
        <v>416</v>
      </c>
      <c r="L20" s="539"/>
      <c r="M20" s="485"/>
      <c r="N20" s="540"/>
      <c r="O20" s="1445">
        <f t="shared" ref="O20:P20" si="6">SUM(O18:O19)</f>
        <v>3208</v>
      </c>
      <c r="P20" s="452">
        <f t="shared" si="6"/>
        <v>2466</v>
      </c>
      <c r="Q20" s="452">
        <f t="shared" ref="Q20" si="7">SUM(Q18:Q19)</f>
        <v>1714</v>
      </c>
      <c r="R20" s="501"/>
    </row>
    <row r="21" spans="1:18" ht="10.5" customHeight="1" x14ac:dyDescent="0.2">
      <c r="A21" s="2470" t="s">
        <v>565</v>
      </c>
      <c r="B21" s="2470"/>
      <c r="C21" s="456"/>
      <c r="D21" s="449"/>
      <c r="E21" s="449"/>
      <c r="F21" s="449"/>
      <c r="G21" s="449"/>
      <c r="H21" s="449"/>
      <c r="I21" s="449"/>
      <c r="J21" s="449"/>
      <c r="K21" s="449"/>
      <c r="L21" s="490"/>
      <c r="M21" s="485"/>
      <c r="N21" s="503"/>
      <c r="O21" s="1443"/>
      <c r="P21" s="449"/>
      <c r="Q21" s="449"/>
      <c r="R21" s="492"/>
    </row>
    <row r="22" spans="1:18" ht="10.5" customHeight="1" x14ac:dyDescent="0.2">
      <c r="A22" s="536"/>
      <c r="B22" s="537" t="s">
        <v>280</v>
      </c>
      <c r="C22" s="1440">
        <v>-97</v>
      </c>
      <c r="D22" s="1177">
        <v>-105</v>
      </c>
      <c r="E22" s="1177">
        <v>-105</v>
      </c>
      <c r="F22" s="1177">
        <v>-87</v>
      </c>
      <c r="G22" s="1177">
        <v>-116</v>
      </c>
      <c r="H22" s="1177">
        <v>-135</v>
      </c>
      <c r="I22" s="1177">
        <v>-115</v>
      </c>
      <c r="J22" s="1177">
        <v>-97</v>
      </c>
      <c r="K22" s="1177">
        <v>-43</v>
      </c>
      <c r="L22" s="490"/>
      <c r="M22" s="485"/>
      <c r="N22" s="946"/>
      <c r="O22" s="1444">
        <f>SUM(C22:F22)</f>
        <v>-394</v>
      </c>
      <c r="P22" s="1177">
        <v>-463</v>
      </c>
      <c r="Q22" s="1177">
        <v>-157</v>
      </c>
      <c r="R22" s="492"/>
    </row>
    <row r="23" spans="1:18" ht="10.5" customHeight="1" x14ac:dyDescent="0.2">
      <c r="A23" s="2025"/>
      <c r="B23" s="2147" t="s">
        <v>877</v>
      </c>
      <c r="C23" s="456">
        <v>-76</v>
      </c>
      <c r="D23" s="449">
        <v>-8</v>
      </c>
      <c r="E23" s="449">
        <v>-29</v>
      </c>
      <c r="F23" s="449">
        <v>-21</v>
      </c>
      <c r="G23" s="449">
        <v>-43</v>
      </c>
      <c r="H23" s="449">
        <v>-40</v>
      </c>
      <c r="I23" s="449">
        <v>-27</v>
      </c>
      <c r="J23" s="449">
        <v>0</v>
      </c>
      <c r="K23" s="449">
        <v>-10</v>
      </c>
      <c r="L23" s="490"/>
      <c r="M23" s="485"/>
      <c r="N23" s="503"/>
      <c r="O23" s="1443">
        <f>SUM(C23:F23)</f>
        <v>-134</v>
      </c>
      <c r="P23" s="449">
        <v>-110</v>
      </c>
      <c r="Q23" s="449">
        <v>-42</v>
      </c>
      <c r="R23" s="492"/>
    </row>
    <row r="24" spans="1:18" ht="10.5" customHeight="1" x14ac:dyDescent="0.2">
      <c r="A24" s="538"/>
      <c r="B24" s="538"/>
      <c r="C24" s="451">
        <f t="shared" ref="C24:D24" si="8">SUM(C22:C23)</f>
        <v>-173</v>
      </c>
      <c r="D24" s="1092">
        <f t="shared" si="8"/>
        <v>-113</v>
      </c>
      <c r="E24" s="1092">
        <f t="shared" ref="E24:K24" si="9">SUM(E22:E23)</f>
        <v>-134</v>
      </c>
      <c r="F24" s="1092">
        <f t="shared" si="9"/>
        <v>-108</v>
      </c>
      <c r="G24" s="1092">
        <f t="shared" si="9"/>
        <v>-159</v>
      </c>
      <c r="H24" s="1092">
        <f t="shared" si="9"/>
        <v>-175</v>
      </c>
      <c r="I24" s="1092">
        <f t="shared" si="9"/>
        <v>-142</v>
      </c>
      <c r="J24" s="1092">
        <f t="shared" si="9"/>
        <v>-97</v>
      </c>
      <c r="K24" s="1092">
        <f t="shared" si="9"/>
        <v>-53</v>
      </c>
      <c r="L24" s="539"/>
      <c r="M24" s="485"/>
      <c r="N24" s="540"/>
      <c r="O24" s="1445">
        <f t="shared" ref="O24:P24" si="10">SUM(O22:O23)</f>
        <v>-528</v>
      </c>
      <c r="P24" s="452">
        <f t="shared" si="10"/>
        <v>-573</v>
      </c>
      <c r="Q24" s="452">
        <f t="shared" ref="Q24" si="11">SUM(Q22:Q23)</f>
        <v>-199</v>
      </c>
      <c r="R24" s="501"/>
    </row>
    <row r="25" spans="1:18" ht="10.5" customHeight="1" x14ac:dyDescent="0.2">
      <c r="A25" s="2470" t="s">
        <v>748</v>
      </c>
      <c r="B25" s="2470"/>
      <c r="C25" s="482"/>
      <c r="D25" s="483"/>
      <c r="E25" s="483"/>
      <c r="F25" s="483"/>
      <c r="G25" s="483"/>
      <c r="H25" s="483"/>
      <c r="I25" s="483"/>
      <c r="J25" s="483"/>
      <c r="K25" s="449"/>
      <c r="L25" s="490"/>
      <c r="M25" s="485"/>
      <c r="N25" s="503"/>
      <c r="O25" s="1443"/>
      <c r="P25" s="449"/>
      <c r="Q25" s="449"/>
      <c r="R25" s="492"/>
    </row>
    <row r="26" spans="1:18" ht="10.5" customHeight="1" x14ac:dyDescent="0.2">
      <c r="A26" s="536"/>
      <c r="B26" s="537" t="s">
        <v>280</v>
      </c>
      <c r="C26" s="1440">
        <v>-124</v>
      </c>
      <c r="D26" s="1177">
        <v>-169</v>
      </c>
      <c r="E26" s="1177">
        <v>-160</v>
      </c>
      <c r="F26" s="1177">
        <v>-122</v>
      </c>
      <c r="G26" s="1177">
        <v>-123</v>
      </c>
      <c r="H26" s="1177">
        <v>-129</v>
      </c>
      <c r="I26" s="1177">
        <v>-121</v>
      </c>
      <c r="J26" s="1177">
        <v>-159</v>
      </c>
      <c r="K26" s="1177">
        <v>-74</v>
      </c>
      <c r="L26" s="490"/>
      <c r="M26" s="485"/>
      <c r="N26" s="946"/>
      <c r="O26" s="1444">
        <f>SUM(C26:F26)</f>
        <v>-575</v>
      </c>
      <c r="P26" s="1177">
        <v>-532</v>
      </c>
      <c r="Q26" s="1177">
        <v>-310</v>
      </c>
      <c r="R26" s="492"/>
    </row>
    <row r="27" spans="1:18" ht="12" customHeight="1" x14ac:dyDescent="0.2">
      <c r="A27" s="2025"/>
      <c r="B27" s="2147" t="s">
        <v>878</v>
      </c>
      <c r="C27" s="456">
        <v>-74</v>
      </c>
      <c r="D27" s="449">
        <v>-391</v>
      </c>
      <c r="E27" s="449">
        <v>-33</v>
      </c>
      <c r="F27" s="449">
        <v>-102</v>
      </c>
      <c r="G27" s="449">
        <v>-200</v>
      </c>
      <c r="H27" s="449">
        <v>-76</v>
      </c>
      <c r="I27" s="449">
        <v>-63</v>
      </c>
      <c r="J27" s="449">
        <v>-33</v>
      </c>
      <c r="K27" s="449">
        <v>-85</v>
      </c>
      <c r="L27" s="490"/>
      <c r="M27" s="485"/>
      <c r="N27" s="503"/>
      <c r="O27" s="1443">
        <f>SUM(C27:F27)</f>
        <v>-600</v>
      </c>
      <c r="P27" s="449">
        <v>-372</v>
      </c>
      <c r="Q27" s="449">
        <v>-575</v>
      </c>
      <c r="R27" s="492"/>
    </row>
    <row r="28" spans="1:18" ht="10.5" customHeight="1" x14ac:dyDescent="0.2">
      <c r="A28" s="538"/>
      <c r="B28" s="538"/>
      <c r="C28" s="451">
        <f t="shared" ref="C28:D28" si="12">SUM(C26:C27)</f>
        <v>-198</v>
      </c>
      <c r="D28" s="1092">
        <f t="shared" si="12"/>
        <v>-560</v>
      </c>
      <c r="E28" s="1092">
        <f t="shared" ref="E28:K28" si="13">SUM(E26:E27)</f>
        <v>-193</v>
      </c>
      <c r="F28" s="1092">
        <f t="shared" si="13"/>
        <v>-224</v>
      </c>
      <c r="G28" s="1092">
        <f t="shared" si="13"/>
        <v>-323</v>
      </c>
      <c r="H28" s="1092">
        <f t="shared" si="13"/>
        <v>-205</v>
      </c>
      <c r="I28" s="1092">
        <f t="shared" si="13"/>
        <v>-184</v>
      </c>
      <c r="J28" s="1092">
        <f t="shared" si="13"/>
        <v>-192</v>
      </c>
      <c r="K28" s="1092">
        <f t="shared" si="13"/>
        <v>-159</v>
      </c>
      <c r="L28" s="539"/>
      <c r="M28" s="485"/>
      <c r="N28" s="540"/>
      <c r="O28" s="1445">
        <f t="shared" ref="O28:P28" si="14">SUM(O26:O27)</f>
        <v>-1175</v>
      </c>
      <c r="P28" s="452">
        <f t="shared" si="14"/>
        <v>-904</v>
      </c>
      <c r="Q28" s="452">
        <f t="shared" ref="Q28" si="15">SUM(Q26:Q27)</f>
        <v>-885</v>
      </c>
      <c r="R28" s="501"/>
    </row>
    <row r="29" spans="1:18" ht="10.5" customHeight="1" x14ac:dyDescent="0.2">
      <c r="A29" s="2470" t="s">
        <v>301</v>
      </c>
      <c r="B29" s="2470"/>
      <c r="C29" s="456"/>
      <c r="D29" s="449"/>
      <c r="E29" s="449"/>
      <c r="F29" s="449"/>
      <c r="G29" s="449"/>
      <c r="H29" s="449"/>
      <c r="I29" s="449"/>
      <c r="J29" s="449"/>
      <c r="K29" s="449"/>
      <c r="L29" s="490"/>
      <c r="M29" s="485"/>
      <c r="N29" s="503"/>
      <c r="O29" s="1443"/>
      <c r="P29" s="449"/>
      <c r="Q29" s="449"/>
      <c r="R29" s="492"/>
    </row>
    <row r="30" spans="1:18" ht="15" customHeight="1" x14ac:dyDescent="0.2">
      <c r="A30" s="536"/>
      <c r="B30" s="537" t="s">
        <v>616</v>
      </c>
      <c r="C30" s="1440">
        <v>-247</v>
      </c>
      <c r="D30" s="1177">
        <v>-230</v>
      </c>
      <c r="E30" s="1177">
        <v>-237</v>
      </c>
      <c r="F30" s="1177">
        <v>-226</v>
      </c>
      <c r="G30" s="1177">
        <v>-237</v>
      </c>
      <c r="H30" s="1177">
        <v>-240</v>
      </c>
      <c r="I30" s="1177">
        <v>-233</v>
      </c>
      <c r="J30" s="1177">
        <v>-224</v>
      </c>
      <c r="K30" s="1177">
        <v>-229</v>
      </c>
      <c r="L30" s="490"/>
      <c r="M30" s="485"/>
      <c r="N30" s="946"/>
      <c r="O30" s="1444">
        <f>SUM(C30:F30)</f>
        <v>-940</v>
      </c>
      <c r="P30" s="1177">
        <v>-934</v>
      </c>
      <c r="Q30" s="1177">
        <v>-926</v>
      </c>
      <c r="R30" s="492"/>
    </row>
    <row r="31" spans="1:18" ht="10.5" customHeight="1" x14ac:dyDescent="0.2">
      <c r="A31" s="2025"/>
      <c r="B31" s="2147" t="s">
        <v>877</v>
      </c>
      <c r="C31" s="456">
        <v>-35</v>
      </c>
      <c r="D31" s="449">
        <v>-57</v>
      </c>
      <c r="E31" s="449">
        <v>-50</v>
      </c>
      <c r="F31" s="449">
        <v>-48</v>
      </c>
      <c r="G31" s="449">
        <v>-30</v>
      </c>
      <c r="H31" s="449">
        <v>-31</v>
      </c>
      <c r="I31" s="449">
        <v>-44</v>
      </c>
      <c r="J31" s="449">
        <v>-11</v>
      </c>
      <c r="K31" s="449">
        <v>-39</v>
      </c>
      <c r="L31" s="490"/>
      <c r="M31" s="485"/>
      <c r="N31" s="503"/>
      <c r="O31" s="1443">
        <f>SUM(C31:F31)</f>
        <v>-190</v>
      </c>
      <c r="P31" s="449">
        <v>-116</v>
      </c>
      <c r="Q31" s="449">
        <v>-131</v>
      </c>
      <c r="R31" s="492"/>
    </row>
    <row r="32" spans="1:18" ht="10.5" customHeight="1" x14ac:dyDescent="0.2">
      <c r="A32" s="538"/>
      <c r="B32" s="538"/>
      <c r="C32" s="451">
        <f t="shared" ref="C32:D32" si="16">SUM(C30:C31)</f>
        <v>-282</v>
      </c>
      <c r="D32" s="1092">
        <f t="shared" si="16"/>
        <v>-287</v>
      </c>
      <c r="E32" s="1092">
        <f t="shared" ref="E32:K32" si="17">SUM(E30:E31)</f>
        <v>-287</v>
      </c>
      <c r="F32" s="1092">
        <f t="shared" si="17"/>
        <v>-274</v>
      </c>
      <c r="G32" s="1092">
        <f t="shared" si="17"/>
        <v>-267</v>
      </c>
      <c r="H32" s="1092">
        <f t="shared" si="17"/>
        <v>-271</v>
      </c>
      <c r="I32" s="1092">
        <f t="shared" si="17"/>
        <v>-277</v>
      </c>
      <c r="J32" s="1092">
        <f t="shared" si="17"/>
        <v>-235</v>
      </c>
      <c r="K32" s="1092">
        <f t="shared" si="17"/>
        <v>-268</v>
      </c>
      <c r="L32" s="539"/>
      <c r="M32" s="485"/>
      <c r="N32" s="540"/>
      <c r="O32" s="1445">
        <f t="shared" ref="O32:P32" si="18">SUM(O30:O31)</f>
        <v>-1130</v>
      </c>
      <c r="P32" s="452">
        <f t="shared" si="18"/>
        <v>-1050</v>
      </c>
      <c r="Q32" s="452">
        <f t="shared" ref="Q32" si="19">SUM(Q30:Q31)</f>
        <v>-1057</v>
      </c>
      <c r="R32" s="501"/>
    </row>
    <row r="33" spans="1:18" ht="10.5" customHeight="1" x14ac:dyDescent="0.2">
      <c r="A33" s="2470" t="s">
        <v>302</v>
      </c>
      <c r="B33" s="2470"/>
      <c r="C33" s="456"/>
      <c r="D33" s="449"/>
      <c r="E33" s="449"/>
      <c r="F33" s="449"/>
      <c r="G33" s="449"/>
      <c r="H33" s="449"/>
      <c r="I33" s="449"/>
      <c r="J33" s="449"/>
      <c r="K33" s="449"/>
      <c r="L33" s="490"/>
      <c r="M33" s="485"/>
      <c r="N33" s="503"/>
      <c r="O33" s="1443"/>
      <c r="P33" s="449"/>
      <c r="Q33" s="449"/>
      <c r="R33" s="492"/>
    </row>
    <row r="34" spans="1:18" ht="10.5" customHeight="1" x14ac:dyDescent="0.2">
      <c r="A34" s="536"/>
      <c r="B34" s="537" t="s">
        <v>280</v>
      </c>
      <c r="C34" s="1440">
        <v>0</v>
      </c>
      <c r="D34" s="1177">
        <v>0</v>
      </c>
      <c r="E34" s="1177">
        <v>0</v>
      </c>
      <c r="F34" s="1177">
        <v>0</v>
      </c>
      <c r="G34" s="1177">
        <v>0</v>
      </c>
      <c r="H34" s="1177">
        <v>0</v>
      </c>
      <c r="I34" s="1177">
        <v>0</v>
      </c>
      <c r="J34" s="1177">
        <v>0</v>
      </c>
      <c r="K34" s="1177">
        <v>0</v>
      </c>
      <c r="L34" s="490"/>
      <c r="M34" s="485"/>
      <c r="N34" s="946"/>
      <c r="O34" s="1444">
        <f>SUM(C34:F34)</f>
        <v>0</v>
      </c>
      <c r="P34" s="1177">
        <v>0</v>
      </c>
      <c r="Q34" s="1177">
        <v>12</v>
      </c>
      <c r="R34" s="492"/>
    </row>
    <row r="35" spans="1:18" ht="10.5" customHeight="1" x14ac:dyDescent="0.2">
      <c r="A35" s="2025"/>
      <c r="B35" s="2147" t="s">
        <v>877</v>
      </c>
      <c r="C35" s="456">
        <v>0</v>
      </c>
      <c r="D35" s="449">
        <v>0</v>
      </c>
      <c r="E35" s="449">
        <v>0</v>
      </c>
      <c r="F35" s="449">
        <v>0</v>
      </c>
      <c r="G35" s="449">
        <v>0</v>
      </c>
      <c r="H35" s="449">
        <v>0</v>
      </c>
      <c r="I35" s="449">
        <v>0</v>
      </c>
      <c r="J35" s="449">
        <v>0</v>
      </c>
      <c r="K35" s="449">
        <v>0</v>
      </c>
      <c r="L35" s="490"/>
      <c r="M35" s="485"/>
      <c r="N35" s="503"/>
      <c r="O35" s="1443">
        <f>SUM(C35:F35)</f>
        <v>0</v>
      </c>
      <c r="P35" s="445">
        <v>0</v>
      </c>
      <c r="Q35" s="445">
        <v>93</v>
      </c>
      <c r="R35" s="492"/>
    </row>
    <row r="36" spans="1:18" ht="10.5" customHeight="1" x14ac:dyDescent="0.2">
      <c r="A36" s="538"/>
      <c r="B36" s="538"/>
      <c r="C36" s="451">
        <f t="shared" ref="C36:D36" si="20">SUM(C34:C35)</f>
        <v>0</v>
      </c>
      <c r="D36" s="1092">
        <f t="shared" si="20"/>
        <v>0</v>
      </c>
      <c r="E36" s="1092">
        <f t="shared" ref="E36:K36" si="21">SUM(E34:E35)</f>
        <v>0</v>
      </c>
      <c r="F36" s="1092">
        <f t="shared" si="21"/>
        <v>0</v>
      </c>
      <c r="G36" s="1092">
        <f t="shared" si="21"/>
        <v>0</v>
      </c>
      <c r="H36" s="1092">
        <f t="shared" si="21"/>
        <v>0</v>
      </c>
      <c r="I36" s="1092">
        <f t="shared" si="21"/>
        <v>0</v>
      </c>
      <c r="J36" s="1092">
        <f t="shared" si="21"/>
        <v>0</v>
      </c>
      <c r="K36" s="1092">
        <f t="shared" si="21"/>
        <v>0</v>
      </c>
      <c r="L36" s="539"/>
      <c r="M36" s="485"/>
      <c r="N36" s="540"/>
      <c r="O36" s="1445">
        <f t="shared" ref="O36:P36" si="22">SUM(O34:O35)</f>
        <v>0</v>
      </c>
      <c r="P36" s="452">
        <f t="shared" si="22"/>
        <v>0</v>
      </c>
      <c r="Q36" s="452">
        <f t="shared" ref="Q36" si="23">SUM(Q34:Q35)</f>
        <v>105</v>
      </c>
      <c r="R36" s="501"/>
    </row>
    <row r="37" spans="1:18" ht="10.5" customHeight="1" x14ac:dyDescent="0.2">
      <c r="A37" s="2470" t="s">
        <v>303</v>
      </c>
      <c r="B37" s="2470"/>
      <c r="C37" s="456"/>
      <c r="D37" s="449"/>
      <c r="E37" s="449"/>
      <c r="F37" s="449"/>
      <c r="G37" s="449"/>
      <c r="H37" s="449"/>
      <c r="I37" s="449"/>
      <c r="J37" s="449"/>
      <c r="K37" s="449"/>
      <c r="L37" s="490"/>
      <c r="M37" s="485"/>
      <c r="N37" s="503"/>
      <c r="O37" s="1443"/>
      <c r="P37" s="449"/>
      <c r="Q37" s="449"/>
      <c r="R37" s="492"/>
    </row>
    <row r="38" spans="1:18" ht="10.5" customHeight="1" x14ac:dyDescent="0.2">
      <c r="A38" s="536"/>
      <c r="B38" s="537" t="s">
        <v>280</v>
      </c>
      <c r="C38" s="1440">
        <v>0</v>
      </c>
      <c r="D38" s="1177">
        <v>-3</v>
      </c>
      <c r="E38" s="1177">
        <v>5</v>
      </c>
      <c r="F38" s="1177">
        <v>-1</v>
      </c>
      <c r="G38" s="1177">
        <v>3</v>
      </c>
      <c r="H38" s="1177">
        <v>3</v>
      </c>
      <c r="I38" s="1177">
        <v>9</v>
      </c>
      <c r="J38" s="1177">
        <v>-13</v>
      </c>
      <c r="K38" s="1177">
        <v>11</v>
      </c>
      <c r="L38" s="490"/>
      <c r="M38" s="485"/>
      <c r="N38" s="946"/>
      <c r="O38" s="1444">
        <f>SUM(C38:F38)</f>
        <v>1</v>
      </c>
      <c r="P38" s="1177">
        <v>2</v>
      </c>
      <c r="Q38" s="1177">
        <v>-10</v>
      </c>
      <c r="R38" s="492"/>
    </row>
    <row r="39" spans="1:18" ht="10.5" customHeight="1" x14ac:dyDescent="0.2">
      <c r="A39" s="2025"/>
      <c r="B39" s="2147" t="s">
        <v>877</v>
      </c>
      <c r="C39" s="456">
        <v>-1</v>
      </c>
      <c r="D39" s="449">
        <v>-7</v>
      </c>
      <c r="E39" s="449">
        <v>19</v>
      </c>
      <c r="F39" s="449">
        <v>-1</v>
      </c>
      <c r="G39" s="449">
        <v>6</v>
      </c>
      <c r="H39" s="449">
        <v>6</v>
      </c>
      <c r="I39" s="449">
        <v>19</v>
      </c>
      <c r="J39" s="449">
        <v>-24</v>
      </c>
      <c r="K39" s="449">
        <v>19</v>
      </c>
      <c r="L39" s="490"/>
      <c r="M39" s="485"/>
      <c r="N39" s="503"/>
      <c r="O39" s="1443">
        <f>SUM(C39:F39)</f>
        <v>10</v>
      </c>
      <c r="P39" s="449">
        <v>7</v>
      </c>
      <c r="Q39" s="449">
        <v>-16</v>
      </c>
      <c r="R39" s="492"/>
    </row>
    <row r="40" spans="1:18" ht="10.5" customHeight="1" x14ac:dyDescent="0.2">
      <c r="A40" s="538"/>
      <c r="B40" s="538"/>
      <c r="C40" s="451">
        <f t="shared" ref="C40:D40" si="24">SUM(C38:C39)</f>
        <v>-1</v>
      </c>
      <c r="D40" s="1092">
        <f t="shared" si="24"/>
        <v>-10</v>
      </c>
      <c r="E40" s="1092">
        <f t="shared" ref="E40:K40" si="25">SUM(E38:E39)</f>
        <v>24</v>
      </c>
      <c r="F40" s="1092">
        <f t="shared" si="25"/>
        <v>-2</v>
      </c>
      <c r="G40" s="1092">
        <f t="shared" si="25"/>
        <v>9</v>
      </c>
      <c r="H40" s="1092">
        <f t="shared" si="25"/>
        <v>9</v>
      </c>
      <c r="I40" s="1092">
        <f t="shared" si="25"/>
        <v>28</v>
      </c>
      <c r="J40" s="1092">
        <f t="shared" si="25"/>
        <v>-37</v>
      </c>
      <c r="K40" s="1092">
        <f t="shared" si="25"/>
        <v>30</v>
      </c>
      <c r="L40" s="539"/>
      <c r="M40" s="485"/>
      <c r="N40" s="540"/>
      <c r="O40" s="1445">
        <f t="shared" ref="O40:P40" si="26">SUM(O38:O39)</f>
        <v>11</v>
      </c>
      <c r="P40" s="452">
        <f t="shared" si="26"/>
        <v>9</v>
      </c>
      <c r="Q40" s="452">
        <f t="shared" ref="Q40" si="27">SUM(Q38:Q39)</f>
        <v>-26</v>
      </c>
      <c r="R40" s="501"/>
    </row>
    <row r="41" spans="1:18" ht="10.5" customHeight="1" x14ac:dyDescent="0.2">
      <c r="A41" s="2470" t="s">
        <v>304</v>
      </c>
      <c r="B41" s="2470"/>
      <c r="C41" s="456"/>
      <c r="D41" s="449"/>
      <c r="E41" s="449"/>
      <c r="F41" s="449"/>
      <c r="G41" s="449"/>
      <c r="H41" s="449"/>
      <c r="I41" s="449"/>
      <c r="J41" s="449"/>
      <c r="K41" s="449"/>
      <c r="L41" s="490"/>
      <c r="M41" s="485"/>
      <c r="N41" s="503"/>
      <c r="O41" s="1443"/>
      <c r="P41" s="449"/>
      <c r="Q41" s="449"/>
      <c r="R41" s="492"/>
    </row>
    <row r="42" spans="1:18" ht="10.5" customHeight="1" x14ac:dyDescent="0.2">
      <c r="A42" s="536"/>
      <c r="B42" s="537" t="s">
        <v>280</v>
      </c>
      <c r="C42" s="1440">
        <f t="shared" ref="C42:D42" si="28">C38+C34+C30+C26+C22+C18+C10</f>
        <v>955</v>
      </c>
      <c r="D42" s="1177">
        <f t="shared" si="28"/>
        <v>917</v>
      </c>
      <c r="E42" s="1177">
        <f t="shared" ref="E42:J42" si="29">E38+E34+E30+E26+E22+E18+E10</f>
        <v>908</v>
      </c>
      <c r="F42" s="1177">
        <f t="shared" si="29"/>
        <v>917</v>
      </c>
      <c r="G42" s="1177">
        <f t="shared" si="29"/>
        <v>859</v>
      </c>
      <c r="H42" s="1177">
        <f t="shared" si="29"/>
        <v>871</v>
      </c>
      <c r="I42" s="1177">
        <f t="shared" si="29"/>
        <v>883</v>
      </c>
      <c r="J42" s="1177">
        <f t="shared" si="29"/>
        <v>845</v>
      </c>
      <c r="K42" s="1177">
        <f>K38+K34+K30+K26+K22+K18+K8</f>
        <v>684</v>
      </c>
      <c r="L42" s="490"/>
      <c r="M42" s="485"/>
      <c r="N42" s="946"/>
      <c r="O42" s="1444">
        <f t="shared" ref="O42" si="30">O38+O34+O30+O26+O22+O18+O10</f>
        <v>955</v>
      </c>
      <c r="P42" s="1177">
        <f>P38+P34+P30+P26+P22+P18+P10</f>
        <v>859</v>
      </c>
      <c r="Q42" s="1177">
        <f t="shared" ref="Q42" si="31">Q38+Q34+Q30+Q26+Q22+Q18+Q8</f>
        <v>684</v>
      </c>
      <c r="R42" s="492"/>
    </row>
    <row r="43" spans="1:18" ht="10.5" customHeight="1" x14ac:dyDescent="0.2">
      <c r="A43" s="2025"/>
      <c r="B43" s="2147" t="s">
        <v>877</v>
      </c>
      <c r="C43" s="456">
        <f t="shared" ref="C43:D43" si="32">C39+C35+C31+C27+C23+C19+C15</f>
        <v>911</v>
      </c>
      <c r="D43" s="449">
        <f t="shared" si="32"/>
        <v>880</v>
      </c>
      <c r="E43" s="449">
        <f t="shared" ref="E43:J43" si="33">E39+E35+E31+E27+E23+E19+E15</f>
        <v>1135</v>
      </c>
      <c r="F43" s="449">
        <f t="shared" si="33"/>
        <v>877</v>
      </c>
      <c r="G43" s="449">
        <f t="shared" si="33"/>
        <v>621</v>
      </c>
      <c r="H43" s="449">
        <f t="shared" si="33"/>
        <v>781</v>
      </c>
      <c r="I43" s="449">
        <f t="shared" si="33"/>
        <v>640</v>
      </c>
      <c r="J43" s="468">
        <f t="shared" si="33"/>
        <v>629</v>
      </c>
      <c r="K43" s="468">
        <f>K39+K35+K31+K27+K23+K19+K13</f>
        <v>626</v>
      </c>
      <c r="L43" s="490"/>
      <c r="M43" s="485"/>
      <c r="N43" s="503"/>
      <c r="O43" s="1446">
        <f t="shared" ref="O43" si="34">O39+O35+O31+O27+O23+O19+O15</f>
        <v>911</v>
      </c>
      <c r="P43" s="468">
        <f>P39+P35+P31+P27+P23+P19+P15</f>
        <v>621</v>
      </c>
      <c r="Q43" s="468">
        <f t="shared" ref="Q43" si="35">Q39+Q35+Q31+Q27+Q23+Q19+Q13</f>
        <v>626</v>
      </c>
      <c r="R43" s="492"/>
    </row>
    <row r="44" spans="1:18" ht="10.5" customHeight="1" x14ac:dyDescent="0.2">
      <c r="A44" s="1463"/>
      <c r="B44" s="1463"/>
      <c r="C44" s="451">
        <f t="shared" ref="C44:D44" si="36">SUM(C42:C43)</f>
        <v>1866</v>
      </c>
      <c r="D44" s="1092">
        <f t="shared" si="36"/>
        <v>1797</v>
      </c>
      <c r="E44" s="1092">
        <f t="shared" ref="E44:K44" si="37">SUM(E42:E43)</f>
        <v>2043</v>
      </c>
      <c r="F44" s="1092">
        <f t="shared" si="37"/>
        <v>1794</v>
      </c>
      <c r="G44" s="1092">
        <f t="shared" si="37"/>
        <v>1480</v>
      </c>
      <c r="H44" s="1092">
        <f t="shared" si="37"/>
        <v>1652</v>
      </c>
      <c r="I44" s="1092">
        <f t="shared" si="37"/>
        <v>1523</v>
      </c>
      <c r="J44" s="1092">
        <f t="shared" si="37"/>
        <v>1474</v>
      </c>
      <c r="K44" s="1092">
        <f t="shared" si="37"/>
        <v>1310</v>
      </c>
      <c r="L44" s="539"/>
      <c r="M44" s="485"/>
      <c r="N44" s="540"/>
      <c r="O44" s="1445">
        <f t="shared" ref="O44:P44" si="38">SUM(O42:O43)</f>
        <v>1866</v>
      </c>
      <c r="P44" s="452">
        <f t="shared" si="38"/>
        <v>1480</v>
      </c>
      <c r="Q44" s="452">
        <f t="shared" ref="Q44" si="39">SUM(Q42:Q43)</f>
        <v>1310</v>
      </c>
      <c r="R44" s="541"/>
    </row>
    <row r="45" spans="1:18" s="542" customFormat="1" ht="5.25" customHeight="1" x14ac:dyDescent="0.15">
      <c r="A45" s="2476" t="s">
        <v>305</v>
      </c>
      <c r="B45" s="2476"/>
      <c r="C45" s="2476"/>
      <c r="D45" s="2476"/>
      <c r="E45" s="2476"/>
      <c r="F45" s="2476"/>
      <c r="G45" s="2476"/>
      <c r="H45" s="2476"/>
      <c r="I45" s="2476"/>
      <c r="J45" s="2476"/>
      <c r="K45" s="2476"/>
      <c r="L45" s="2476"/>
      <c r="M45" s="2476"/>
      <c r="N45" s="2476"/>
      <c r="O45" s="2476"/>
      <c r="P45" s="2476"/>
      <c r="Q45" s="2476"/>
      <c r="R45" s="2476"/>
    </row>
    <row r="46" spans="1:18" ht="42" customHeight="1" x14ac:dyDescent="0.2">
      <c r="A46" s="1108" t="s">
        <v>604</v>
      </c>
      <c r="B46" s="2454" t="s">
        <v>574</v>
      </c>
      <c r="C46" s="2472"/>
      <c r="D46" s="2472"/>
      <c r="E46" s="2472"/>
      <c r="F46" s="2472"/>
      <c r="G46" s="2472"/>
      <c r="H46" s="2472"/>
      <c r="I46" s="2472"/>
      <c r="J46" s="2472"/>
      <c r="K46" s="2472"/>
      <c r="L46" s="2472"/>
      <c r="M46" s="2472"/>
      <c r="N46" s="2472"/>
      <c r="O46" s="2472"/>
      <c r="P46" s="2472"/>
      <c r="Q46" s="2472"/>
      <c r="R46" s="2472"/>
    </row>
    <row r="47" spans="1:18" ht="9" customHeight="1" x14ac:dyDescent="0.2">
      <c r="A47" s="1108" t="s">
        <v>605</v>
      </c>
      <c r="B47" s="2473" t="s">
        <v>749</v>
      </c>
      <c r="C47" s="2473"/>
      <c r="D47" s="2473"/>
      <c r="E47" s="2473"/>
      <c r="F47" s="2473"/>
      <c r="G47" s="2473"/>
      <c r="H47" s="2473"/>
      <c r="I47" s="2473"/>
      <c r="J47" s="2473"/>
      <c r="K47" s="2473"/>
      <c r="L47" s="2473"/>
      <c r="M47" s="2473"/>
      <c r="N47" s="2473"/>
      <c r="O47" s="2473"/>
      <c r="P47" s="2473"/>
      <c r="Q47" s="2473"/>
      <c r="R47" s="2473"/>
    </row>
    <row r="48" spans="1:18" ht="9" customHeight="1" x14ac:dyDescent="0.2">
      <c r="A48" s="1187" t="s">
        <v>606</v>
      </c>
      <c r="B48" s="2454" t="s">
        <v>770</v>
      </c>
      <c r="C48" s="2475"/>
      <c r="D48" s="2475"/>
      <c r="E48" s="2475"/>
      <c r="F48" s="2475"/>
      <c r="G48" s="2475"/>
      <c r="H48" s="2475"/>
      <c r="I48" s="2475"/>
      <c r="J48" s="2475"/>
      <c r="K48" s="2475"/>
      <c r="L48" s="1186"/>
      <c r="M48" s="1186"/>
      <c r="N48" s="1186"/>
      <c r="O48" s="1186"/>
      <c r="P48" s="1186"/>
      <c r="Q48" s="1186"/>
      <c r="R48" s="1186"/>
    </row>
    <row r="49" spans="1:18" ht="9" customHeight="1" x14ac:dyDescent="0.2">
      <c r="A49" s="1108" t="s">
        <v>607</v>
      </c>
      <c r="B49" s="2472" t="s">
        <v>306</v>
      </c>
      <c r="C49" s="2472"/>
      <c r="D49" s="2472"/>
      <c r="E49" s="2472"/>
      <c r="F49" s="2472"/>
      <c r="G49" s="2472"/>
      <c r="H49" s="2472"/>
      <c r="I49" s="2472"/>
      <c r="J49" s="2472"/>
      <c r="K49" s="2472"/>
      <c r="L49" s="2472"/>
      <c r="M49" s="2472"/>
      <c r="N49" s="2472"/>
      <c r="O49" s="2472"/>
      <c r="P49" s="2472"/>
      <c r="Q49" s="2472"/>
      <c r="R49" s="2472"/>
    </row>
    <row r="50" spans="1:18" ht="9" customHeight="1" x14ac:dyDescent="0.2">
      <c r="A50" s="1108" t="s">
        <v>624</v>
      </c>
      <c r="B50" s="2472" t="s">
        <v>879</v>
      </c>
      <c r="C50" s="2472"/>
      <c r="D50" s="2472"/>
      <c r="E50" s="2472"/>
      <c r="F50" s="2472"/>
      <c r="G50" s="2472"/>
      <c r="H50" s="2472"/>
      <c r="I50" s="2472"/>
      <c r="J50" s="2472"/>
      <c r="K50" s="2472"/>
      <c r="L50" s="2472"/>
      <c r="M50" s="2472"/>
      <c r="N50" s="2472"/>
      <c r="O50" s="2472"/>
      <c r="P50" s="2472"/>
      <c r="Q50" s="2472"/>
      <c r="R50" s="2472"/>
    </row>
    <row r="51" spans="1:18" ht="9" customHeight="1" x14ac:dyDescent="0.2">
      <c r="A51" s="543" t="s">
        <v>184</v>
      </c>
      <c r="B51" s="2471" t="s">
        <v>431</v>
      </c>
      <c r="C51" s="2471"/>
      <c r="D51" s="2471"/>
      <c r="E51" s="2471"/>
      <c r="F51" s="2471"/>
      <c r="G51" s="2471"/>
      <c r="H51" s="2471"/>
      <c r="I51" s="2471"/>
      <c r="J51" s="2471"/>
      <c r="K51" s="2471"/>
      <c r="L51" s="2471"/>
      <c r="M51" s="2471"/>
      <c r="N51" s="2471"/>
      <c r="O51" s="2471"/>
      <c r="P51" s="2471"/>
      <c r="Q51" s="2471"/>
      <c r="R51" s="2471"/>
    </row>
  </sheetData>
  <mergeCells count="19">
    <mergeCell ref="B48:K48"/>
    <mergeCell ref="B50:R50"/>
    <mergeCell ref="A45:R45"/>
    <mergeCell ref="A1:R1"/>
    <mergeCell ref="A37:B37"/>
    <mergeCell ref="A17:B17"/>
    <mergeCell ref="B51:R51"/>
    <mergeCell ref="B49:R49"/>
    <mergeCell ref="B47:R47"/>
    <mergeCell ref="A2:R2"/>
    <mergeCell ref="A3:B3"/>
    <mergeCell ref="B46:R46"/>
    <mergeCell ref="D3:K3"/>
    <mergeCell ref="A6:B6"/>
    <mergeCell ref="A21:B21"/>
    <mergeCell ref="A25:B25"/>
    <mergeCell ref="A29:B29"/>
    <mergeCell ref="A41:B41"/>
    <mergeCell ref="A33:B33"/>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8" min="2" max="4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U24"/>
  <sheetViews>
    <sheetView zoomScaleNormal="100" zoomScaleSheetLayoutView="100" workbookViewId="0">
      <selection activeCell="B23" sqref="B23:R23"/>
    </sheetView>
  </sheetViews>
  <sheetFormatPr defaultColWidth="9.140625" defaultRowHeight="12.75" x14ac:dyDescent="0.2"/>
  <cols>
    <col min="1" max="1" width="2.5703125" style="493" customWidth="1"/>
    <col min="2" max="2" width="60" style="493" customWidth="1"/>
    <col min="3" max="3" width="6" style="507" customWidth="1"/>
    <col min="4" max="4" width="6" style="508" customWidth="1"/>
    <col min="5" max="11" width="6" style="493" customWidth="1"/>
    <col min="12" max="12" width="1.28515625" style="493" customWidth="1"/>
    <col min="13" max="13" width="1.7109375" style="508" customWidth="1"/>
    <col min="14" max="14" width="1.28515625" style="508" customWidth="1"/>
    <col min="15" max="15" width="6.42578125" style="493" customWidth="1"/>
    <col min="16" max="17" width="6" style="493" customWidth="1"/>
    <col min="18" max="18" width="1.28515625" style="493" customWidth="1"/>
    <col min="19" max="20" width="9.140625" style="493" customWidth="1"/>
    <col min="21" max="21" width="9.140625" style="1791" customWidth="1"/>
    <col min="22" max="22" width="9.140625" style="493" customWidth="1"/>
    <col min="23" max="16384" width="9.140625" style="493"/>
  </cols>
  <sheetData>
    <row r="1" spans="1:21" s="1778" customFormat="1" ht="15" customHeight="1" x14ac:dyDescent="0.25">
      <c r="A1" s="2285" t="s">
        <v>317</v>
      </c>
      <c r="B1" s="2285"/>
      <c r="C1" s="2285"/>
      <c r="D1" s="2285"/>
      <c r="E1" s="2285"/>
      <c r="F1" s="2285"/>
      <c r="G1" s="2285"/>
      <c r="H1" s="2285"/>
      <c r="I1" s="2285"/>
      <c r="J1" s="2285"/>
      <c r="K1" s="2285"/>
      <c r="L1" s="2285"/>
      <c r="M1" s="2285"/>
      <c r="N1" s="2285"/>
      <c r="O1" s="2285"/>
      <c r="P1" s="2285"/>
      <c r="Q1" s="2285"/>
      <c r="R1" s="2285"/>
      <c r="U1" s="1779"/>
    </row>
    <row r="2" spans="1:21" s="505" customFormat="1" ht="12" customHeight="1" x14ac:dyDescent="0.15">
      <c r="A2" s="2479"/>
      <c r="B2" s="2479"/>
      <c r="C2" s="2479"/>
      <c r="D2" s="2479"/>
      <c r="E2" s="2479"/>
      <c r="F2" s="2479"/>
      <c r="G2" s="2479"/>
      <c r="H2" s="2479"/>
      <c r="I2" s="2479"/>
      <c r="J2" s="2479"/>
      <c r="K2" s="2479"/>
      <c r="L2" s="2479"/>
      <c r="M2" s="2479"/>
      <c r="N2" s="2479"/>
      <c r="O2" s="2479"/>
      <c r="P2" s="2479"/>
      <c r="Q2" s="2479"/>
      <c r="R2" s="2479"/>
    </row>
    <row r="3" spans="1:21" s="1784" customFormat="1" ht="12" customHeight="1" x14ac:dyDescent="0.15">
      <c r="A3" s="2226" t="s">
        <v>418</v>
      </c>
      <c r="B3" s="2226"/>
      <c r="C3" s="459"/>
      <c r="D3" s="2474"/>
      <c r="E3" s="2474"/>
      <c r="F3" s="2474"/>
      <c r="G3" s="2474"/>
      <c r="H3" s="2474"/>
      <c r="I3" s="2474"/>
      <c r="J3" s="2474"/>
      <c r="K3" s="2474"/>
      <c r="L3" s="1780"/>
      <c r="M3" s="1781"/>
      <c r="N3" s="1782"/>
      <c r="O3" s="1165" t="s">
        <v>709</v>
      </c>
      <c r="P3" s="514" t="s">
        <v>494</v>
      </c>
      <c r="Q3" s="514" t="s">
        <v>17</v>
      </c>
      <c r="R3" s="1783"/>
    </row>
    <row r="4" spans="1:21" s="1784" customFormat="1" ht="12" customHeight="1" x14ac:dyDescent="0.15">
      <c r="A4" s="516"/>
      <c r="B4" s="516"/>
      <c r="C4" s="517" t="s">
        <v>778</v>
      </c>
      <c r="D4" s="518" t="s">
        <v>750</v>
      </c>
      <c r="E4" s="518" t="s">
        <v>710</v>
      </c>
      <c r="F4" s="518" t="s">
        <v>571</v>
      </c>
      <c r="G4" s="518" t="s">
        <v>550</v>
      </c>
      <c r="H4" s="518" t="s">
        <v>528</v>
      </c>
      <c r="I4" s="518" t="s">
        <v>490</v>
      </c>
      <c r="J4" s="518" t="s">
        <v>196</v>
      </c>
      <c r="K4" s="518" t="s">
        <v>419</v>
      </c>
      <c r="L4" s="1785"/>
      <c r="M4" s="1786"/>
      <c r="N4" s="521"/>
      <c r="O4" s="1166" t="s">
        <v>18</v>
      </c>
      <c r="P4" s="518" t="s">
        <v>18</v>
      </c>
      <c r="Q4" s="518" t="s">
        <v>18</v>
      </c>
      <c r="R4" s="1787"/>
    </row>
    <row r="5" spans="1:21" ht="12" customHeight="1" x14ac:dyDescent="0.2">
      <c r="A5" s="831"/>
      <c r="B5" s="831"/>
      <c r="C5" s="449"/>
      <c r="D5" s="449"/>
      <c r="E5" s="449"/>
      <c r="F5" s="449"/>
      <c r="G5" s="449"/>
      <c r="H5" s="449"/>
      <c r="I5" s="449"/>
      <c r="J5" s="449"/>
      <c r="K5" s="449"/>
      <c r="L5" s="1788"/>
      <c r="M5" s="1788"/>
      <c r="N5" s="449"/>
      <c r="O5" s="1789"/>
      <c r="P5" s="813"/>
      <c r="Q5" s="813"/>
      <c r="R5" s="1790"/>
    </row>
    <row r="6" spans="1:21" ht="12" customHeight="1" x14ac:dyDescent="0.2">
      <c r="A6" s="2470" t="s">
        <v>318</v>
      </c>
      <c r="B6" s="2470"/>
      <c r="C6" s="482" t="s">
        <v>184</v>
      </c>
      <c r="D6" s="483" t="s">
        <v>184</v>
      </c>
      <c r="E6" s="483" t="s">
        <v>184</v>
      </c>
      <c r="F6" s="483" t="s">
        <v>184</v>
      </c>
      <c r="G6" s="483" t="s">
        <v>184</v>
      </c>
      <c r="H6" s="483" t="s">
        <v>184</v>
      </c>
      <c r="I6" s="483" t="s">
        <v>184</v>
      </c>
      <c r="J6" s="483">
        <v>1737</v>
      </c>
      <c r="K6" s="483">
        <v>1720</v>
      </c>
      <c r="L6" s="484"/>
      <c r="M6" s="485"/>
      <c r="N6" s="486"/>
      <c r="O6" s="1441" t="s">
        <v>184</v>
      </c>
      <c r="P6" s="483">
        <v>1737</v>
      </c>
      <c r="Q6" s="483">
        <v>1813</v>
      </c>
      <c r="R6" s="1792"/>
    </row>
    <row r="7" spans="1:21" ht="12" customHeight="1" x14ac:dyDescent="0.2">
      <c r="A7" s="2226" t="s">
        <v>880</v>
      </c>
      <c r="B7" s="2226"/>
      <c r="C7" s="467" t="s">
        <v>184</v>
      </c>
      <c r="D7" s="468" t="s">
        <v>184</v>
      </c>
      <c r="E7" s="468" t="s">
        <v>184</v>
      </c>
      <c r="F7" s="468" t="s">
        <v>184</v>
      </c>
      <c r="G7" s="468" t="s">
        <v>184</v>
      </c>
      <c r="H7" s="468" t="s">
        <v>184</v>
      </c>
      <c r="I7" s="468" t="s">
        <v>184</v>
      </c>
      <c r="J7" s="468">
        <v>63</v>
      </c>
      <c r="K7" s="468" t="s">
        <v>184</v>
      </c>
      <c r="L7" s="488"/>
      <c r="M7" s="485"/>
      <c r="N7" s="489"/>
      <c r="O7" s="1446" t="s">
        <v>184</v>
      </c>
      <c r="P7" s="468">
        <v>63</v>
      </c>
      <c r="Q7" s="468" t="s">
        <v>184</v>
      </c>
      <c r="R7" s="534"/>
    </row>
    <row r="8" spans="1:21" ht="12" customHeight="1" x14ac:dyDescent="0.2">
      <c r="A8" s="2349" t="s">
        <v>163</v>
      </c>
      <c r="B8" s="2349"/>
      <c r="C8" s="456">
        <f>D14</f>
        <v>1890</v>
      </c>
      <c r="D8" s="449">
        <v>1860</v>
      </c>
      <c r="E8" s="449">
        <v>1845</v>
      </c>
      <c r="F8" s="449">
        <v>1741</v>
      </c>
      <c r="G8" s="449">
        <v>1744</v>
      </c>
      <c r="H8" s="449">
        <v>1728</v>
      </c>
      <c r="I8" s="449">
        <v>1727</v>
      </c>
      <c r="J8" s="449">
        <v>1800</v>
      </c>
      <c r="K8" s="449" t="s">
        <v>184</v>
      </c>
      <c r="L8" s="490"/>
      <c r="M8" s="485"/>
      <c r="N8" s="503"/>
      <c r="O8" s="1443">
        <f>P14</f>
        <v>1741</v>
      </c>
      <c r="P8" s="449">
        <f>SUM(P6:P7)</f>
        <v>1800</v>
      </c>
      <c r="Q8" s="449" t="s">
        <v>184</v>
      </c>
      <c r="R8" s="535"/>
    </row>
    <row r="9" spans="1:21" ht="12" customHeight="1" x14ac:dyDescent="0.2">
      <c r="A9" s="2025"/>
      <c r="B9" s="2011" t="s">
        <v>319</v>
      </c>
      <c r="C9" s="1438">
        <v>-282</v>
      </c>
      <c r="D9" s="1437">
        <v>-287</v>
      </c>
      <c r="E9" s="1437">
        <v>-287</v>
      </c>
      <c r="F9" s="1437">
        <v>-274</v>
      </c>
      <c r="G9" s="1437">
        <v>-267</v>
      </c>
      <c r="H9" s="1437">
        <v>-271</v>
      </c>
      <c r="I9" s="1437">
        <v>-277</v>
      </c>
      <c r="J9" s="1437">
        <v>-235</v>
      </c>
      <c r="K9" s="1437">
        <v>-268</v>
      </c>
      <c r="L9" s="490"/>
      <c r="M9" s="485"/>
      <c r="N9" s="2012"/>
      <c r="O9" s="1442">
        <f>SUM(C9:F9)</f>
        <v>-1130</v>
      </c>
      <c r="P9" s="1437">
        <v>-1050</v>
      </c>
      <c r="Q9" s="1437">
        <v>-1057</v>
      </c>
      <c r="R9" s="492"/>
    </row>
    <row r="10" spans="1:21" ht="12" customHeight="1" x14ac:dyDescent="0.2">
      <c r="A10" s="2025"/>
      <c r="B10" s="2011" t="s">
        <v>320</v>
      </c>
      <c r="C10" s="1438">
        <v>48</v>
      </c>
      <c r="D10" s="1437">
        <v>48</v>
      </c>
      <c r="E10" s="1437">
        <v>48</v>
      </c>
      <c r="F10" s="1437">
        <v>50</v>
      </c>
      <c r="G10" s="1437">
        <v>48</v>
      </c>
      <c r="H10" s="1437">
        <v>47</v>
      </c>
      <c r="I10" s="1437">
        <v>47</v>
      </c>
      <c r="J10" s="1437">
        <v>48</v>
      </c>
      <c r="K10" s="1437">
        <v>48</v>
      </c>
      <c r="L10" s="490"/>
      <c r="M10" s="485"/>
      <c r="N10" s="2012"/>
      <c r="O10" s="1442">
        <f>SUM(C10:F10)</f>
        <v>194</v>
      </c>
      <c r="P10" s="1437">
        <v>190</v>
      </c>
      <c r="Q10" s="1437">
        <v>193</v>
      </c>
      <c r="R10" s="492"/>
    </row>
    <row r="11" spans="1:21" ht="12" customHeight="1" x14ac:dyDescent="0.2">
      <c r="A11" s="2025"/>
      <c r="B11" s="2011" t="s">
        <v>387</v>
      </c>
      <c r="C11" s="1438">
        <v>402</v>
      </c>
      <c r="D11" s="1437">
        <v>291</v>
      </c>
      <c r="E11" s="1437">
        <v>255</v>
      </c>
      <c r="F11" s="1437">
        <v>338</v>
      </c>
      <c r="G11" s="1437">
        <v>264</v>
      </c>
      <c r="H11" s="1437">
        <v>241</v>
      </c>
      <c r="I11" s="1437">
        <v>212</v>
      </c>
      <c r="J11" s="1437">
        <v>153</v>
      </c>
      <c r="K11" s="1437">
        <v>229</v>
      </c>
      <c r="L11" s="490"/>
      <c r="M11" s="485"/>
      <c r="N11" s="2012"/>
      <c r="O11" s="1442">
        <f>SUM(C11:F11)</f>
        <v>1286</v>
      </c>
      <c r="P11" s="1437">
        <v>870</v>
      </c>
      <c r="Q11" s="1437">
        <v>829</v>
      </c>
      <c r="R11" s="492"/>
    </row>
    <row r="12" spans="1:21" ht="12" customHeight="1" x14ac:dyDescent="0.2">
      <c r="A12" s="2025"/>
      <c r="B12" s="2011" t="s">
        <v>321</v>
      </c>
      <c r="C12" s="1438">
        <v>-15</v>
      </c>
      <c r="D12" s="1437">
        <v>-8</v>
      </c>
      <c r="E12" s="1437">
        <v>-11</v>
      </c>
      <c r="F12" s="1437">
        <v>-6</v>
      </c>
      <c r="G12" s="1437">
        <v>-5</v>
      </c>
      <c r="H12" s="1437">
        <v>-7</v>
      </c>
      <c r="I12" s="1437">
        <v>-6</v>
      </c>
      <c r="J12" s="1437">
        <v>-5</v>
      </c>
      <c r="K12" s="1437">
        <v>-5</v>
      </c>
      <c r="L12" s="490"/>
      <c r="M12" s="485"/>
      <c r="N12" s="2012"/>
      <c r="O12" s="1442">
        <f>SUM(C12:F12)</f>
        <v>-40</v>
      </c>
      <c r="P12" s="1437">
        <v>-23</v>
      </c>
      <c r="Q12" s="1437">
        <v>-26</v>
      </c>
      <c r="R12" s="492"/>
    </row>
    <row r="13" spans="1:21" ht="12" customHeight="1" x14ac:dyDescent="0.2">
      <c r="A13" s="2025"/>
      <c r="B13" s="2011" t="s">
        <v>610</v>
      </c>
      <c r="C13" s="456">
        <v>1</v>
      </c>
      <c r="D13" s="449">
        <v>-14</v>
      </c>
      <c r="E13" s="449">
        <v>10</v>
      </c>
      <c r="F13" s="449">
        <v>-4</v>
      </c>
      <c r="G13" s="449">
        <v>-43</v>
      </c>
      <c r="H13" s="449">
        <v>6</v>
      </c>
      <c r="I13" s="449">
        <v>25</v>
      </c>
      <c r="J13" s="449">
        <v>-34</v>
      </c>
      <c r="K13" s="449">
        <v>13</v>
      </c>
      <c r="L13" s="494"/>
      <c r="M13" s="495"/>
      <c r="N13" s="496"/>
      <c r="O13" s="1535">
        <f>SUM(C13:F13)</f>
        <v>-7</v>
      </c>
      <c r="P13" s="497">
        <v>-46</v>
      </c>
      <c r="Q13" s="497">
        <v>-15</v>
      </c>
      <c r="R13" s="492"/>
    </row>
    <row r="14" spans="1:21" ht="12" customHeight="1" x14ac:dyDescent="0.2">
      <c r="A14" s="2349" t="s">
        <v>611</v>
      </c>
      <c r="B14" s="2349"/>
      <c r="C14" s="1534">
        <f t="shared" ref="C14" si="0">SUM(C8:C13)</f>
        <v>2044</v>
      </c>
      <c r="D14" s="1109">
        <f t="shared" ref="D14:J14" si="1">SUM(D8:D13)</f>
        <v>1890</v>
      </c>
      <c r="E14" s="1109">
        <f t="shared" si="1"/>
        <v>1860</v>
      </c>
      <c r="F14" s="1109">
        <f t="shared" si="1"/>
        <v>1845</v>
      </c>
      <c r="G14" s="1109">
        <f t="shared" si="1"/>
        <v>1741</v>
      </c>
      <c r="H14" s="1109">
        <f t="shared" si="1"/>
        <v>1744</v>
      </c>
      <c r="I14" s="1109">
        <f t="shared" si="1"/>
        <v>1728</v>
      </c>
      <c r="J14" s="1109">
        <f t="shared" si="1"/>
        <v>1727</v>
      </c>
      <c r="K14" s="1109">
        <f>SUM(K8:K13)+K6</f>
        <v>1737</v>
      </c>
      <c r="L14" s="499"/>
      <c r="M14" s="495"/>
      <c r="N14" s="500"/>
      <c r="O14" s="1536">
        <f t="shared" ref="O14" si="2">SUM(O8:O13)</f>
        <v>2044</v>
      </c>
      <c r="P14" s="498">
        <f>SUM(P8:P13)</f>
        <v>1741</v>
      </c>
      <c r="Q14" s="498">
        <f t="shared" ref="Q14" si="3">SUM(Q8:Q13)+Q6</f>
        <v>1737</v>
      </c>
      <c r="R14" s="501"/>
    </row>
    <row r="15" spans="1:21" ht="12" customHeight="1" x14ac:dyDescent="0.2">
      <c r="A15" s="2025"/>
      <c r="B15" s="2011" t="s">
        <v>612</v>
      </c>
      <c r="C15" s="1517">
        <v>586</v>
      </c>
      <c r="D15" s="465">
        <v>573</v>
      </c>
      <c r="E15" s="465">
        <v>547</v>
      </c>
      <c r="F15" s="465">
        <v>526</v>
      </c>
      <c r="G15" s="465">
        <v>499</v>
      </c>
      <c r="H15" s="465">
        <v>499</v>
      </c>
      <c r="I15" s="465">
        <v>503</v>
      </c>
      <c r="J15" s="465">
        <v>512</v>
      </c>
      <c r="K15" s="449" t="s">
        <v>184</v>
      </c>
      <c r="L15" s="490"/>
      <c r="M15" s="485"/>
      <c r="N15" s="503"/>
      <c r="O15" s="1443">
        <f>C15</f>
        <v>586</v>
      </c>
      <c r="P15" s="449">
        <v>499</v>
      </c>
      <c r="Q15" s="449" t="s">
        <v>184</v>
      </c>
      <c r="R15" s="502"/>
    </row>
    <row r="16" spans="1:21" ht="12" customHeight="1" x14ac:dyDescent="0.2">
      <c r="A16" s="2025"/>
      <c r="B16" s="2011" t="s">
        <v>613</v>
      </c>
      <c r="C16" s="1438">
        <v>812</v>
      </c>
      <c r="D16" s="1437">
        <v>754</v>
      </c>
      <c r="E16" s="1437">
        <v>765</v>
      </c>
      <c r="F16" s="1437">
        <v>775</v>
      </c>
      <c r="G16" s="1437">
        <v>760</v>
      </c>
      <c r="H16" s="1437">
        <v>751</v>
      </c>
      <c r="I16" s="1437">
        <v>776</v>
      </c>
      <c r="J16" s="1437">
        <v>758</v>
      </c>
      <c r="K16" s="1437" t="s">
        <v>184</v>
      </c>
      <c r="L16" s="490"/>
      <c r="M16" s="485"/>
      <c r="N16" s="2012"/>
      <c r="O16" s="1442">
        <f>C16</f>
        <v>812</v>
      </c>
      <c r="P16" s="1437">
        <v>760</v>
      </c>
      <c r="Q16" s="1437" t="s">
        <v>184</v>
      </c>
      <c r="R16" s="502"/>
    </row>
    <row r="17" spans="1:18" ht="12" customHeight="1" x14ac:dyDescent="0.2">
      <c r="A17" s="2025"/>
      <c r="B17" s="2011" t="s">
        <v>614</v>
      </c>
      <c r="C17" s="1438">
        <v>646</v>
      </c>
      <c r="D17" s="1437">
        <v>563</v>
      </c>
      <c r="E17" s="1437">
        <v>548</v>
      </c>
      <c r="F17" s="1437">
        <v>544</v>
      </c>
      <c r="G17" s="1437">
        <v>482</v>
      </c>
      <c r="H17" s="1437">
        <v>494</v>
      </c>
      <c r="I17" s="1437">
        <v>449</v>
      </c>
      <c r="J17" s="1437">
        <v>457</v>
      </c>
      <c r="K17" s="1437" t="s">
        <v>184</v>
      </c>
      <c r="L17" s="490"/>
      <c r="M17" s="485"/>
      <c r="N17" s="2012"/>
      <c r="O17" s="1442">
        <f>C17</f>
        <v>646</v>
      </c>
      <c r="P17" s="1437">
        <v>482</v>
      </c>
      <c r="Q17" s="1437" t="s">
        <v>184</v>
      </c>
      <c r="R17" s="502"/>
    </row>
    <row r="18" spans="1:18" ht="12" customHeight="1" x14ac:dyDescent="0.2">
      <c r="A18" s="2025"/>
      <c r="B18" s="2011" t="s">
        <v>322</v>
      </c>
      <c r="C18" s="1438" t="s">
        <v>184</v>
      </c>
      <c r="D18" s="1437" t="s">
        <v>184</v>
      </c>
      <c r="E18" s="1437" t="s">
        <v>184</v>
      </c>
      <c r="F18" s="1437" t="s">
        <v>184</v>
      </c>
      <c r="G18" s="1437" t="s">
        <v>184</v>
      </c>
      <c r="H18" s="1437" t="s">
        <v>184</v>
      </c>
      <c r="I18" s="1437" t="s">
        <v>184</v>
      </c>
      <c r="J18" s="1437" t="s">
        <v>184</v>
      </c>
      <c r="K18" s="1437">
        <v>192</v>
      </c>
      <c r="L18" s="490"/>
      <c r="M18" s="485"/>
      <c r="N18" s="2012"/>
      <c r="O18" s="1442" t="s">
        <v>184</v>
      </c>
      <c r="P18" s="1437" t="s">
        <v>184</v>
      </c>
      <c r="Q18" s="1437">
        <v>192</v>
      </c>
      <c r="R18" s="502"/>
    </row>
    <row r="19" spans="1:18" ht="12" customHeight="1" x14ac:dyDescent="0.2">
      <c r="A19" s="2025"/>
      <c r="B19" s="2011" t="s">
        <v>535</v>
      </c>
      <c r="C19" s="456" t="s">
        <v>184</v>
      </c>
      <c r="D19" s="449" t="s">
        <v>184</v>
      </c>
      <c r="E19" s="449" t="s">
        <v>184</v>
      </c>
      <c r="F19" s="449" t="s">
        <v>184</v>
      </c>
      <c r="G19" s="449" t="s">
        <v>184</v>
      </c>
      <c r="H19" s="449" t="s">
        <v>184</v>
      </c>
      <c r="I19" s="449" t="s">
        <v>184</v>
      </c>
      <c r="J19" s="449" t="s">
        <v>184</v>
      </c>
      <c r="K19" s="449">
        <v>1545</v>
      </c>
      <c r="L19" s="490"/>
      <c r="M19" s="485"/>
      <c r="N19" s="503"/>
      <c r="O19" s="1443" t="s">
        <v>184</v>
      </c>
      <c r="P19" s="449" t="s">
        <v>184</v>
      </c>
      <c r="Q19" s="449">
        <v>1545</v>
      </c>
      <c r="R19" s="492"/>
    </row>
    <row r="20" spans="1:18" ht="12" customHeight="1" x14ac:dyDescent="0.2">
      <c r="A20" s="2349" t="s">
        <v>323</v>
      </c>
      <c r="B20" s="2349"/>
      <c r="C20" s="1534">
        <f t="shared" ref="C20" si="4">SUM(C15:C19)</f>
        <v>2044</v>
      </c>
      <c r="D20" s="1109">
        <f t="shared" ref="D20:K20" si="5">SUM(D15:D19)</f>
        <v>1890</v>
      </c>
      <c r="E20" s="1109">
        <f t="shared" si="5"/>
        <v>1860</v>
      </c>
      <c r="F20" s="1109">
        <f t="shared" si="5"/>
        <v>1845</v>
      </c>
      <c r="G20" s="1109">
        <f t="shared" si="5"/>
        <v>1741</v>
      </c>
      <c r="H20" s="1109">
        <f t="shared" si="5"/>
        <v>1744</v>
      </c>
      <c r="I20" s="1109">
        <f t="shared" si="5"/>
        <v>1728</v>
      </c>
      <c r="J20" s="1109">
        <f t="shared" si="5"/>
        <v>1727</v>
      </c>
      <c r="K20" s="1109">
        <f t="shared" si="5"/>
        <v>1737</v>
      </c>
      <c r="L20" s="499"/>
      <c r="M20" s="495"/>
      <c r="N20" s="500"/>
      <c r="O20" s="1536">
        <f t="shared" ref="O20:P20" si="6">SUM(O15:O19)</f>
        <v>2044</v>
      </c>
      <c r="P20" s="498">
        <f t="shared" si="6"/>
        <v>1741</v>
      </c>
      <c r="Q20" s="498">
        <f t="shared" ref="Q20" si="7">SUM(Q15:Q19)</f>
        <v>1737</v>
      </c>
      <c r="R20" s="504"/>
    </row>
    <row r="21" spans="1:18" s="505" customFormat="1" ht="8.25" customHeight="1" x14ac:dyDescent="0.15">
      <c r="A21" s="2478"/>
      <c r="B21" s="2478"/>
      <c r="C21" s="2478"/>
      <c r="D21" s="2478"/>
      <c r="E21" s="2478"/>
      <c r="F21" s="2478"/>
      <c r="G21" s="2478"/>
      <c r="H21" s="2478"/>
      <c r="I21" s="2478"/>
      <c r="J21" s="2478"/>
      <c r="K21" s="2478"/>
      <c r="L21" s="2478"/>
      <c r="M21" s="2478"/>
      <c r="N21" s="2478"/>
      <c r="O21" s="2478"/>
      <c r="P21" s="2478"/>
      <c r="Q21" s="2478"/>
      <c r="R21" s="2478"/>
    </row>
    <row r="22" spans="1:18" ht="9.75" customHeight="1" x14ac:dyDescent="0.2">
      <c r="A22" s="1108" t="s">
        <v>604</v>
      </c>
      <c r="B22" s="2454" t="s">
        <v>881</v>
      </c>
      <c r="C22" s="2454"/>
      <c r="D22" s="2454"/>
      <c r="E22" s="2454"/>
      <c r="F22" s="2454"/>
      <c r="G22" s="2454"/>
      <c r="H22" s="2454"/>
      <c r="I22" s="2454"/>
      <c r="J22" s="2454"/>
      <c r="K22" s="2454"/>
      <c r="L22" s="2454"/>
      <c r="M22" s="2454"/>
      <c r="N22" s="2454"/>
      <c r="O22" s="2454"/>
      <c r="P22" s="2454"/>
      <c r="Q22" s="2454"/>
      <c r="R22" s="2454"/>
    </row>
    <row r="23" spans="1:18" ht="17.25" customHeight="1" x14ac:dyDescent="0.2">
      <c r="A23" s="1108" t="s">
        <v>605</v>
      </c>
      <c r="B23" s="2477" t="s">
        <v>882</v>
      </c>
      <c r="C23" s="2477"/>
      <c r="D23" s="2477"/>
      <c r="E23" s="2477"/>
      <c r="F23" s="2477"/>
      <c r="G23" s="2477"/>
      <c r="H23" s="2477"/>
      <c r="I23" s="2477"/>
      <c r="J23" s="2477"/>
      <c r="K23" s="2477"/>
      <c r="L23" s="2477"/>
      <c r="M23" s="2477"/>
      <c r="N23" s="2477"/>
      <c r="O23" s="2477"/>
      <c r="P23" s="2477"/>
      <c r="Q23" s="2477"/>
      <c r="R23" s="2477"/>
    </row>
    <row r="24" spans="1:18" ht="9" customHeight="1" x14ac:dyDescent="0.2">
      <c r="A24" s="506" t="s">
        <v>184</v>
      </c>
      <c r="B24" s="2467" t="s">
        <v>431</v>
      </c>
      <c r="C24" s="2467"/>
      <c r="D24" s="2467"/>
      <c r="E24" s="2467"/>
      <c r="F24" s="2467"/>
      <c r="G24" s="2467"/>
      <c r="H24" s="2467"/>
      <c r="I24" s="2467"/>
      <c r="J24" s="2467"/>
      <c r="K24" s="2467"/>
      <c r="L24" s="2467"/>
      <c r="M24" s="2467"/>
      <c r="N24" s="2467"/>
      <c r="O24" s="2467"/>
      <c r="P24" s="2467"/>
      <c r="Q24" s="2467"/>
      <c r="R24" s="2467"/>
    </row>
  </sheetData>
  <mergeCells count="13">
    <mergeCell ref="B24:R24"/>
    <mergeCell ref="A1:R1"/>
    <mergeCell ref="B23:R23"/>
    <mergeCell ref="A6:B6"/>
    <mergeCell ref="A14:B14"/>
    <mergeCell ref="A21:R21"/>
    <mergeCell ref="A2:R2"/>
    <mergeCell ref="A7:B7"/>
    <mergeCell ref="A20:B20"/>
    <mergeCell ref="A3:B3"/>
    <mergeCell ref="A8:B8"/>
    <mergeCell ref="D3:K3"/>
    <mergeCell ref="B22:R22"/>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8" min="2" max="4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U58"/>
  <sheetViews>
    <sheetView zoomScaleNormal="100" zoomScaleSheetLayoutView="100" workbookViewId="0">
      <selection activeCell="B55" sqref="B55:R55"/>
    </sheetView>
  </sheetViews>
  <sheetFormatPr defaultColWidth="9.140625" defaultRowHeight="12.75" x14ac:dyDescent="0.2"/>
  <cols>
    <col min="1" max="1" width="2.85546875" style="1808" customWidth="1"/>
    <col min="2" max="2" width="2.140625" style="1808" customWidth="1"/>
    <col min="3" max="3" width="74.28515625" style="1808" customWidth="1"/>
    <col min="4" max="4" width="5.42578125" style="1808" customWidth="1"/>
    <col min="5" max="5" width="5" style="1809" customWidth="1"/>
    <col min="6" max="12" width="5" style="1591" customWidth="1"/>
    <col min="13" max="14" width="1.28515625" style="1591" customWidth="1"/>
    <col min="15" max="17" width="5" style="1591" customWidth="1"/>
    <col min="18" max="18" width="1.28515625" style="1591" customWidth="1"/>
    <col min="19" max="19" width="9.140625" style="1591" customWidth="1"/>
    <col min="20" max="20" width="9.140625" style="1594" customWidth="1"/>
    <col min="21" max="21" width="9.140625" style="1795" customWidth="1"/>
    <col min="22" max="22" width="9.140625" style="1591" customWidth="1"/>
    <col min="23" max="16384" width="9.140625" style="1591"/>
  </cols>
  <sheetData>
    <row r="1" spans="1:21" s="1793" customFormat="1" ht="17.25" customHeight="1" x14ac:dyDescent="0.25">
      <c r="A1" s="2285" t="s">
        <v>609</v>
      </c>
      <c r="B1" s="2285"/>
      <c r="C1" s="2285"/>
      <c r="D1" s="2285"/>
      <c r="E1" s="2285"/>
      <c r="F1" s="2285"/>
      <c r="G1" s="2285"/>
      <c r="H1" s="2285"/>
      <c r="I1" s="2285"/>
      <c r="J1" s="2285"/>
      <c r="K1" s="2285"/>
      <c r="L1" s="2285"/>
      <c r="M1" s="2285"/>
      <c r="N1" s="2285"/>
      <c r="O1" s="2285"/>
      <c r="P1" s="2285"/>
      <c r="Q1" s="2285"/>
      <c r="R1" s="2285"/>
      <c r="U1" s="1794"/>
    </row>
    <row r="2" spans="1:21" ht="4.5" customHeight="1" x14ac:dyDescent="0.2">
      <c r="A2" s="2226"/>
      <c r="B2" s="2226"/>
      <c r="C2" s="2226"/>
      <c r="D2" s="2226"/>
      <c r="E2" s="2226"/>
      <c r="F2" s="2226"/>
      <c r="G2" s="2226"/>
      <c r="H2" s="2226"/>
      <c r="I2" s="2226"/>
      <c r="J2" s="2226"/>
      <c r="K2" s="2226"/>
      <c r="L2" s="2226"/>
      <c r="M2" s="2226"/>
      <c r="N2" s="2226"/>
      <c r="O2" s="2226"/>
      <c r="P2" s="2226"/>
      <c r="Q2" s="2226"/>
      <c r="R2" s="2226"/>
    </row>
    <row r="3" spans="1:21" ht="9.75" customHeight="1" x14ac:dyDescent="0.2">
      <c r="A3" s="2226"/>
      <c r="B3" s="2226"/>
      <c r="C3" s="2226"/>
      <c r="D3" s="832"/>
      <c r="E3" s="1249"/>
      <c r="F3" s="1249"/>
      <c r="G3" s="1249"/>
      <c r="H3" s="1249"/>
      <c r="I3" s="1249"/>
      <c r="J3" s="1249"/>
      <c r="K3" s="1249"/>
      <c r="L3" s="1249"/>
      <c r="M3" s="528"/>
      <c r="N3" s="1796"/>
      <c r="O3" s="1165" t="s">
        <v>709</v>
      </c>
      <c r="P3" s="514" t="s">
        <v>494</v>
      </c>
      <c r="Q3" s="514" t="s">
        <v>17</v>
      </c>
      <c r="R3" s="528"/>
    </row>
    <row r="4" spans="1:21" ht="9.9499999999999993" customHeight="1" x14ac:dyDescent="0.2">
      <c r="A4" s="2226" t="s">
        <v>418</v>
      </c>
      <c r="B4" s="2226"/>
      <c r="C4" s="2226"/>
      <c r="D4" s="517" t="s">
        <v>778</v>
      </c>
      <c r="E4" s="518" t="s">
        <v>750</v>
      </c>
      <c r="F4" s="518" t="s">
        <v>710</v>
      </c>
      <c r="G4" s="518" t="s">
        <v>571</v>
      </c>
      <c r="H4" s="518" t="s">
        <v>550</v>
      </c>
      <c r="I4" s="518" t="s">
        <v>528</v>
      </c>
      <c r="J4" s="518" t="s">
        <v>490</v>
      </c>
      <c r="K4" s="518" t="s">
        <v>196</v>
      </c>
      <c r="L4" s="518" t="s">
        <v>419</v>
      </c>
      <c r="M4" s="1797"/>
      <c r="N4" s="461"/>
      <c r="O4" s="1166" t="s">
        <v>18</v>
      </c>
      <c r="P4" s="518" t="s">
        <v>18</v>
      </c>
      <c r="Q4" s="518" t="s">
        <v>18</v>
      </c>
      <c r="R4" s="1798"/>
    </row>
    <row r="5" spans="1:21" ht="9.9499999999999993" customHeight="1" x14ac:dyDescent="0.2">
      <c r="A5" s="2225"/>
      <c r="B5" s="2225"/>
      <c r="C5" s="2225"/>
      <c r="D5" s="1799"/>
      <c r="E5" s="520"/>
      <c r="F5" s="520"/>
      <c r="G5" s="520"/>
      <c r="H5" s="520"/>
      <c r="I5" s="520"/>
      <c r="J5" s="520"/>
      <c r="K5" s="520"/>
      <c r="L5" s="520"/>
      <c r="M5" s="1800"/>
      <c r="N5" s="520"/>
      <c r="O5" s="512"/>
      <c r="P5" s="520"/>
      <c r="Q5" s="520"/>
      <c r="R5" s="1649"/>
    </row>
    <row r="6" spans="1:21" ht="9.9499999999999993" customHeight="1" x14ac:dyDescent="0.2">
      <c r="A6" s="2225" t="s">
        <v>741</v>
      </c>
      <c r="B6" s="2225"/>
      <c r="C6" s="2225"/>
      <c r="D6" s="486"/>
      <c r="E6" s="483"/>
      <c r="F6" s="483"/>
      <c r="G6" s="483"/>
      <c r="H6" s="483"/>
      <c r="I6" s="483"/>
      <c r="J6" s="483"/>
      <c r="K6" s="483"/>
      <c r="L6" s="483"/>
      <c r="M6" s="772"/>
      <c r="N6" s="447"/>
      <c r="O6" s="1441"/>
      <c r="P6" s="483"/>
      <c r="Q6" s="483"/>
      <c r="R6" s="528"/>
    </row>
    <row r="7" spans="1:21" ht="9.9499999999999993" customHeight="1" x14ac:dyDescent="0.2">
      <c r="A7" s="1558"/>
      <c r="B7" s="2225" t="s">
        <v>280</v>
      </c>
      <c r="C7" s="2225"/>
      <c r="D7" s="503"/>
      <c r="E7" s="449"/>
      <c r="F7" s="449"/>
      <c r="G7" s="449"/>
      <c r="H7" s="449"/>
      <c r="I7" s="449"/>
      <c r="J7" s="449"/>
      <c r="K7" s="449"/>
      <c r="L7" s="449"/>
      <c r="M7" s="446"/>
      <c r="N7" s="447"/>
      <c r="O7" s="1443"/>
      <c r="P7" s="449"/>
      <c r="Q7" s="449"/>
      <c r="R7" s="533"/>
    </row>
    <row r="8" spans="1:21" ht="9.9499999999999993" customHeight="1" x14ac:dyDescent="0.2">
      <c r="A8" s="1969"/>
      <c r="B8" s="1969"/>
      <c r="C8" s="1969" t="s">
        <v>326</v>
      </c>
      <c r="D8" s="456">
        <v>9</v>
      </c>
      <c r="E8" s="449">
        <v>10</v>
      </c>
      <c r="F8" s="449">
        <v>10</v>
      </c>
      <c r="G8" s="449">
        <v>13</v>
      </c>
      <c r="H8" s="449">
        <v>16</v>
      </c>
      <c r="I8" s="449">
        <v>21</v>
      </c>
      <c r="J8" s="449">
        <v>13</v>
      </c>
      <c r="K8" s="449">
        <v>9</v>
      </c>
      <c r="L8" s="449">
        <v>6</v>
      </c>
      <c r="M8" s="446"/>
      <c r="N8" s="447"/>
      <c r="O8" s="1443">
        <f>SUM(D8:G8)</f>
        <v>42</v>
      </c>
      <c r="P8" s="449">
        <v>59</v>
      </c>
      <c r="Q8" s="449">
        <v>34</v>
      </c>
      <c r="R8" s="533"/>
    </row>
    <row r="9" spans="1:21" ht="9.9499999999999993" customHeight="1" x14ac:dyDescent="0.2">
      <c r="A9" s="1970"/>
      <c r="B9" s="1970"/>
      <c r="C9" s="1970" t="s">
        <v>56</v>
      </c>
      <c r="D9" s="1438">
        <v>100</v>
      </c>
      <c r="E9" s="1437">
        <v>103</v>
      </c>
      <c r="F9" s="1437">
        <v>102</v>
      </c>
      <c r="G9" s="1437">
        <v>94</v>
      </c>
      <c r="H9" s="1437">
        <v>95</v>
      </c>
      <c r="I9" s="1437">
        <v>102</v>
      </c>
      <c r="J9" s="1437">
        <v>101</v>
      </c>
      <c r="K9" s="1437">
        <v>94</v>
      </c>
      <c r="L9" s="1437">
        <v>95</v>
      </c>
      <c r="M9" s="446"/>
      <c r="N9" s="447"/>
      <c r="O9" s="1442">
        <f>SUM(D9:G9)</f>
        <v>399</v>
      </c>
      <c r="P9" s="1437">
        <v>392</v>
      </c>
      <c r="Q9" s="1437">
        <v>410</v>
      </c>
      <c r="R9" s="533"/>
    </row>
    <row r="10" spans="1:21" ht="9.9499999999999993" customHeight="1" x14ac:dyDescent="0.2">
      <c r="A10" s="1970"/>
      <c r="B10" s="1970"/>
      <c r="C10" s="1970" t="s">
        <v>145</v>
      </c>
      <c r="D10" s="1485">
        <v>103</v>
      </c>
      <c r="E10" s="445">
        <v>78</v>
      </c>
      <c r="F10" s="445">
        <v>86</v>
      </c>
      <c r="G10" s="445">
        <v>87</v>
      </c>
      <c r="H10" s="445">
        <v>78</v>
      </c>
      <c r="I10" s="445">
        <v>84</v>
      </c>
      <c r="J10" s="445">
        <v>78</v>
      </c>
      <c r="K10" s="445">
        <v>73</v>
      </c>
      <c r="L10" s="449">
        <v>75</v>
      </c>
      <c r="M10" s="446"/>
      <c r="N10" s="447"/>
      <c r="O10" s="1491">
        <f>SUM(D10:G10)</f>
        <v>354</v>
      </c>
      <c r="P10" s="445">
        <v>313</v>
      </c>
      <c r="Q10" s="445">
        <v>307</v>
      </c>
      <c r="R10" s="533"/>
    </row>
    <row r="11" spans="1:21" ht="11.25" customHeight="1" x14ac:dyDescent="0.2">
      <c r="A11" s="2011"/>
      <c r="B11" s="2306" t="s">
        <v>742</v>
      </c>
      <c r="C11" s="2306"/>
      <c r="D11" s="451">
        <f t="shared" ref="D11" si="0">SUM(D8:D10)</f>
        <v>212</v>
      </c>
      <c r="E11" s="1092">
        <f t="shared" ref="E11:L11" si="1">SUM(E8:E10)</f>
        <v>191</v>
      </c>
      <c r="F11" s="1092">
        <f t="shared" si="1"/>
        <v>198</v>
      </c>
      <c r="G11" s="1092">
        <f t="shared" si="1"/>
        <v>194</v>
      </c>
      <c r="H11" s="1092">
        <f t="shared" si="1"/>
        <v>189</v>
      </c>
      <c r="I11" s="1092">
        <f t="shared" si="1"/>
        <v>207</v>
      </c>
      <c r="J11" s="1092">
        <f t="shared" si="1"/>
        <v>192</v>
      </c>
      <c r="K11" s="1092">
        <f t="shared" si="1"/>
        <v>176</v>
      </c>
      <c r="L11" s="1092">
        <f t="shared" si="1"/>
        <v>176</v>
      </c>
      <c r="M11" s="453"/>
      <c r="N11" s="447"/>
      <c r="O11" s="1445">
        <f t="shared" ref="O11" si="2">SUM(O8:O10)</f>
        <v>795</v>
      </c>
      <c r="P11" s="452">
        <f t="shared" ref="P11:Q11" si="3">SUM(P8:P10)</f>
        <v>764</v>
      </c>
      <c r="Q11" s="452">
        <f t="shared" si="3"/>
        <v>751</v>
      </c>
      <c r="R11" s="1801"/>
    </row>
    <row r="12" spans="1:21" ht="9.9499999999999993" customHeight="1" x14ac:dyDescent="0.2">
      <c r="A12" s="2226"/>
      <c r="B12" s="2226"/>
      <c r="C12" s="2226"/>
      <c r="D12" s="456"/>
      <c r="E12" s="449"/>
      <c r="F12" s="449"/>
      <c r="G12" s="449"/>
      <c r="H12" s="449"/>
      <c r="I12" s="449"/>
      <c r="J12" s="449"/>
      <c r="K12" s="449"/>
      <c r="L12" s="449"/>
      <c r="M12" s="446"/>
      <c r="N12" s="447"/>
      <c r="O12" s="1443"/>
      <c r="P12" s="449"/>
      <c r="Q12" s="449"/>
      <c r="R12" s="533"/>
    </row>
    <row r="13" spans="1:21" ht="9.9499999999999993" customHeight="1" x14ac:dyDescent="0.2">
      <c r="A13" s="1558"/>
      <c r="B13" s="2225" t="s">
        <v>84</v>
      </c>
      <c r="C13" s="2225"/>
      <c r="D13" s="456"/>
      <c r="E13" s="449"/>
      <c r="F13" s="449"/>
      <c r="G13" s="449"/>
      <c r="H13" s="449"/>
      <c r="I13" s="449"/>
      <c r="J13" s="449"/>
      <c r="K13" s="449"/>
      <c r="L13" s="449"/>
      <c r="M13" s="446"/>
      <c r="N13" s="447"/>
      <c r="O13" s="1443"/>
      <c r="P13" s="449"/>
      <c r="Q13" s="449"/>
      <c r="R13" s="533"/>
    </row>
    <row r="14" spans="1:21" ht="9.9499999999999993" customHeight="1" x14ac:dyDescent="0.2">
      <c r="A14" s="1560"/>
      <c r="B14" s="1560"/>
      <c r="C14" s="1969" t="s">
        <v>149</v>
      </c>
      <c r="D14" s="456">
        <v>0</v>
      </c>
      <c r="E14" s="449">
        <v>0</v>
      </c>
      <c r="F14" s="449">
        <v>1</v>
      </c>
      <c r="G14" s="449">
        <v>0</v>
      </c>
      <c r="H14" s="449">
        <v>0</v>
      </c>
      <c r="I14" s="449">
        <v>-1</v>
      </c>
      <c r="J14" s="449">
        <v>0</v>
      </c>
      <c r="K14" s="449">
        <v>0</v>
      </c>
      <c r="L14" s="449">
        <v>0</v>
      </c>
      <c r="M14" s="446"/>
      <c r="N14" s="447"/>
      <c r="O14" s="1443">
        <f t="shared" ref="O14:O28" si="4">SUM(D14:G14)</f>
        <v>1</v>
      </c>
      <c r="P14" s="449">
        <v>-1</v>
      </c>
      <c r="Q14" s="449">
        <v>1</v>
      </c>
      <c r="R14" s="533"/>
    </row>
    <row r="15" spans="1:21" ht="9.9499999999999993" customHeight="1" x14ac:dyDescent="0.2">
      <c r="A15" s="2011"/>
      <c r="B15" s="2011"/>
      <c r="C15" s="1970" t="s">
        <v>22</v>
      </c>
      <c r="D15" s="1438">
        <v>-3</v>
      </c>
      <c r="E15" s="1437">
        <v>1</v>
      </c>
      <c r="F15" s="1437">
        <v>3</v>
      </c>
      <c r="G15" s="1437">
        <v>1</v>
      </c>
      <c r="H15" s="1437">
        <v>7</v>
      </c>
      <c r="I15" s="1437">
        <v>3</v>
      </c>
      <c r="J15" s="1437">
        <v>4</v>
      </c>
      <c r="K15" s="1437">
        <v>0</v>
      </c>
      <c r="L15" s="1437">
        <v>0</v>
      </c>
      <c r="M15" s="446"/>
      <c r="N15" s="447"/>
      <c r="O15" s="1442">
        <f t="shared" si="4"/>
        <v>2</v>
      </c>
      <c r="P15" s="1437">
        <v>14</v>
      </c>
      <c r="Q15" s="1437">
        <v>-1</v>
      </c>
      <c r="R15" s="533"/>
    </row>
    <row r="16" spans="1:21" ht="9.9499999999999993" customHeight="1" x14ac:dyDescent="0.2">
      <c r="A16" s="1970"/>
      <c r="B16" s="1970"/>
      <c r="C16" s="1970" t="s">
        <v>148</v>
      </c>
      <c r="D16" s="1438">
        <v>63</v>
      </c>
      <c r="E16" s="1437">
        <v>1</v>
      </c>
      <c r="F16" s="1437">
        <v>10</v>
      </c>
      <c r="G16" s="1437">
        <v>19</v>
      </c>
      <c r="H16" s="1437">
        <v>4</v>
      </c>
      <c r="I16" s="1437">
        <v>2</v>
      </c>
      <c r="J16" s="1437">
        <v>7</v>
      </c>
      <c r="K16" s="1437">
        <v>3</v>
      </c>
      <c r="L16" s="1437">
        <v>9</v>
      </c>
      <c r="M16" s="446"/>
      <c r="N16" s="447"/>
      <c r="O16" s="1442">
        <f t="shared" si="4"/>
        <v>93</v>
      </c>
      <c r="P16" s="1437">
        <v>16</v>
      </c>
      <c r="Q16" s="1437">
        <v>13</v>
      </c>
      <c r="R16" s="533"/>
    </row>
    <row r="17" spans="1:18" ht="9.9499999999999993" customHeight="1" x14ac:dyDescent="0.2">
      <c r="A17" s="1970"/>
      <c r="B17" s="1970"/>
      <c r="C17" s="1970" t="s">
        <v>287</v>
      </c>
      <c r="D17" s="1438">
        <v>19</v>
      </c>
      <c r="E17" s="1437">
        <v>17</v>
      </c>
      <c r="F17" s="1437">
        <v>25</v>
      </c>
      <c r="G17" s="1437">
        <v>33</v>
      </c>
      <c r="H17" s="1437">
        <v>18</v>
      </c>
      <c r="I17" s="1437">
        <v>4</v>
      </c>
      <c r="J17" s="1437">
        <v>-5</v>
      </c>
      <c r="K17" s="1437">
        <v>25</v>
      </c>
      <c r="L17" s="1437">
        <v>20</v>
      </c>
      <c r="M17" s="446"/>
      <c r="N17" s="447"/>
      <c r="O17" s="1442">
        <f t="shared" si="4"/>
        <v>94</v>
      </c>
      <c r="P17" s="1437">
        <v>42</v>
      </c>
      <c r="Q17" s="1437">
        <v>53</v>
      </c>
      <c r="R17" s="533"/>
    </row>
    <row r="18" spans="1:18" ht="9.9499999999999993" customHeight="1" x14ac:dyDescent="0.2">
      <c r="A18" s="1970"/>
      <c r="B18" s="1970"/>
      <c r="C18" s="1970" t="s">
        <v>136</v>
      </c>
      <c r="D18" s="1438">
        <v>0</v>
      </c>
      <c r="E18" s="1437">
        <v>1</v>
      </c>
      <c r="F18" s="1437">
        <v>1</v>
      </c>
      <c r="G18" s="1437">
        <v>0</v>
      </c>
      <c r="H18" s="1437">
        <v>1</v>
      </c>
      <c r="I18" s="1437">
        <v>0</v>
      </c>
      <c r="J18" s="1437">
        <v>1</v>
      </c>
      <c r="K18" s="1437">
        <v>0</v>
      </c>
      <c r="L18" s="1437">
        <v>-2</v>
      </c>
      <c r="M18" s="446"/>
      <c r="N18" s="447"/>
      <c r="O18" s="1442">
        <f t="shared" si="4"/>
        <v>2</v>
      </c>
      <c r="P18" s="1437">
        <v>2</v>
      </c>
      <c r="Q18" s="1437">
        <v>-4</v>
      </c>
      <c r="R18" s="533"/>
    </row>
    <row r="19" spans="1:18" ht="9.9499999999999993" customHeight="1" x14ac:dyDescent="0.2">
      <c r="A19" s="2011"/>
      <c r="B19" s="2011"/>
      <c r="C19" s="1970" t="s">
        <v>164</v>
      </c>
      <c r="D19" s="1438">
        <v>2</v>
      </c>
      <c r="E19" s="1437">
        <v>0</v>
      </c>
      <c r="F19" s="1437">
        <v>0</v>
      </c>
      <c r="G19" s="1437">
        <v>-1</v>
      </c>
      <c r="H19" s="1437">
        <v>0</v>
      </c>
      <c r="I19" s="1437">
        <v>3</v>
      </c>
      <c r="J19" s="1437">
        <v>1</v>
      </c>
      <c r="K19" s="1437">
        <v>-1</v>
      </c>
      <c r="L19" s="1437">
        <v>-1</v>
      </c>
      <c r="M19" s="446"/>
      <c r="N19" s="447"/>
      <c r="O19" s="1442">
        <f t="shared" si="4"/>
        <v>1</v>
      </c>
      <c r="P19" s="1437">
        <v>3</v>
      </c>
      <c r="Q19" s="1437">
        <v>0</v>
      </c>
      <c r="R19" s="533"/>
    </row>
    <row r="20" spans="1:18" ht="11.25" customHeight="1" x14ac:dyDescent="0.2">
      <c r="A20" s="1970"/>
      <c r="B20" s="1970"/>
      <c r="C20" s="1970" t="s">
        <v>162</v>
      </c>
      <c r="D20" s="1438">
        <v>-3</v>
      </c>
      <c r="E20" s="1437">
        <v>27</v>
      </c>
      <c r="F20" s="1437">
        <v>8</v>
      </c>
      <c r="G20" s="1437">
        <v>6</v>
      </c>
      <c r="H20" s="1437">
        <v>14</v>
      </c>
      <c r="I20" s="1437">
        <v>29</v>
      </c>
      <c r="J20" s="1437">
        <v>11</v>
      </c>
      <c r="K20" s="1437">
        <v>2</v>
      </c>
      <c r="L20" s="1437">
        <v>6</v>
      </c>
      <c r="M20" s="446"/>
      <c r="N20" s="447"/>
      <c r="O20" s="1442">
        <f t="shared" si="4"/>
        <v>38</v>
      </c>
      <c r="P20" s="1437">
        <v>56</v>
      </c>
      <c r="Q20" s="1437">
        <v>21</v>
      </c>
      <c r="R20" s="533"/>
    </row>
    <row r="21" spans="1:18" ht="9.9499999999999993" customHeight="1" x14ac:dyDescent="0.2">
      <c r="A21" s="1970"/>
      <c r="B21" s="1970"/>
      <c r="C21" s="1970" t="s">
        <v>283</v>
      </c>
      <c r="D21" s="1438">
        <v>11</v>
      </c>
      <c r="E21" s="1437">
        <v>11</v>
      </c>
      <c r="F21" s="1437">
        <v>0</v>
      </c>
      <c r="G21" s="1437">
        <v>0</v>
      </c>
      <c r="H21" s="1437">
        <v>2</v>
      </c>
      <c r="I21" s="1437">
        <v>-1</v>
      </c>
      <c r="J21" s="1437">
        <v>1</v>
      </c>
      <c r="K21" s="1437">
        <v>0</v>
      </c>
      <c r="L21" s="1437">
        <v>1</v>
      </c>
      <c r="M21" s="446"/>
      <c r="N21" s="447"/>
      <c r="O21" s="1442">
        <f t="shared" si="4"/>
        <v>22</v>
      </c>
      <c r="P21" s="1437">
        <v>2</v>
      </c>
      <c r="Q21" s="1437">
        <v>1</v>
      </c>
      <c r="R21" s="533"/>
    </row>
    <row r="22" spans="1:18" ht="9.9499999999999993" customHeight="1" x14ac:dyDescent="0.2">
      <c r="A22" s="1970"/>
      <c r="B22" s="1970"/>
      <c r="C22" s="1970" t="s">
        <v>155</v>
      </c>
      <c r="D22" s="1438">
        <v>14</v>
      </c>
      <c r="E22" s="1437">
        <v>16</v>
      </c>
      <c r="F22" s="1437">
        <v>10</v>
      </c>
      <c r="G22" s="1437">
        <v>0</v>
      </c>
      <c r="H22" s="1437">
        <v>-1</v>
      </c>
      <c r="I22" s="1437">
        <v>2</v>
      </c>
      <c r="J22" s="1437">
        <v>-1</v>
      </c>
      <c r="K22" s="1437">
        <v>-1</v>
      </c>
      <c r="L22" s="1437">
        <v>4</v>
      </c>
      <c r="M22" s="446"/>
      <c r="N22" s="447"/>
      <c r="O22" s="1442">
        <f t="shared" si="4"/>
        <v>40</v>
      </c>
      <c r="P22" s="1437">
        <v>-1</v>
      </c>
      <c r="Q22" s="1437">
        <v>-5</v>
      </c>
      <c r="R22" s="533"/>
    </row>
    <row r="23" spans="1:18" ht="9.9499999999999993" customHeight="1" x14ac:dyDescent="0.2">
      <c r="A23" s="1970"/>
      <c r="B23" s="1970"/>
      <c r="C23" s="1970" t="s">
        <v>150</v>
      </c>
      <c r="D23" s="1438">
        <v>9</v>
      </c>
      <c r="E23" s="1437">
        <v>0</v>
      </c>
      <c r="F23" s="1437">
        <v>0</v>
      </c>
      <c r="G23" s="1437">
        <v>0</v>
      </c>
      <c r="H23" s="1437">
        <v>0</v>
      </c>
      <c r="I23" s="1437">
        <v>0</v>
      </c>
      <c r="J23" s="1437">
        <v>0</v>
      </c>
      <c r="K23" s="1437">
        <v>0</v>
      </c>
      <c r="L23" s="1437">
        <v>0</v>
      </c>
      <c r="M23" s="446"/>
      <c r="N23" s="447"/>
      <c r="O23" s="1442">
        <f t="shared" ref="O23" si="5">SUM(D23:G23)</f>
        <v>9</v>
      </c>
      <c r="P23" s="1437">
        <v>0</v>
      </c>
      <c r="Q23" s="1437">
        <v>0</v>
      </c>
      <c r="R23" s="533"/>
    </row>
    <row r="24" spans="1:18" ht="9.9499999999999993" customHeight="1" x14ac:dyDescent="0.2">
      <c r="A24" s="1970"/>
      <c r="B24" s="1970"/>
      <c r="C24" s="1970" t="s">
        <v>160</v>
      </c>
      <c r="D24" s="1438">
        <v>0</v>
      </c>
      <c r="E24" s="1437">
        <v>0</v>
      </c>
      <c r="F24" s="1437">
        <v>0</v>
      </c>
      <c r="G24" s="1437">
        <v>0</v>
      </c>
      <c r="H24" s="1437">
        <v>-1</v>
      </c>
      <c r="I24" s="1437">
        <v>-2</v>
      </c>
      <c r="J24" s="1437">
        <v>2</v>
      </c>
      <c r="K24" s="1437">
        <v>0</v>
      </c>
      <c r="L24" s="1437">
        <v>0</v>
      </c>
      <c r="M24" s="446"/>
      <c r="N24" s="447"/>
      <c r="O24" s="1442">
        <f t="shared" si="4"/>
        <v>0</v>
      </c>
      <c r="P24" s="1437">
        <v>-1</v>
      </c>
      <c r="Q24" s="1437">
        <v>0</v>
      </c>
      <c r="R24" s="533"/>
    </row>
    <row r="25" spans="1:18" ht="9.9499999999999993" customHeight="1" x14ac:dyDescent="0.2">
      <c r="A25" s="1970"/>
      <c r="B25" s="1970"/>
      <c r="C25" s="1970" t="s">
        <v>157</v>
      </c>
      <c r="D25" s="1438">
        <v>1</v>
      </c>
      <c r="E25" s="1437">
        <v>0</v>
      </c>
      <c r="F25" s="1437">
        <v>1</v>
      </c>
      <c r="G25" s="1437">
        <v>0</v>
      </c>
      <c r="H25" s="1437">
        <v>-1</v>
      </c>
      <c r="I25" s="1437">
        <v>1</v>
      </c>
      <c r="J25" s="1437">
        <v>2</v>
      </c>
      <c r="K25" s="1437">
        <v>-1</v>
      </c>
      <c r="L25" s="1437">
        <v>3</v>
      </c>
      <c r="M25" s="446"/>
      <c r="N25" s="447"/>
      <c r="O25" s="1442">
        <f t="shared" si="4"/>
        <v>2</v>
      </c>
      <c r="P25" s="1437">
        <v>1</v>
      </c>
      <c r="Q25" s="1437">
        <v>3</v>
      </c>
      <c r="R25" s="533"/>
    </row>
    <row r="26" spans="1:18" ht="9.9499999999999993" customHeight="1" x14ac:dyDescent="0.2">
      <c r="A26" s="1970"/>
      <c r="B26" s="1970"/>
      <c r="C26" s="1970" t="s">
        <v>156</v>
      </c>
      <c r="D26" s="1438">
        <v>5</v>
      </c>
      <c r="E26" s="1437">
        <v>-1</v>
      </c>
      <c r="F26" s="1437">
        <v>-7</v>
      </c>
      <c r="G26" s="1437">
        <v>41</v>
      </c>
      <c r="H26" s="1437">
        <v>0</v>
      </c>
      <c r="I26" s="1437">
        <v>0</v>
      </c>
      <c r="J26" s="1437">
        <v>1</v>
      </c>
      <c r="K26" s="1437">
        <v>-1</v>
      </c>
      <c r="L26" s="1437">
        <v>-5</v>
      </c>
      <c r="M26" s="446"/>
      <c r="N26" s="447"/>
      <c r="O26" s="1442">
        <f t="shared" si="4"/>
        <v>38</v>
      </c>
      <c r="P26" s="1437">
        <v>0</v>
      </c>
      <c r="Q26" s="1437">
        <v>-5</v>
      </c>
      <c r="R26" s="533"/>
    </row>
    <row r="27" spans="1:18" ht="11.25" customHeight="1" x14ac:dyDescent="0.2">
      <c r="A27" s="1970"/>
      <c r="B27" s="1970"/>
      <c r="C27" s="1970" t="s">
        <v>24</v>
      </c>
      <c r="D27" s="1438">
        <v>3</v>
      </c>
      <c r="E27" s="1437">
        <v>7</v>
      </c>
      <c r="F27" s="1437">
        <v>0</v>
      </c>
      <c r="G27" s="1437">
        <v>1</v>
      </c>
      <c r="H27" s="1437">
        <v>0</v>
      </c>
      <c r="I27" s="1437">
        <v>2</v>
      </c>
      <c r="J27" s="1437">
        <v>1</v>
      </c>
      <c r="K27" s="1437">
        <v>0</v>
      </c>
      <c r="L27" s="1437">
        <v>1</v>
      </c>
      <c r="M27" s="446"/>
      <c r="N27" s="447"/>
      <c r="O27" s="1442">
        <f t="shared" si="4"/>
        <v>11</v>
      </c>
      <c r="P27" s="1437">
        <v>3</v>
      </c>
      <c r="Q27" s="1437">
        <v>1</v>
      </c>
      <c r="R27" s="533"/>
    </row>
    <row r="28" spans="1:18" ht="9.9499999999999993" customHeight="1" x14ac:dyDescent="0.2">
      <c r="A28" s="1970"/>
      <c r="B28" s="1970"/>
      <c r="C28" s="1970" t="s">
        <v>286</v>
      </c>
      <c r="D28" s="1485">
        <v>-3</v>
      </c>
      <c r="E28" s="445">
        <v>1</v>
      </c>
      <c r="F28" s="445">
        <v>0</v>
      </c>
      <c r="G28" s="445">
        <v>1</v>
      </c>
      <c r="H28" s="445">
        <v>27</v>
      </c>
      <c r="I28" s="445">
        <v>25</v>
      </c>
      <c r="J28" s="445">
        <v>0</v>
      </c>
      <c r="K28" s="445">
        <v>0</v>
      </c>
      <c r="L28" s="449">
        <v>0</v>
      </c>
      <c r="M28" s="446"/>
      <c r="N28" s="447"/>
      <c r="O28" s="1491">
        <f t="shared" si="4"/>
        <v>-1</v>
      </c>
      <c r="P28" s="445">
        <v>52</v>
      </c>
      <c r="Q28" s="445">
        <v>0</v>
      </c>
      <c r="R28" s="533"/>
    </row>
    <row r="29" spans="1:18" ht="11.25" customHeight="1" x14ac:dyDescent="0.2">
      <c r="A29" s="1970"/>
      <c r="B29" s="2306" t="s">
        <v>743</v>
      </c>
      <c r="C29" s="2306"/>
      <c r="D29" s="451">
        <f t="shared" ref="D29" si="6">SUM(D14:D28)</f>
        <v>118</v>
      </c>
      <c r="E29" s="1092">
        <f t="shared" ref="E29:L29" si="7">SUM(E14:E28)</f>
        <v>81</v>
      </c>
      <c r="F29" s="1092">
        <f t="shared" si="7"/>
        <v>52</v>
      </c>
      <c r="G29" s="1092">
        <f t="shared" si="7"/>
        <v>101</v>
      </c>
      <c r="H29" s="1092">
        <f t="shared" si="7"/>
        <v>70</v>
      </c>
      <c r="I29" s="1092">
        <f t="shared" si="7"/>
        <v>67</v>
      </c>
      <c r="J29" s="1092">
        <f t="shared" si="7"/>
        <v>25</v>
      </c>
      <c r="K29" s="1092">
        <f t="shared" si="7"/>
        <v>26</v>
      </c>
      <c r="L29" s="1092">
        <f t="shared" si="7"/>
        <v>36</v>
      </c>
      <c r="M29" s="453"/>
      <c r="N29" s="447"/>
      <c r="O29" s="1445">
        <f t="shared" ref="O29" si="8">SUM(O14:O28)</f>
        <v>352</v>
      </c>
      <c r="P29" s="452">
        <f t="shared" ref="P29:Q29" si="9">SUM(P14:P28)</f>
        <v>188</v>
      </c>
      <c r="Q29" s="452">
        <f t="shared" si="9"/>
        <v>78</v>
      </c>
      <c r="R29" s="1801"/>
    </row>
    <row r="30" spans="1:18" ht="9.9499999999999993" customHeight="1" x14ac:dyDescent="0.2">
      <c r="A30" s="2349" t="s">
        <v>744</v>
      </c>
      <c r="B30" s="2349"/>
      <c r="C30" s="2349"/>
      <c r="D30" s="451">
        <f t="shared" ref="D30" si="10">D11+D29</f>
        <v>330</v>
      </c>
      <c r="E30" s="1092">
        <f t="shared" ref="E30:L30" si="11">E11+E29</f>
        <v>272</v>
      </c>
      <c r="F30" s="1092">
        <f t="shared" si="11"/>
        <v>250</v>
      </c>
      <c r="G30" s="1092">
        <f t="shared" si="11"/>
        <v>295</v>
      </c>
      <c r="H30" s="1092">
        <f t="shared" si="11"/>
        <v>259</v>
      </c>
      <c r="I30" s="1092">
        <f t="shared" si="11"/>
        <v>274</v>
      </c>
      <c r="J30" s="1092">
        <f t="shared" si="11"/>
        <v>217</v>
      </c>
      <c r="K30" s="1092">
        <f t="shared" si="11"/>
        <v>202</v>
      </c>
      <c r="L30" s="1092">
        <f t="shared" si="11"/>
        <v>212</v>
      </c>
      <c r="M30" s="453"/>
      <c r="N30" s="447"/>
      <c r="O30" s="1445">
        <f t="shared" ref="O30" si="12">O11+O29</f>
        <v>1147</v>
      </c>
      <c r="P30" s="452">
        <f t="shared" ref="P30:Q30" si="13">P11+P29</f>
        <v>952</v>
      </c>
      <c r="Q30" s="452">
        <f t="shared" si="13"/>
        <v>829</v>
      </c>
      <c r="R30" s="501"/>
    </row>
    <row r="31" spans="1:18" ht="6.75" customHeight="1" x14ac:dyDescent="0.2">
      <c r="A31" s="2225"/>
      <c r="B31" s="2225"/>
      <c r="C31" s="2225"/>
      <c r="D31" s="1443"/>
      <c r="E31" s="449"/>
      <c r="F31" s="449"/>
      <c r="G31" s="449"/>
      <c r="H31" s="449"/>
      <c r="I31" s="449"/>
      <c r="J31" s="449"/>
      <c r="K31" s="449"/>
      <c r="L31" s="449"/>
      <c r="M31" s="449"/>
      <c r="N31" s="449"/>
      <c r="O31" s="1443"/>
      <c r="P31" s="449"/>
      <c r="Q31" s="449"/>
      <c r="R31" s="1802"/>
    </row>
    <row r="32" spans="1:18" ht="11.25" customHeight="1" x14ac:dyDescent="0.2">
      <c r="A32" s="2225" t="s">
        <v>787</v>
      </c>
      <c r="B32" s="2225"/>
      <c r="C32" s="2225"/>
      <c r="D32" s="459"/>
      <c r="E32" s="1179"/>
      <c r="F32" s="1179"/>
      <c r="G32" s="1179"/>
      <c r="H32" s="1179"/>
      <c r="I32" s="1179"/>
      <c r="J32" s="1179"/>
      <c r="K32" s="1179"/>
      <c r="L32" s="1179"/>
      <c r="M32" s="460"/>
      <c r="N32" s="461"/>
      <c r="O32" s="1494"/>
      <c r="P32" s="1179"/>
      <c r="Q32" s="1179"/>
      <c r="R32" s="1803"/>
    </row>
    <row r="33" spans="1:18" ht="9.9499999999999993" customHeight="1" x14ac:dyDescent="0.2">
      <c r="A33" s="1558"/>
      <c r="B33" s="2225" t="s">
        <v>280</v>
      </c>
      <c r="C33" s="2225"/>
      <c r="D33" s="456"/>
      <c r="E33" s="449"/>
      <c r="F33" s="449"/>
      <c r="G33" s="449"/>
      <c r="H33" s="449"/>
      <c r="I33" s="449"/>
      <c r="J33" s="449"/>
      <c r="K33" s="449"/>
      <c r="L33" s="449"/>
      <c r="M33" s="446"/>
      <c r="N33" s="447"/>
      <c r="O33" s="1443"/>
      <c r="P33" s="449"/>
      <c r="Q33" s="449"/>
      <c r="R33" s="492"/>
    </row>
    <row r="34" spans="1:18" ht="9.9499999999999993" customHeight="1" x14ac:dyDescent="0.2">
      <c r="A34" s="1969"/>
      <c r="B34" s="1969"/>
      <c r="C34" s="1969" t="s">
        <v>5</v>
      </c>
      <c r="D34" s="456">
        <v>208</v>
      </c>
      <c r="E34" s="449">
        <v>193</v>
      </c>
      <c r="F34" s="449">
        <v>196</v>
      </c>
      <c r="G34" s="449">
        <v>189</v>
      </c>
      <c r="H34" s="449">
        <v>177</v>
      </c>
      <c r="I34" s="449">
        <v>195</v>
      </c>
      <c r="J34" s="449">
        <v>192</v>
      </c>
      <c r="K34" s="449">
        <v>172</v>
      </c>
      <c r="L34" s="449">
        <v>176</v>
      </c>
      <c r="M34" s="446"/>
      <c r="N34" s="447"/>
      <c r="O34" s="1443">
        <f>SUM(D34:G34)</f>
        <v>786</v>
      </c>
      <c r="P34" s="449">
        <v>736</v>
      </c>
      <c r="Q34" s="449">
        <v>739</v>
      </c>
      <c r="R34" s="492"/>
    </row>
    <row r="35" spans="1:18" ht="9.9499999999999993" customHeight="1" x14ac:dyDescent="0.2">
      <c r="A35" s="1970"/>
      <c r="B35" s="1970"/>
      <c r="C35" s="1970" t="s">
        <v>98</v>
      </c>
      <c r="D35" s="1438">
        <v>1</v>
      </c>
      <c r="E35" s="1437">
        <v>0</v>
      </c>
      <c r="F35" s="1437">
        <v>0</v>
      </c>
      <c r="G35" s="1437">
        <v>0</v>
      </c>
      <c r="H35" s="1437">
        <v>0</v>
      </c>
      <c r="I35" s="1437">
        <v>-1</v>
      </c>
      <c r="J35" s="1437">
        <v>0</v>
      </c>
      <c r="K35" s="1437">
        <v>1</v>
      </c>
      <c r="L35" s="1437">
        <v>0</v>
      </c>
      <c r="M35" s="446"/>
      <c r="N35" s="447"/>
      <c r="O35" s="1442">
        <f>SUM(D35:G35)</f>
        <v>1</v>
      </c>
      <c r="P35" s="1437">
        <v>0</v>
      </c>
      <c r="Q35" s="1437">
        <v>0</v>
      </c>
      <c r="R35" s="492"/>
    </row>
    <row r="36" spans="1:18" ht="9.9499999999999993" customHeight="1" x14ac:dyDescent="0.2">
      <c r="A36" s="1970"/>
      <c r="B36" s="1970"/>
      <c r="C36" s="1970" t="s">
        <v>96</v>
      </c>
      <c r="D36" s="1485">
        <v>3</v>
      </c>
      <c r="E36" s="445">
        <v>-2</v>
      </c>
      <c r="F36" s="445">
        <v>2</v>
      </c>
      <c r="G36" s="445">
        <v>5</v>
      </c>
      <c r="H36" s="445">
        <v>12</v>
      </c>
      <c r="I36" s="445">
        <v>13</v>
      </c>
      <c r="J36" s="445">
        <v>0</v>
      </c>
      <c r="K36" s="445">
        <v>3</v>
      </c>
      <c r="L36" s="449">
        <v>0</v>
      </c>
      <c r="M36" s="446"/>
      <c r="N36" s="447"/>
      <c r="O36" s="1491">
        <f>SUM(D36:G36)</f>
        <v>8</v>
      </c>
      <c r="P36" s="445">
        <v>28</v>
      </c>
      <c r="Q36" s="445">
        <v>12</v>
      </c>
      <c r="R36" s="492"/>
    </row>
    <row r="37" spans="1:18" ht="9.9499999999999993" customHeight="1" x14ac:dyDescent="0.2">
      <c r="A37" s="2226"/>
      <c r="B37" s="2226"/>
      <c r="C37" s="2226"/>
      <c r="D37" s="451">
        <f t="shared" ref="D37" si="14">SUM(D34:D36)</f>
        <v>212</v>
      </c>
      <c r="E37" s="1092">
        <f t="shared" ref="E37:L37" si="15">SUM(E34:E36)</f>
        <v>191</v>
      </c>
      <c r="F37" s="1092">
        <f t="shared" si="15"/>
        <v>198</v>
      </c>
      <c r="G37" s="1092">
        <f t="shared" si="15"/>
        <v>194</v>
      </c>
      <c r="H37" s="1092">
        <f t="shared" si="15"/>
        <v>189</v>
      </c>
      <c r="I37" s="1092">
        <f t="shared" si="15"/>
        <v>207</v>
      </c>
      <c r="J37" s="1092">
        <f t="shared" si="15"/>
        <v>192</v>
      </c>
      <c r="K37" s="1092">
        <f t="shared" si="15"/>
        <v>176</v>
      </c>
      <c r="L37" s="1092">
        <f t="shared" si="15"/>
        <v>176</v>
      </c>
      <c r="M37" s="453"/>
      <c r="N37" s="447"/>
      <c r="O37" s="1445">
        <f t="shared" ref="O37" si="16">SUM(O34:O36)</f>
        <v>795</v>
      </c>
      <c r="P37" s="452">
        <f t="shared" ref="P37:Q37" si="17">SUM(P34:P36)</f>
        <v>764</v>
      </c>
      <c r="Q37" s="452">
        <f t="shared" si="17"/>
        <v>751</v>
      </c>
      <c r="R37" s="501"/>
    </row>
    <row r="38" spans="1:18" ht="9.9499999999999993" customHeight="1" x14ac:dyDescent="0.2">
      <c r="A38" s="1558"/>
      <c r="B38" s="2225" t="s">
        <v>93</v>
      </c>
      <c r="C38" s="2225"/>
      <c r="D38" s="456"/>
      <c r="E38" s="449"/>
      <c r="F38" s="449"/>
      <c r="G38" s="449"/>
      <c r="H38" s="449"/>
      <c r="I38" s="449"/>
      <c r="J38" s="449"/>
      <c r="K38" s="449"/>
      <c r="L38" s="449"/>
      <c r="M38" s="446"/>
      <c r="N38" s="447"/>
      <c r="O38" s="1443"/>
      <c r="P38" s="449"/>
      <c r="Q38" s="449"/>
      <c r="R38" s="492"/>
    </row>
    <row r="39" spans="1:18" ht="9.9499999999999993" customHeight="1" x14ac:dyDescent="0.2">
      <c r="A39" s="1969"/>
      <c r="B39" s="1969"/>
      <c r="C39" s="1969" t="s">
        <v>5</v>
      </c>
      <c r="D39" s="456">
        <v>89</v>
      </c>
      <c r="E39" s="449">
        <v>22</v>
      </c>
      <c r="F39" s="449">
        <v>33</v>
      </c>
      <c r="G39" s="449">
        <v>52</v>
      </c>
      <c r="H39" s="449">
        <v>11</v>
      </c>
      <c r="I39" s="449">
        <v>2</v>
      </c>
      <c r="J39" s="449">
        <v>9</v>
      </c>
      <c r="K39" s="449">
        <v>13</v>
      </c>
      <c r="L39" s="449">
        <v>10</v>
      </c>
      <c r="M39" s="446"/>
      <c r="N39" s="447"/>
      <c r="O39" s="1443">
        <f>SUM(D39:G39)</f>
        <v>196</v>
      </c>
      <c r="P39" s="449">
        <v>35</v>
      </c>
      <c r="Q39" s="449">
        <v>20</v>
      </c>
      <c r="R39" s="492"/>
    </row>
    <row r="40" spans="1:18" ht="9.9499999999999993" customHeight="1" x14ac:dyDescent="0.2">
      <c r="A40" s="1970"/>
      <c r="B40" s="1970"/>
      <c r="C40" s="1970" t="s">
        <v>98</v>
      </c>
      <c r="D40" s="1438">
        <v>26</v>
      </c>
      <c r="E40" s="1437">
        <v>53</v>
      </c>
      <c r="F40" s="1437">
        <v>16</v>
      </c>
      <c r="G40" s="1437">
        <v>47</v>
      </c>
      <c r="H40" s="1437">
        <v>26</v>
      </c>
      <c r="I40" s="1437">
        <v>34</v>
      </c>
      <c r="J40" s="1437">
        <v>14</v>
      </c>
      <c r="K40" s="1437">
        <v>4</v>
      </c>
      <c r="L40" s="1437">
        <v>21</v>
      </c>
      <c r="M40" s="446"/>
      <c r="N40" s="447"/>
      <c r="O40" s="1442">
        <f>SUM(D40:G40)</f>
        <v>142</v>
      </c>
      <c r="P40" s="1437">
        <v>78</v>
      </c>
      <c r="Q40" s="1437">
        <v>54</v>
      </c>
      <c r="R40" s="492"/>
    </row>
    <row r="41" spans="1:18" ht="9.9499999999999993" customHeight="1" x14ac:dyDescent="0.2">
      <c r="A41" s="1970"/>
      <c r="B41" s="1970"/>
      <c r="C41" s="1970" t="s">
        <v>96</v>
      </c>
      <c r="D41" s="1485">
        <v>3</v>
      </c>
      <c r="E41" s="445">
        <v>6</v>
      </c>
      <c r="F41" s="445">
        <v>3</v>
      </c>
      <c r="G41" s="445">
        <v>2</v>
      </c>
      <c r="H41" s="445">
        <v>33</v>
      </c>
      <c r="I41" s="445">
        <v>31</v>
      </c>
      <c r="J41" s="445">
        <v>2</v>
      </c>
      <c r="K41" s="445">
        <v>9</v>
      </c>
      <c r="L41" s="449">
        <v>5</v>
      </c>
      <c r="M41" s="446"/>
      <c r="N41" s="447"/>
      <c r="O41" s="1491">
        <f>SUM(D41:G41)</f>
        <v>14</v>
      </c>
      <c r="P41" s="445">
        <v>75</v>
      </c>
      <c r="Q41" s="445">
        <v>4</v>
      </c>
      <c r="R41" s="492"/>
    </row>
    <row r="42" spans="1:18" ht="9.9499999999999993" customHeight="1" x14ac:dyDescent="0.2">
      <c r="A42" s="2306"/>
      <c r="B42" s="2306"/>
      <c r="C42" s="2306"/>
      <c r="D42" s="451">
        <f t="shared" ref="D42" si="18">SUM(D39:D41)</f>
        <v>118</v>
      </c>
      <c r="E42" s="1092">
        <f t="shared" ref="E42:L42" si="19">SUM(E39:E41)</f>
        <v>81</v>
      </c>
      <c r="F42" s="1092">
        <f t="shared" si="19"/>
        <v>52</v>
      </c>
      <c r="G42" s="1092">
        <f t="shared" si="19"/>
        <v>101</v>
      </c>
      <c r="H42" s="1092">
        <f t="shared" si="19"/>
        <v>70</v>
      </c>
      <c r="I42" s="1092">
        <f t="shared" si="19"/>
        <v>67</v>
      </c>
      <c r="J42" s="1092">
        <f t="shared" si="19"/>
        <v>25</v>
      </c>
      <c r="K42" s="1092">
        <f t="shared" si="19"/>
        <v>26</v>
      </c>
      <c r="L42" s="1092">
        <f t="shared" si="19"/>
        <v>36</v>
      </c>
      <c r="M42" s="453"/>
      <c r="N42" s="447"/>
      <c r="O42" s="1445">
        <f t="shared" ref="O42" si="20">SUM(O39:O41)</f>
        <v>352</v>
      </c>
      <c r="P42" s="452">
        <f t="shared" ref="P42:Q42" si="21">SUM(P39:P41)</f>
        <v>188</v>
      </c>
      <c r="Q42" s="452">
        <f t="shared" si="21"/>
        <v>78</v>
      </c>
      <c r="R42" s="501"/>
    </row>
    <row r="43" spans="1:18" ht="12.75" customHeight="1" x14ac:dyDescent="0.2">
      <c r="A43" s="2480" t="s">
        <v>745</v>
      </c>
      <c r="B43" s="2349"/>
      <c r="C43" s="2349"/>
      <c r="D43" s="467">
        <f t="shared" ref="D43" si="22">D42+D37</f>
        <v>330</v>
      </c>
      <c r="E43" s="468">
        <f t="shared" ref="E43:L43" si="23">E42+E37</f>
        <v>272</v>
      </c>
      <c r="F43" s="468">
        <f t="shared" si="23"/>
        <v>250</v>
      </c>
      <c r="G43" s="468">
        <f t="shared" si="23"/>
        <v>295</v>
      </c>
      <c r="H43" s="468">
        <f t="shared" si="23"/>
        <v>259</v>
      </c>
      <c r="I43" s="468">
        <f t="shared" si="23"/>
        <v>274</v>
      </c>
      <c r="J43" s="468">
        <f t="shared" si="23"/>
        <v>217</v>
      </c>
      <c r="K43" s="468">
        <f t="shared" si="23"/>
        <v>202</v>
      </c>
      <c r="L43" s="468">
        <f t="shared" si="23"/>
        <v>212</v>
      </c>
      <c r="M43" s="469"/>
      <c r="N43" s="447"/>
      <c r="O43" s="1446">
        <f t="shared" ref="O43" si="24">O42+O37</f>
        <v>1147</v>
      </c>
      <c r="P43" s="468">
        <f t="shared" ref="P43:Q43" si="25">P42+P37</f>
        <v>952</v>
      </c>
      <c r="Q43" s="468">
        <f t="shared" si="25"/>
        <v>829</v>
      </c>
      <c r="R43" s="1804"/>
    </row>
    <row r="44" spans="1:18" ht="6.75" customHeight="1" x14ac:dyDescent="0.2">
      <c r="A44" s="2226"/>
      <c r="B44" s="2226"/>
      <c r="C44" s="2226"/>
      <c r="D44" s="1446"/>
      <c r="E44" s="468"/>
      <c r="F44" s="468"/>
      <c r="G44" s="468"/>
      <c r="H44" s="468"/>
      <c r="I44" s="468"/>
      <c r="J44" s="468"/>
      <c r="K44" s="468"/>
      <c r="L44" s="468"/>
      <c r="M44" s="468"/>
      <c r="N44" s="449"/>
      <c r="O44" s="1446"/>
      <c r="P44" s="468"/>
      <c r="Q44" s="468"/>
      <c r="R44" s="1805"/>
    </row>
    <row r="45" spans="1:18" ht="18.75" customHeight="1" x14ac:dyDescent="0.2">
      <c r="A45" s="1558"/>
      <c r="B45" s="2457" t="s">
        <v>883</v>
      </c>
      <c r="C45" s="2225"/>
      <c r="D45" s="456"/>
      <c r="E45" s="449"/>
      <c r="F45" s="449"/>
      <c r="G45" s="449"/>
      <c r="H45" s="449"/>
      <c r="I45" s="449"/>
      <c r="J45" s="449"/>
      <c r="K45" s="449"/>
      <c r="L45" s="449"/>
      <c r="M45" s="446"/>
      <c r="N45" s="447"/>
      <c r="O45" s="1443"/>
      <c r="P45" s="449"/>
      <c r="Q45" s="449"/>
      <c r="R45" s="492"/>
    </row>
    <row r="46" spans="1:18" ht="9.9499999999999993" customHeight="1" x14ac:dyDescent="0.2">
      <c r="A46" s="1969"/>
      <c r="B46" s="1560"/>
      <c r="C46" s="1969" t="s">
        <v>280</v>
      </c>
      <c r="D46" s="1440">
        <v>35</v>
      </c>
      <c r="E46" s="1177">
        <v>4</v>
      </c>
      <c r="F46" s="1177">
        <v>5</v>
      </c>
      <c r="G46" s="1177">
        <v>21</v>
      </c>
      <c r="H46" s="1177">
        <v>4</v>
      </c>
      <c r="I46" s="1177">
        <v>4</v>
      </c>
      <c r="J46" s="1177">
        <v>-2</v>
      </c>
      <c r="K46" s="1177">
        <v>-27</v>
      </c>
      <c r="L46" s="1177">
        <v>-11</v>
      </c>
      <c r="M46" s="446"/>
      <c r="N46" s="447"/>
      <c r="O46" s="1440">
        <f>SUM(D46:G46)</f>
        <v>65</v>
      </c>
      <c r="P46" s="1177">
        <v>-21</v>
      </c>
      <c r="Q46" s="1177">
        <v>6</v>
      </c>
      <c r="R46" s="492"/>
    </row>
    <row r="47" spans="1:18" ht="9.9499999999999993" customHeight="1" x14ac:dyDescent="0.2">
      <c r="A47" s="1970"/>
      <c r="B47" s="1970"/>
      <c r="C47" s="1970" t="s">
        <v>93</v>
      </c>
      <c r="D47" s="1485">
        <v>37</v>
      </c>
      <c r="E47" s="445">
        <v>15</v>
      </c>
      <c r="F47" s="445">
        <v>0</v>
      </c>
      <c r="G47" s="445">
        <v>22</v>
      </c>
      <c r="H47" s="445">
        <v>1</v>
      </c>
      <c r="I47" s="445">
        <v>-37</v>
      </c>
      <c r="J47" s="445">
        <v>-3</v>
      </c>
      <c r="K47" s="445">
        <v>-22</v>
      </c>
      <c r="L47" s="445">
        <v>28</v>
      </c>
      <c r="M47" s="446"/>
      <c r="N47" s="447"/>
      <c r="O47" s="1491">
        <f>SUM(D47:G47)</f>
        <v>74</v>
      </c>
      <c r="P47" s="445">
        <v>-61</v>
      </c>
      <c r="Q47" s="445">
        <v>-6</v>
      </c>
      <c r="R47" s="492"/>
    </row>
    <row r="48" spans="1:18" ht="20.25" customHeight="1" x14ac:dyDescent="0.2">
      <c r="A48" s="1968"/>
      <c r="B48" s="2457" t="s">
        <v>884</v>
      </c>
      <c r="C48" s="2225"/>
      <c r="D48" s="451">
        <f t="shared" ref="D48" si="26">SUM(D46:D47)</f>
        <v>72</v>
      </c>
      <c r="E48" s="1092">
        <f t="shared" ref="E48:L48" si="27">SUM(E46:E47)</f>
        <v>19</v>
      </c>
      <c r="F48" s="1092">
        <f t="shared" si="27"/>
        <v>5</v>
      </c>
      <c r="G48" s="1092">
        <f t="shared" si="27"/>
        <v>43</v>
      </c>
      <c r="H48" s="1092">
        <f t="shared" si="27"/>
        <v>5</v>
      </c>
      <c r="I48" s="1092">
        <f t="shared" si="27"/>
        <v>-33</v>
      </c>
      <c r="J48" s="1092">
        <f t="shared" si="27"/>
        <v>-5</v>
      </c>
      <c r="K48" s="1092">
        <f t="shared" si="27"/>
        <v>-49</v>
      </c>
      <c r="L48" s="1092">
        <f t="shared" si="27"/>
        <v>17</v>
      </c>
      <c r="M48" s="453"/>
      <c r="N48" s="447"/>
      <c r="O48" s="1445">
        <f t="shared" ref="O48" si="28">SUM(O46:O47)</f>
        <v>139</v>
      </c>
      <c r="P48" s="452">
        <f t="shared" ref="P48:Q48" si="29">SUM(P46:P47)</f>
        <v>-82</v>
      </c>
      <c r="Q48" s="452">
        <f t="shared" si="29"/>
        <v>0</v>
      </c>
      <c r="R48" s="501"/>
    </row>
    <row r="49" spans="1:21" ht="9.9499999999999993" customHeight="1" x14ac:dyDescent="0.2">
      <c r="A49" s="2349" t="s">
        <v>307</v>
      </c>
      <c r="B49" s="2349"/>
      <c r="C49" s="2349"/>
      <c r="D49" s="467">
        <f t="shared" ref="D49" si="30">D43+D48</f>
        <v>402</v>
      </c>
      <c r="E49" s="468">
        <f t="shared" ref="E49:L49" si="31">E43+E48</f>
        <v>291</v>
      </c>
      <c r="F49" s="468">
        <f t="shared" si="31"/>
        <v>255</v>
      </c>
      <c r="G49" s="468">
        <f t="shared" si="31"/>
        <v>338</v>
      </c>
      <c r="H49" s="468">
        <f t="shared" si="31"/>
        <v>264</v>
      </c>
      <c r="I49" s="468">
        <f t="shared" si="31"/>
        <v>241</v>
      </c>
      <c r="J49" s="468">
        <f t="shared" si="31"/>
        <v>212</v>
      </c>
      <c r="K49" s="468">
        <f t="shared" si="31"/>
        <v>153</v>
      </c>
      <c r="L49" s="468">
        <f t="shared" si="31"/>
        <v>229</v>
      </c>
      <c r="M49" s="469"/>
      <c r="N49" s="447"/>
      <c r="O49" s="1446">
        <f t="shared" ref="O49" si="32">O43+O48</f>
        <v>1286</v>
      </c>
      <c r="P49" s="468">
        <f t="shared" ref="P49:Q49" si="33">P43+P48</f>
        <v>870</v>
      </c>
      <c r="Q49" s="468">
        <f t="shared" si="33"/>
        <v>829</v>
      </c>
      <c r="R49" s="1804"/>
    </row>
    <row r="50" spans="1:21" ht="6.75" customHeight="1" x14ac:dyDescent="0.2">
      <c r="A50" s="2226"/>
      <c r="B50" s="2226"/>
      <c r="C50" s="2226"/>
      <c r="D50" s="1445"/>
      <c r="E50" s="1092"/>
      <c r="F50" s="1092"/>
      <c r="G50" s="1092"/>
      <c r="H50" s="1092"/>
      <c r="I50" s="1092"/>
      <c r="J50" s="1092"/>
      <c r="K50" s="1092"/>
      <c r="L50" s="468"/>
      <c r="M50" s="468"/>
      <c r="N50" s="449"/>
      <c r="O50" s="1446"/>
      <c r="P50" s="468"/>
      <c r="Q50" s="468"/>
      <c r="R50" s="1805"/>
    </row>
    <row r="51" spans="1:21" ht="9.9499999999999993" customHeight="1" x14ac:dyDescent="0.2">
      <c r="A51" s="530"/>
      <c r="B51" s="2225" t="s">
        <v>282</v>
      </c>
      <c r="C51" s="2225"/>
      <c r="D51" s="456"/>
      <c r="E51" s="449"/>
      <c r="F51" s="449"/>
      <c r="G51" s="449"/>
      <c r="H51" s="449"/>
      <c r="I51" s="449"/>
      <c r="J51" s="449"/>
      <c r="K51" s="449"/>
      <c r="L51" s="449"/>
      <c r="M51" s="446"/>
      <c r="N51" s="447"/>
      <c r="O51" s="1443"/>
      <c r="P51" s="449"/>
      <c r="Q51" s="449"/>
      <c r="R51" s="492"/>
    </row>
    <row r="52" spans="1:21" ht="9.9499999999999993" customHeight="1" x14ac:dyDescent="0.2">
      <c r="A52" s="1969"/>
      <c r="B52" s="537"/>
      <c r="C52" s="1969" t="s">
        <v>308</v>
      </c>
      <c r="D52" s="1440" t="s">
        <v>184</v>
      </c>
      <c r="E52" s="1177" t="s">
        <v>184</v>
      </c>
      <c r="F52" s="1177" t="s">
        <v>184</v>
      </c>
      <c r="G52" s="1177" t="s">
        <v>184</v>
      </c>
      <c r="H52" s="1177" t="s">
        <v>184</v>
      </c>
      <c r="I52" s="1177" t="s">
        <v>184</v>
      </c>
      <c r="J52" s="1177" t="s">
        <v>184</v>
      </c>
      <c r="K52" s="1177" t="s">
        <v>184</v>
      </c>
      <c r="L52" s="1177">
        <v>196</v>
      </c>
      <c r="M52" s="446"/>
      <c r="N52" s="447"/>
      <c r="O52" s="1440" t="s">
        <v>184</v>
      </c>
      <c r="P52" s="1177" t="s">
        <v>184</v>
      </c>
      <c r="Q52" s="1177">
        <v>768</v>
      </c>
      <c r="R52" s="492"/>
    </row>
    <row r="53" spans="1:21" ht="9.9499999999999993" customHeight="1" x14ac:dyDescent="0.2">
      <c r="A53" s="2064"/>
      <c r="B53" s="2011"/>
      <c r="C53" s="1970" t="s">
        <v>309</v>
      </c>
      <c r="D53" s="467" t="s">
        <v>184</v>
      </c>
      <c r="E53" s="468" t="s">
        <v>184</v>
      </c>
      <c r="F53" s="468" t="s">
        <v>184</v>
      </c>
      <c r="G53" s="468" t="s">
        <v>184</v>
      </c>
      <c r="H53" s="468" t="s">
        <v>184</v>
      </c>
      <c r="I53" s="468" t="s">
        <v>184</v>
      </c>
      <c r="J53" s="468" t="s">
        <v>184</v>
      </c>
      <c r="K53" s="468" t="s">
        <v>184</v>
      </c>
      <c r="L53" s="468">
        <v>33</v>
      </c>
      <c r="M53" s="469"/>
      <c r="N53" s="447"/>
      <c r="O53" s="1446" t="s">
        <v>184</v>
      </c>
      <c r="P53" s="468" t="s">
        <v>184</v>
      </c>
      <c r="Q53" s="468">
        <v>61</v>
      </c>
      <c r="R53" s="1804"/>
    </row>
    <row r="54" spans="1:21" ht="4.5" customHeight="1" x14ac:dyDescent="0.2">
      <c r="A54" s="2481"/>
      <c r="B54" s="2481"/>
      <c r="C54" s="2481"/>
      <c r="D54" s="2481"/>
      <c r="E54" s="2481"/>
      <c r="F54" s="2481"/>
      <c r="G54" s="2481"/>
      <c r="H54" s="2481"/>
      <c r="I54" s="2481"/>
      <c r="J54" s="2481"/>
      <c r="K54" s="2481"/>
      <c r="L54" s="2481"/>
      <c r="M54" s="2481"/>
      <c r="N54" s="2481"/>
      <c r="O54" s="2481"/>
      <c r="P54" s="2481"/>
      <c r="Q54" s="2481"/>
      <c r="R54" s="2481"/>
    </row>
    <row r="55" spans="1:21" ht="42" customHeight="1" x14ac:dyDescent="0.2">
      <c r="A55" s="1128" t="s">
        <v>604</v>
      </c>
      <c r="B55" s="2454" t="s">
        <v>573</v>
      </c>
      <c r="C55" s="2472"/>
      <c r="D55" s="2472"/>
      <c r="E55" s="2472"/>
      <c r="F55" s="2472"/>
      <c r="G55" s="2472"/>
      <c r="H55" s="2472"/>
      <c r="I55" s="2472"/>
      <c r="J55" s="2472"/>
      <c r="K55" s="2472"/>
      <c r="L55" s="2472"/>
      <c r="M55" s="2472"/>
      <c r="N55" s="2472"/>
      <c r="O55" s="2472"/>
      <c r="P55" s="2472"/>
      <c r="Q55" s="2472"/>
      <c r="R55" s="2472"/>
    </row>
    <row r="56" spans="1:21" ht="9" customHeight="1" x14ac:dyDescent="0.2">
      <c r="A56" s="1128" t="s">
        <v>605</v>
      </c>
      <c r="B56" s="2472" t="s">
        <v>885</v>
      </c>
      <c r="C56" s="2472"/>
      <c r="D56" s="2472"/>
      <c r="E56" s="2472"/>
      <c r="F56" s="2472"/>
      <c r="G56" s="2472"/>
      <c r="H56" s="2472"/>
      <c r="I56" s="2472"/>
      <c r="J56" s="2472"/>
      <c r="K56" s="2472"/>
      <c r="L56" s="2472"/>
      <c r="M56" s="2472"/>
      <c r="N56" s="2472"/>
      <c r="O56" s="2472"/>
      <c r="P56" s="2472"/>
      <c r="Q56" s="2472"/>
      <c r="R56" s="2472"/>
    </row>
    <row r="57" spans="1:21" ht="9" customHeight="1" x14ac:dyDescent="0.2">
      <c r="A57" s="1127" t="s">
        <v>606</v>
      </c>
      <c r="B57" s="2467" t="s">
        <v>769</v>
      </c>
      <c r="C57" s="2467"/>
      <c r="D57" s="2467"/>
      <c r="E57" s="2467"/>
      <c r="F57" s="2467"/>
      <c r="G57" s="2467"/>
      <c r="H57" s="2467"/>
      <c r="I57" s="2467"/>
      <c r="J57" s="2467"/>
      <c r="K57" s="2467"/>
      <c r="L57" s="2467"/>
      <c r="M57" s="2467"/>
      <c r="O57" s="1594"/>
      <c r="T57" s="1591"/>
      <c r="U57" s="1591"/>
    </row>
    <row r="58" spans="1:21" ht="8.25" customHeight="1" x14ac:dyDescent="0.2">
      <c r="A58" s="1807" t="s">
        <v>184</v>
      </c>
      <c r="B58" s="2472" t="s">
        <v>431</v>
      </c>
      <c r="C58" s="2472"/>
      <c r="D58" s="2472"/>
      <c r="E58" s="2472"/>
      <c r="F58" s="2472"/>
      <c r="G58" s="2472"/>
      <c r="H58" s="2472"/>
      <c r="I58" s="2472"/>
      <c r="J58" s="2472"/>
      <c r="K58" s="2472"/>
      <c r="L58" s="2472"/>
      <c r="M58" s="2472"/>
      <c r="N58" s="2472"/>
      <c r="O58" s="2472"/>
      <c r="P58" s="2472"/>
      <c r="Q58" s="2472"/>
      <c r="R58" s="2472"/>
    </row>
  </sheetData>
  <mergeCells count="30">
    <mergeCell ref="B11:C11"/>
    <mergeCell ref="B33:C33"/>
    <mergeCell ref="B29:C29"/>
    <mergeCell ref="A30:C30"/>
    <mergeCell ref="A12:C12"/>
    <mergeCell ref="B13:C13"/>
    <mergeCell ref="A42:C42"/>
    <mergeCell ref="A44:C44"/>
    <mergeCell ref="B55:R55"/>
    <mergeCell ref="B48:C48"/>
    <mergeCell ref="A49:C49"/>
    <mergeCell ref="B51:C51"/>
    <mergeCell ref="A54:R54"/>
    <mergeCell ref="A50:C50"/>
    <mergeCell ref="B57:M57"/>
    <mergeCell ref="B58:R58"/>
    <mergeCell ref="A1:R1"/>
    <mergeCell ref="A4:C4"/>
    <mergeCell ref="A6:C6"/>
    <mergeCell ref="B7:C7"/>
    <mergeCell ref="A2:R2"/>
    <mergeCell ref="A3:C3"/>
    <mergeCell ref="A5:C5"/>
    <mergeCell ref="A37:C37"/>
    <mergeCell ref="A31:C31"/>
    <mergeCell ref="A32:C32"/>
    <mergeCell ref="A43:C43"/>
    <mergeCell ref="B56:R56"/>
    <mergeCell ref="B45:C45"/>
    <mergeCell ref="B38:C38"/>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8" min="2" max="59"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V46"/>
  <sheetViews>
    <sheetView zoomScaleNormal="100" zoomScaleSheetLayoutView="100" workbookViewId="0">
      <selection activeCell="Q2" sqref="Q1:Q1048576"/>
    </sheetView>
  </sheetViews>
  <sheetFormatPr defaultColWidth="9.140625" defaultRowHeight="12.75" x14ac:dyDescent="0.2"/>
  <cols>
    <col min="1" max="2" width="2.140625" style="374" customWidth="1"/>
    <col min="3" max="3" width="60.140625" style="374" customWidth="1"/>
    <col min="4" max="4" width="6.140625" style="374" bestFit="1" customWidth="1"/>
    <col min="5" max="5" width="6" style="435" bestFit="1" customWidth="1"/>
    <col min="6" max="6" width="6" style="436" bestFit="1" customWidth="1"/>
    <col min="7" max="12" width="6" style="374" bestFit="1" customWidth="1"/>
    <col min="13" max="13" width="1.28515625" style="374" customWidth="1"/>
    <col min="14" max="14" width="1.7109375" style="374" customWidth="1"/>
    <col min="15" max="15" width="1.28515625" style="374" customWidth="1"/>
    <col min="16" max="18" width="5.7109375" style="374" customWidth="1"/>
    <col min="19" max="19" width="1.28515625" style="374" customWidth="1"/>
    <col min="20" max="20" width="9.140625" style="374" customWidth="1"/>
    <col min="21" max="21" width="9.140625" style="375" customWidth="1"/>
    <col min="22" max="22" width="9.140625" style="376" customWidth="1"/>
    <col min="23" max="23" width="9.140625" style="374" customWidth="1"/>
    <col min="24" max="16384" width="9.140625" style="374"/>
  </cols>
  <sheetData>
    <row r="1" spans="1:22" s="1058" customFormat="1" ht="15.75" customHeight="1" x14ac:dyDescent="0.25">
      <c r="A1" s="2285" t="s">
        <v>310</v>
      </c>
      <c r="B1" s="2285"/>
      <c r="C1" s="2285"/>
      <c r="D1" s="2285"/>
      <c r="E1" s="2285"/>
      <c r="F1" s="2285"/>
      <c r="G1" s="2285"/>
      <c r="H1" s="2285"/>
      <c r="I1" s="2285"/>
      <c r="J1" s="2285"/>
      <c r="K1" s="2285"/>
      <c r="L1" s="2285"/>
      <c r="M1" s="2285"/>
      <c r="N1" s="2285"/>
      <c r="O1" s="2285"/>
      <c r="P1" s="2285"/>
      <c r="Q1" s="2285"/>
      <c r="R1" s="2285"/>
      <c r="S1" s="2285"/>
      <c r="V1" s="1059"/>
    </row>
    <row r="2" spans="1:22" ht="9.9499999999999993" customHeight="1" x14ac:dyDescent="0.2">
      <c r="A2" s="194"/>
      <c r="B2" s="194"/>
      <c r="C2" s="194"/>
      <c r="D2" s="194"/>
      <c r="E2" s="194"/>
      <c r="F2" s="194"/>
      <c r="G2" s="194"/>
      <c r="H2" s="194"/>
      <c r="I2" s="194"/>
      <c r="J2" s="194"/>
      <c r="K2" s="194"/>
      <c r="L2" s="194"/>
      <c r="M2" s="194"/>
      <c r="N2" s="194"/>
      <c r="O2" s="194"/>
      <c r="P2" s="194"/>
      <c r="Q2" s="194"/>
      <c r="R2" s="194"/>
      <c r="S2" s="194"/>
    </row>
    <row r="3" spans="1:22" ht="10.5" customHeight="1" x14ac:dyDescent="0.2">
      <c r="A3" s="2487"/>
      <c r="B3" s="2487"/>
      <c r="C3" s="2488"/>
      <c r="D3" s="377"/>
      <c r="E3" s="378"/>
      <c r="F3" s="378"/>
      <c r="G3" s="378"/>
      <c r="H3" s="378"/>
      <c r="I3" s="378"/>
      <c r="J3" s="378"/>
      <c r="K3" s="378"/>
      <c r="L3" s="378"/>
      <c r="M3" s="379"/>
      <c r="N3" s="194"/>
      <c r="O3" s="377"/>
      <c r="P3" s="1170" t="s">
        <v>709</v>
      </c>
      <c r="Q3" s="380" t="s">
        <v>494</v>
      </c>
      <c r="R3" s="380" t="s">
        <v>17</v>
      </c>
      <c r="S3" s="379"/>
    </row>
    <row r="4" spans="1:22" ht="10.5" customHeight="1" x14ac:dyDescent="0.2">
      <c r="A4" s="2485" t="s">
        <v>418</v>
      </c>
      <c r="B4" s="2485"/>
      <c r="C4" s="2486"/>
      <c r="D4" s="381" t="s">
        <v>778</v>
      </c>
      <c r="E4" s="382" t="s">
        <v>750</v>
      </c>
      <c r="F4" s="382" t="s">
        <v>710</v>
      </c>
      <c r="G4" s="382" t="s">
        <v>571</v>
      </c>
      <c r="H4" s="382" t="s">
        <v>550</v>
      </c>
      <c r="I4" s="382" t="s">
        <v>528</v>
      </c>
      <c r="J4" s="382" t="s">
        <v>490</v>
      </c>
      <c r="K4" s="382" t="s">
        <v>196</v>
      </c>
      <c r="L4" s="382" t="s">
        <v>419</v>
      </c>
      <c r="M4" s="383"/>
      <c r="N4" s="384"/>
      <c r="O4" s="385"/>
      <c r="P4" s="1151" t="s">
        <v>18</v>
      </c>
      <c r="Q4" s="382" t="s">
        <v>18</v>
      </c>
      <c r="R4" s="382" t="s">
        <v>18</v>
      </c>
      <c r="S4" s="383"/>
    </row>
    <row r="5" spans="1:22" ht="10.5" customHeight="1" x14ac:dyDescent="0.2">
      <c r="A5" s="386"/>
      <c r="B5" s="386"/>
      <c r="C5" s="386"/>
      <c r="D5" s="387"/>
      <c r="E5" s="387"/>
      <c r="F5" s="387"/>
      <c r="G5" s="387"/>
      <c r="H5" s="387"/>
      <c r="I5" s="387"/>
      <c r="J5" s="387"/>
      <c r="K5" s="387"/>
      <c r="L5" s="387"/>
      <c r="M5" s="386"/>
      <c r="N5" s="386"/>
      <c r="O5" s="386"/>
      <c r="P5" s="1171"/>
      <c r="Q5" s="387"/>
      <c r="R5" s="387"/>
      <c r="S5" s="386"/>
    </row>
    <row r="6" spans="1:22" ht="10.5" customHeight="1" x14ac:dyDescent="0.2">
      <c r="A6" s="2484" t="s">
        <v>311</v>
      </c>
      <c r="B6" s="2484"/>
      <c r="C6" s="2483"/>
      <c r="D6" s="388"/>
      <c r="E6" s="389"/>
      <c r="F6" s="389"/>
      <c r="G6" s="389"/>
      <c r="H6" s="389"/>
      <c r="I6" s="389"/>
      <c r="J6" s="389"/>
      <c r="K6" s="389"/>
      <c r="L6" s="389"/>
      <c r="M6" s="390"/>
      <c r="N6" s="384"/>
      <c r="O6" s="391"/>
      <c r="P6" s="1172"/>
      <c r="Q6" s="389"/>
      <c r="R6" s="389"/>
      <c r="S6" s="390"/>
    </row>
    <row r="7" spans="1:22" ht="10.5" customHeight="1" x14ac:dyDescent="0.2">
      <c r="A7" s="392"/>
      <c r="B7" s="2447" t="s">
        <v>280</v>
      </c>
      <c r="C7" s="2483"/>
      <c r="D7" s="393"/>
      <c r="E7" s="387"/>
      <c r="F7" s="387"/>
      <c r="G7" s="387"/>
      <c r="H7" s="387"/>
      <c r="I7" s="387"/>
      <c r="J7" s="387"/>
      <c r="K7" s="387"/>
      <c r="L7" s="387"/>
      <c r="M7" s="394"/>
      <c r="N7" s="384"/>
      <c r="O7" s="395"/>
      <c r="P7" s="1171"/>
      <c r="Q7" s="387"/>
      <c r="R7" s="387"/>
      <c r="S7" s="394"/>
    </row>
    <row r="8" spans="1:22" ht="10.5" customHeight="1" x14ac:dyDescent="0.2">
      <c r="A8" s="396"/>
      <c r="B8" s="396"/>
      <c r="C8" s="397" t="s">
        <v>326</v>
      </c>
      <c r="D8" s="1457">
        <v>10</v>
      </c>
      <c r="E8" s="399">
        <v>5</v>
      </c>
      <c r="F8" s="399">
        <v>8</v>
      </c>
      <c r="G8" s="399">
        <v>4</v>
      </c>
      <c r="H8" s="399">
        <v>15</v>
      </c>
      <c r="I8" s="399">
        <v>13</v>
      </c>
      <c r="J8" s="399">
        <v>13</v>
      </c>
      <c r="K8" s="399">
        <v>13</v>
      </c>
      <c r="L8" s="399">
        <v>15</v>
      </c>
      <c r="M8" s="400"/>
      <c r="N8" s="401"/>
      <c r="O8" s="402"/>
      <c r="P8" s="1458">
        <f>SUM(D8:G8)</f>
        <v>27</v>
      </c>
      <c r="Q8" s="399">
        <v>54</v>
      </c>
      <c r="R8" s="399">
        <v>38</v>
      </c>
      <c r="S8" s="394"/>
    </row>
    <row r="9" spans="1:22" ht="10.5" customHeight="1" x14ac:dyDescent="0.2">
      <c r="A9" s="2164"/>
      <c r="B9" s="2164"/>
      <c r="C9" s="2122" t="s">
        <v>145</v>
      </c>
      <c r="D9" s="1460">
        <v>92</v>
      </c>
      <c r="E9" s="1461">
        <v>78</v>
      </c>
      <c r="F9" s="1461">
        <v>84</v>
      </c>
      <c r="G9" s="1461">
        <v>79</v>
      </c>
      <c r="H9" s="1461">
        <v>84</v>
      </c>
      <c r="I9" s="1461">
        <v>79</v>
      </c>
      <c r="J9" s="1461">
        <v>75</v>
      </c>
      <c r="K9" s="1461">
        <v>72</v>
      </c>
      <c r="L9" s="1461">
        <v>77</v>
      </c>
      <c r="M9" s="400"/>
      <c r="N9" s="401"/>
      <c r="O9" s="2166"/>
      <c r="P9" s="1462">
        <f>SUM(D9:G9)</f>
        <v>333</v>
      </c>
      <c r="Q9" s="1461">
        <v>310</v>
      </c>
      <c r="R9" s="1461">
        <v>305</v>
      </c>
      <c r="S9" s="394"/>
    </row>
    <row r="10" spans="1:22" ht="10.5" customHeight="1" x14ac:dyDescent="0.2">
      <c r="A10" s="2164"/>
      <c r="B10" s="2164"/>
      <c r="C10" s="2122" t="s">
        <v>56</v>
      </c>
      <c r="D10" s="1457">
        <v>100</v>
      </c>
      <c r="E10" s="399">
        <v>103</v>
      </c>
      <c r="F10" s="399">
        <v>102</v>
      </c>
      <c r="G10" s="399">
        <v>94</v>
      </c>
      <c r="H10" s="399">
        <v>95</v>
      </c>
      <c r="I10" s="399">
        <v>102</v>
      </c>
      <c r="J10" s="399">
        <v>101</v>
      </c>
      <c r="K10" s="399">
        <v>94</v>
      </c>
      <c r="L10" s="399">
        <v>95</v>
      </c>
      <c r="M10" s="400"/>
      <c r="N10" s="401"/>
      <c r="O10" s="402"/>
      <c r="P10" s="1458">
        <f>SUM(D10:G10)</f>
        <v>399</v>
      </c>
      <c r="Q10" s="399">
        <v>392</v>
      </c>
      <c r="R10" s="399">
        <v>410</v>
      </c>
      <c r="S10" s="394"/>
    </row>
    <row r="11" spans="1:22" ht="10.5" customHeight="1" x14ac:dyDescent="0.2">
      <c r="A11" s="2104"/>
      <c r="B11" s="2441" t="s">
        <v>312</v>
      </c>
      <c r="C11" s="2441"/>
      <c r="D11" s="404">
        <f t="shared" ref="D11:E11" si="0">SUM(D8:D10)</f>
        <v>202</v>
      </c>
      <c r="E11" s="1094">
        <f t="shared" si="0"/>
        <v>186</v>
      </c>
      <c r="F11" s="1094">
        <f t="shared" ref="F11:L11" si="1">SUM(F8:F10)</f>
        <v>194</v>
      </c>
      <c r="G11" s="1094">
        <f t="shared" si="1"/>
        <v>177</v>
      </c>
      <c r="H11" s="1094">
        <f t="shared" si="1"/>
        <v>194</v>
      </c>
      <c r="I11" s="1094">
        <f t="shared" si="1"/>
        <v>194</v>
      </c>
      <c r="J11" s="1094">
        <f t="shared" si="1"/>
        <v>189</v>
      </c>
      <c r="K11" s="1094">
        <f t="shared" si="1"/>
        <v>179</v>
      </c>
      <c r="L11" s="1094">
        <f t="shared" si="1"/>
        <v>187</v>
      </c>
      <c r="M11" s="406"/>
      <c r="N11" s="401"/>
      <c r="O11" s="407"/>
      <c r="P11" s="1459">
        <f t="shared" ref="P11" si="2">SUM(P8:P10)</f>
        <v>759</v>
      </c>
      <c r="Q11" s="405">
        <f t="shared" ref="Q11:R11" si="3">SUM(Q8:Q10)</f>
        <v>756</v>
      </c>
      <c r="R11" s="405">
        <f t="shared" si="3"/>
        <v>753</v>
      </c>
      <c r="S11" s="408"/>
    </row>
    <row r="12" spans="1:22" ht="10.5" customHeight="1" x14ac:dyDescent="0.2">
      <c r="A12" s="409"/>
      <c r="B12" s="409"/>
      <c r="C12" s="384"/>
      <c r="D12" s="1457"/>
      <c r="E12" s="399"/>
      <c r="F12" s="399"/>
      <c r="G12" s="399"/>
      <c r="H12" s="399"/>
      <c r="I12" s="399"/>
      <c r="J12" s="399"/>
      <c r="K12" s="399"/>
      <c r="L12" s="399"/>
      <c r="M12" s="400"/>
      <c r="N12" s="401"/>
      <c r="O12" s="402"/>
      <c r="P12" s="1458"/>
      <c r="Q12" s="399"/>
      <c r="R12" s="399"/>
      <c r="S12" s="394"/>
    </row>
    <row r="13" spans="1:22" ht="10.5" customHeight="1" x14ac:dyDescent="0.2">
      <c r="A13" s="392"/>
      <c r="B13" s="2449" t="s">
        <v>84</v>
      </c>
      <c r="C13" s="2449"/>
      <c r="D13" s="1457"/>
      <c r="E13" s="399"/>
      <c r="F13" s="399"/>
      <c r="G13" s="399"/>
      <c r="H13" s="399"/>
      <c r="I13" s="399"/>
      <c r="J13" s="399"/>
      <c r="K13" s="399"/>
      <c r="L13" s="399"/>
      <c r="M13" s="400"/>
      <c r="N13" s="401"/>
      <c r="O13" s="402"/>
      <c r="P13" s="1458"/>
      <c r="Q13" s="399"/>
      <c r="R13" s="399"/>
      <c r="S13" s="394"/>
    </row>
    <row r="14" spans="1:22" ht="10.5" customHeight="1" x14ac:dyDescent="0.2">
      <c r="A14" s="396"/>
      <c r="B14" s="2163"/>
      <c r="C14" s="620" t="s">
        <v>149</v>
      </c>
      <c r="D14" s="1457">
        <v>1</v>
      </c>
      <c r="E14" s="399">
        <v>0</v>
      </c>
      <c r="F14" s="399">
        <v>1</v>
      </c>
      <c r="G14" s="399">
        <v>0</v>
      </c>
      <c r="H14" s="399">
        <v>0</v>
      </c>
      <c r="I14" s="399">
        <v>1</v>
      </c>
      <c r="J14" s="399">
        <v>2</v>
      </c>
      <c r="K14" s="399">
        <v>1</v>
      </c>
      <c r="L14" s="399">
        <v>1</v>
      </c>
      <c r="M14" s="400"/>
      <c r="N14" s="401"/>
      <c r="O14" s="402"/>
      <c r="P14" s="1458">
        <f t="shared" ref="P14:P29" si="4">SUM(D14:G14)</f>
        <v>2</v>
      </c>
      <c r="Q14" s="399">
        <v>4</v>
      </c>
      <c r="R14" s="399">
        <v>1</v>
      </c>
      <c r="S14" s="394"/>
    </row>
    <row r="15" spans="1:22" ht="10.5" customHeight="1" x14ac:dyDescent="0.2">
      <c r="A15" s="2164"/>
      <c r="B15" s="2165"/>
      <c r="C15" s="2123" t="s">
        <v>22</v>
      </c>
      <c r="D15" s="1460">
        <v>0</v>
      </c>
      <c r="E15" s="1461">
        <v>15</v>
      </c>
      <c r="F15" s="1461">
        <v>0</v>
      </c>
      <c r="G15" s="1461">
        <v>3</v>
      </c>
      <c r="H15" s="1461">
        <v>0</v>
      </c>
      <c r="I15" s="1461">
        <v>1</v>
      </c>
      <c r="J15" s="1461">
        <v>0</v>
      </c>
      <c r="K15" s="1461">
        <v>0</v>
      </c>
      <c r="L15" s="1461">
        <v>0</v>
      </c>
      <c r="M15" s="400"/>
      <c r="N15" s="401"/>
      <c r="O15" s="2166"/>
      <c r="P15" s="1462">
        <f t="shared" si="4"/>
        <v>18</v>
      </c>
      <c r="Q15" s="1461">
        <v>1</v>
      </c>
      <c r="R15" s="1461">
        <v>0</v>
      </c>
      <c r="S15" s="394"/>
    </row>
    <row r="16" spans="1:22" ht="10.5" customHeight="1" x14ac:dyDescent="0.2">
      <c r="A16" s="2164"/>
      <c r="B16" s="2165"/>
      <c r="C16" s="2123" t="s">
        <v>148</v>
      </c>
      <c r="D16" s="1460">
        <v>6</v>
      </c>
      <c r="E16" s="1461">
        <v>1</v>
      </c>
      <c r="F16" s="1461">
        <v>3</v>
      </c>
      <c r="G16" s="1461">
        <v>1</v>
      </c>
      <c r="H16" s="1461">
        <v>2</v>
      </c>
      <c r="I16" s="1461">
        <v>2</v>
      </c>
      <c r="J16" s="1461">
        <v>2</v>
      </c>
      <c r="K16" s="1461">
        <v>0</v>
      </c>
      <c r="L16" s="1461">
        <v>5</v>
      </c>
      <c r="M16" s="400"/>
      <c r="N16" s="401"/>
      <c r="O16" s="2166"/>
      <c r="P16" s="1462">
        <f t="shared" si="4"/>
        <v>11</v>
      </c>
      <c r="Q16" s="1461">
        <v>6</v>
      </c>
      <c r="R16" s="1461">
        <v>7</v>
      </c>
      <c r="S16" s="394"/>
    </row>
    <row r="17" spans="1:19" ht="10.5" customHeight="1" x14ac:dyDescent="0.2">
      <c r="A17" s="2164"/>
      <c r="B17" s="2165"/>
      <c r="C17" s="2123" t="s">
        <v>166</v>
      </c>
      <c r="D17" s="1460">
        <v>7</v>
      </c>
      <c r="E17" s="1461">
        <v>1</v>
      </c>
      <c r="F17" s="1461">
        <v>3</v>
      </c>
      <c r="G17" s="1461">
        <v>20</v>
      </c>
      <c r="H17" s="1461">
        <v>5</v>
      </c>
      <c r="I17" s="1461">
        <v>6</v>
      </c>
      <c r="J17" s="1461">
        <v>5</v>
      </c>
      <c r="K17" s="1461">
        <v>2</v>
      </c>
      <c r="L17" s="1461">
        <v>16</v>
      </c>
      <c r="M17" s="400"/>
      <c r="N17" s="401"/>
      <c r="O17" s="2166"/>
      <c r="P17" s="1462">
        <f t="shared" si="4"/>
        <v>31</v>
      </c>
      <c r="Q17" s="1461">
        <v>18</v>
      </c>
      <c r="R17" s="1461">
        <v>29</v>
      </c>
      <c r="S17" s="394"/>
    </row>
    <row r="18" spans="1:19" ht="10.5" customHeight="1" x14ac:dyDescent="0.2">
      <c r="A18" s="2164"/>
      <c r="B18" s="2164"/>
      <c r="C18" s="2122" t="s">
        <v>313</v>
      </c>
      <c r="D18" s="1460">
        <v>1</v>
      </c>
      <c r="E18" s="1461">
        <v>0</v>
      </c>
      <c r="F18" s="1461">
        <v>0</v>
      </c>
      <c r="G18" s="1461">
        <v>0</v>
      </c>
      <c r="H18" s="1461">
        <v>3</v>
      </c>
      <c r="I18" s="1461">
        <v>1</v>
      </c>
      <c r="J18" s="1461">
        <v>0</v>
      </c>
      <c r="K18" s="1461">
        <v>0</v>
      </c>
      <c r="L18" s="1461">
        <v>1</v>
      </c>
      <c r="M18" s="400"/>
      <c r="N18" s="401"/>
      <c r="O18" s="2166"/>
      <c r="P18" s="1462">
        <f t="shared" si="4"/>
        <v>1</v>
      </c>
      <c r="Q18" s="1461">
        <v>4</v>
      </c>
      <c r="R18" s="1461">
        <v>38</v>
      </c>
      <c r="S18" s="394"/>
    </row>
    <row r="19" spans="1:19" ht="10.5" customHeight="1" x14ac:dyDescent="0.2">
      <c r="A19" s="2164"/>
      <c r="B19" s="2164"/>
      <c r="C19" s="2122" t="s">
        <v>164</v>
      </c>
      <c r="D19" s="1460">
        <v>1</v>
      </c>
      <c r="E19" s="1461">
        <v>2</v>
      </c>
      <c r="F19" s="1461">
        <v>0</v>
      </c>
      <c r="G19" s="1461">
        <v>0</v>
      </c>
      <c r="H19" s="1461">
        <v>0</v>
      </c>
      <c r="I19" s="1461">
        <v>1</v>
      </c>
      <c r="J19" s="1461">
        <v>0</v>
      </c>
      <c r="K19" s="1461">
        <v>0</v>
      </c>
      <c r="L19" s="1461">
        <v>2</v>
      </c>
      <c r="M19" s="400"/>
      <c r="N19" s="401"/>
      <c r="O19" s="2166"/>
      <c r="P19" s="1462">
        <f t="shared" si="4"/>
        <v>3</v>
      </c>
      <c r="Q19" s="1461">
        <v>1</v>
      </c>
      <c r="R19" s="1461">
        <v>3</v>
      </c>
      <c r="S19" s="394"/>
    </row>
    <row r="20" spans="1:19" ht="10.5" customHeight="1" x14ac:dyDescent="0.2">
      <c r="A20" s="2164"/>
      <c r="B20" s="2164"/>
      <c r="C20" s="2122" t="s">
        <v>162</v>
      </c>
      <c r="D20" s="1460">
        <v>15</v>
      </c>
      <c r="E20" s="1461">
        <v>25</v>
      </c>
      <c r="F20" s="1461">
        <v>2</v>
      </c>
      <c r="G20" s="1461">
        <v>22</v>
      </c>
      <c r="H20" s="1461">
        <v>8</v>
      </c>
      <c r="I20" s="1461">
        <v>18</v>
      </c>
      <c r="J20" s="1461">
        <v>25</v>
      </c>
      <c r="K20" s="1461">
        <v>4</v>
      </c>
      <c r="L20" s="1461">
        <v>7</v>
      </c>
      <c r="M20" s="400"/>
      <c r="N20" s="401"/>
      <c r="O20" s="2166"/>
      <c r="P20" s="1462">
        <f t="shared" si="4"/>
        <v>64</v>
      </c>
      <c r="Q20" s="1461">
        <v>55</v>
      </c>
      <c r="R20" s="1461">
        <v>19</v>
      </c>
      <c r="S20" s="394"/>
    </row>
    <row r="21" spans="1:19" ht="10.5" customHeight="1" x14ac:dyDescent="0.2">
      <c r="A21" s="2164"/>
      <c r="B21" s="2164"/>
      <c r="C21" s="2122" t="s">
        <v>283</v>
      </c>
      <c r="D21" s="1460">
        <v>0</v>
      </c>
      <c r="E21" s="1461">
        <v>0</v>
      </c>
      <c r="F21" s="1461">
        <v>1</v>
      </c>
      <c r="G21" s="1461">
        <v>0</v>
      </c>
      <c r="H21" s="1461">
        <v>0</v>
      </c>
      <c r="I21" s="1461">
        <v>0</v>
      </c>
      <c r="J21" s="1461">
        <v>1</v>
      </c>
      <c r="K21" s="1461">
        <v>0</v>
      </c>
      <c r="L21" s="1461">
        <v>1</v>
      </c>
      <c r="M21" s="400"/>
      <c r="N21" s="401"/>
      <c r="O21" s="2166"/>
      <c r="P21" s="1462">
        <f t="shared" si="4"/>
        <v>1</v>
      </c>
      <c r="Q21" s="1461">
        <v>1</v>
      </c>
      <c r="R21" s="1461">
        <v>1</v>
      </c>
      <c r="S21" s="394"/>
    </row>
    <row r="22" spans="1:19" ht="10.5" customHeight="1" x14ac:dyDescent="0.2">
      <c r="A22" s="2164"/>
      <c r="B22" s="2164"/>
      <c r="C22" s="2122" t="s">
        <v>155</v>
      </c>
      <c r="D22" s="1460">
        <v>1</v>
      </c>
      <c r="E22" s="1461">
        <v>9</v>
      </c>
      <c r="F22" s="1461">
        <v>1</v>
      </c>
      <c r="G22" s="1461">
        <v>0</v>
      </c>
      <c r="H22" s="1461">
        <v>4</v>
      </c>
      <c r="I22" s="1461">
        <v>0</v>
      </c>
      <c r="J22" s="1461">
        <v>1</v>
      </c>
      <c r="K22" s="1461">
        <v>0</v>
      </c>
      <c r="L22" s="1461">
        <v>0</v>
      </c>
      <c r="M22" s="400"/>
      <c r="N22" s="401"/>
      <c r="O22" s="2166"/>
      <c r="P22" s="1462">
        <f t="shared" si="4"/>
        <v>11</v>
      </c>
      <c r="Q22" s="1461">
        <v>5</v>
      </c>
      <c r="R22" s="1461">
        <v>12</v>
      </c>
      <c r="S22" s="394"/>
    </row>
    <row r="23" spans="1:19" ht="10.5" customHeight="1" x14ac:dyDescent="0.2">
      <c r="A23" s="2164"/>
      <c r="B23" s="2164"/>
      <c r="C23" s="2122" t="s">
        <v>150</v>
      </c>
      <c r="D23" s="1460">
        <v>0</v>
      </c>
      <c r="E23" s="1461">
        <v>0</v>
      </c>
      <c r="F23" s="1461">
        <v>0</v>
      </c>
      <c r="G23" s="1461">
        <v>0</v>
      </c>
      <c r="H23" s="1461">
        <v>0</v>
      </c>
      <c r="I23" s="1461">
        <v>0</v>
      </c>
      <c r="J23" s="1461">
        <v>0</v>
      </c>
      <c r="K23" s="1461">
        <v>0</v>
      </c>
      <c r="L23" s="1461">
        <v>1</v>
      </c>
      <c r="M23" s="400"/>
      <c r="N23" s="401"/>
      <c r="O23" s="2166"/>
      <c r="P23" s="1462">
        <f t="shared" si="4"/>
        <v>0</v>
      </c>
      <c r="Q23" s="1461">
        <v>0</v>
      </c>
      <c r="R23" s="1461">
        <v>1</v>
      </c>
      <c r="S23" s="394"/>
    </row>
    <row r="24" spans="1:19" ht="10.5" customHeight="1" x14ac:dyDescent="0.2">
      <c r="A24" s="2164"/>
      <c r="B24" s="2164"/>
      <c r="C24" s="2122" t="s">
        <v>160</v>
      </c>
      <c r="D24" s="1460">
        <v>0</v>
      </c>
      <c r="E24" s="1461">
        <v>1</v>
      </c>
      <c r="F24" s="1461">
        <v>0</v>
      </c>
      <c r="G24" s="1461">
        <v>0</v>
      </c>
      <c r="H24" s="1461">
        <v>-1</v>
      </c>
      <c r="I24" s="1461">
        <v>1</v>
      </c>
      <c r="J24" s="1461">
        <v>0</v>
      </c>
      <c r="K24" s="1461">
        <v>0</v>
      </c>
      <c r="L24" s="1461">
        <v>0</v>
      </c>
      <c r="M24" s="400"/>
      <c r="N24" s="401"/>
      <c r="O24" s="2166"/>
      <c r="P24" s="1462">
        <f t="shared" si="4"/>
        <v>1</v>
      </c>
      <c r="Q24" s="1461">
        <v>0</v>
      </c>
      <c r="R24" s="1461">
        <v>0</v>
      </c>
      <c r="S24" s="394"/>
    </row>
    <row r="25" spans="1:19" ht="10.5" customHeight="1" x14ac:dyDescent="0.2">
      <c r="A25" s="2164"/>
      <c r="B25" s="2164"/>
      <c r="C25" s="2122" t="s">
        <v>159</v>
      </c>
      <c r="D25" s="1460">
        <v>0</v>
      </c>
      <c r="E25" s="1461">
        <v>0</v>
      </c>
      <c r="F25" s="1461">
        <v>0</v>
      </c>
      <c r="G25" s="1461">
        <v>0</v>
      </c>
      <c r="H25" s="1461">
        <v>0</v>
      </c>
      <c r="I25" s="1461">
        <v>0</v>
      </c>
      <c r="J25" s="1461">
        <v>-1</v>
      </c>
      <c r="K25" s="1461">
        <v>0</v>
      </c>
      <c r="L25" s="1461">
        <v>1</v>
      </c>
      <c r="M25" s="400"/>
      <c r="N25" s="401"/>
      <c r="O25" s="2166"/>
      <c r="P25" s="1462">
        <f t="shared" si="4"/>
        <v>0</v>
      </c>
      <c r="Q25" s="1461">
        <v>-1</v>
      </c>
      <c r="R25" s="1461">
        <v>1</v>
      </c>
      <c r="S25" s="394"/>
    </row>
    <row r="26" spans="1:19" ht="10.5" customHeight="1" x14ac:dyDescent="0.2">
      <c r="A26" s="2164"/>
      <c r="B26" s="2164"/>
      <c r="C26" s="2122" t="s">
        <v>158</v>
      </c>
      <c r="D26" s="1460">
        <v>0</v>
      </c>
      <c r="E26" s="1461">
        <v>0</v>
      </c>
      <c r="F26" s="1461">
        <v>0</v>
      </c>
      <c r="G26" s="1461">
        <v>0</v>
      </c>
      <c r="H26" s="1461">
        <v>0</v>
      </c>
      <c r="I26" s="1461">
        <v>0</v>
      </c>
      <c r="J26" s="1461">
        <v>0</v>
      </c>
      <c r="K26" s="1461">
        <v>0</v>
      </c>
      <c r="L26" s="1461">
        <v>1</v>
      </c>
      <c r="M26" s="400"/>
      <c r="N26" s="401"/>
      <c r="O26" s="2166"/>
      <c r="P26" s="1462">
        <f t="shared" si="4"/>
        <v>0</v>
      </c>
      <c r="Q26" s="1461">
        <v>0</v>
      </c>
      <c r="R26" s="1461">
        <v>1</v>
      </c>
      <c r="S26" s="394"/>
    </row>
    <row r="27" spans="1:19" ht="10.5" customHeight="1" x14ac:dyDescent="0.2">
      <c r="A27" s="2164"/>
      <c r="B27" s="2164"/>
      <c r="C27" s="2122" t="s">
        <v>157</v>
      </c>
      <c r="D27" s="1460">
        <v>0</v>
      </c>
      <c r="E27" s="1461">
        <v>0</v>
      </c>
      <c r="F27" s="1461">
        <v>1</v>
      </c>
      <c r="G27" s="1461">
        <v>0</v>
      </c>
      <c r="H27" s="1461">
        <v>1</v>
      </c>
      <c r="I27" s="1461">
        <v>0</v>
      </c>
      <c r="J27" s="1461">
        <v>0</v>
      </c>
      <c r="K27" s="1461">
        <v>1</v>
      </c>
      <c r="L27" s="1461">
        <v>1</v>
      </c>
      <c r="M27" s="400"/>
      <c r="N27" s="401"/>
      <c r="O27" s="2166"/>
      <c r="P27" s="1462">
        <f t="shared" si="4"/>
        <v>1</v>
      </c>
      <c r="Q27" s="1461">
        <v>2</v>
      </c>
      <c r="R27" s="1461">
        <v>2</v>
      </c>
      <c r="S27" s="394"/>
    </row>
    <row r="28" spans="1:19" ht="10.5" customHeight="1" x14ac:dyDescent="0.2">
      <c r="A28" s="2164"/>
      <c r="B28" s="2164"/>
      <c r="C28" s="2122" t="s">
        <v>156</v>
      </c>
      <c r="D28" s="1460">
        <v>0</v>
      </c>
      <c r="E28" s="1461">
        <v>-1</v>
      </c>
      <c r="F28" s="1461">
        <v>34</v>
      </c>
      <c r="G28" s="1461">
        <v>0</v>
      </c>
      <c r="H28" s="1461">
        <v>0</v>
      </c>
      <c r="I28" s="1461">
        <v>0</v>
      </c>
      <c r="J28" s="1461">
        <v>0</v>
      </c>
      <c r="K28" s="1461">
        <v>0</v>
      </c>
      <c r="L28" s="1461">
        <v>-5</v>
      </c>
      <c r="M28" s="400"/>
      <c r="N28" s="401"/>
      <c r="O28" s="2166"/>
      <c r="P28" s="1462">
        <f t="shared" si="4"/>
        <v>33</v>
      </c>
      <c r="Q28" s="1461">
        <v>0</v>
      </c>
      <c r="R28" s="1461">
        <v>-5</v>
      </c>
      <c r="S28" s="394"/>
    </row>
    <row r="29" spans="1:19" ht="10.5" customHeight="1" x14ac:dyDescent="0.2">
      <c r="A29" s="2164"/>
      <c r="B29" s="2164"/>
      <c r="C29" s="2122" t="s">
        <v>24</v>
      </c>
      <c r="D29" s="1457">
        <v>0</v>
      </c>
      <c r="E29" s="399">
        <v>0</v>
      </c>
      <c r="F29" s="399">
        <v>-1</v>
      </c>
      <c r="G29" s="399">
        <v>1</v>
      </c>
      <c r="H29" s="399">
        <v>3</v>
      </c>
      <c r="I29" s="399">
        <v>-1</v>
      </c>
      <c r="J29" s="399">
        <v>6</v>
      </c>
      <c r="K29" s="399">
        <v>0</v>
      </c>
      <c r="L29" s="399">
        <v>1</v>
      </c>
      <c r="M29" s="411"/>
      <c r="N29" s="412"/>
      <c r="O29" s="413"/>
      <c r="P29" s="1458">
        <f t="shared" si="4"/>
        <v>0</v>
      </c>
      <c r="Q29" s="399">
        <v>8</v>
      </c>
      <c r="R29" s="399">
        <v>1</v>
      </c>
      <c r="S29" s="414"/>
    </row>
    <row r="30" spans="1:19" ht="10.5" customHeight="1" x14ac:dyDescent="0.2">
      <c r="A30" s="2104"/>
      <c r="B30" s="2441" t="s">
        <v>314</v>
      </c>
      <c r="C30" s="2441"/>
      <c r="D30" s="404">
        <f t="shared" ref="D30:E30" si="5">SUM(D14:D29)</f>
        <v>32</v>
      </c>
      <c r="E30" s="1094">
        <f t="shared" si="5"/>
        <v>53</v>
      </c>
      <c r="F30" s="1094">
        <f t="shared" ref="F30:L30" si="6">SUM(F14:F29)</f>
        <v>45</v>
      </c>
      <c r="G30" s="1094">
        <f t="shared" si="6"/>
        <v>47</v>
      </c>
      <c r="H30" s="1094">
        <f t="shared" si="6"/>
        <v>25</v>
      </c>
      <c r="I30" s="1094">
        <f t="shared" si="6"/>
        <v>30</v>
      </c>
      <c r="J30" s="1094">
        <f t="shared" si="6"/>
        <v>41</v>
      </c>
      <c r="K30" s="1094">
        <f t="shared" si="6"/>
        <v>8</v>
      </c>
      <c r="L30" s="1094">
        <f t="shared" si="6"/>
        <v>33</v>
      </c>
      <c r="M30" s="416"/>
      <c r="N30" s="412"/>
      <c r="O30" s="417"/>
      <c r="P30" s="1459">
        <f>SUM(P14:P29)</f>
        <v>177</v>
      </c>
      <c r="Q30" s="405">
        <f>SUM(Q14:Q29)</f>
        <v>104</v>
      </c>
      <c r="R30" s="405">
        <f>SUM(R14:R29)</f>
        <v>111</v>
      </c>
      <c r="S30" s="418"/>
    </row>
    <row r="31" spans="1:19" ht="10.5" customHeight="1" x14ac:dyDescent="0.2">
      <c r="A31" s="2422" t="s">
        <v>285</v>
      </c>
      <c r="B31" s="2422"/>
      <c r="C31" s="2422"/>
      <c r="D31" s="1507">
        <f t="shared" ref="D31:E31" si="7">D11+D30</f>
        <v>234</v>
      </c>
      <c r="E31" s="369">
        <f t="shared" si="7"/>
        <v>239</v>
      </c>
      <c r="F31" s="369">
        <f t="shared" ref="F31:L31" si="8">F11+F30</f>
        <v>239</v>
      </c>
      <c r="G31" s="369">
        <f t="shared" si="8"/>
        <v>224</v>
      </c>
      <c r="H31" s="369">
        <f t="shared" si="8"/>
        <v>219</v>
      </c>
      <c r="I31" s="369">
        <f t="shared" si="8"/>
        <v>224</v>
      </c>
      <c r="J31" s="369">
        <f t="shared" si="8"/>
        <v>230</v>
      </c>
      <c r="K31" s="369">
        <f t="shared" si="8"/>
        <v>187</v>
      </c>
      <c r="L31" s="369">
        <f t="shared" si="8"/>
        <v>220</v>
      </c>
      <c r="M31" s="419"/>
      <c r="N31" s="412"/>
      <c r="O31" s="420"/>
      <c r="P31" s="368">
        <f>P11+P30</f>
        <v>936</v>
      </c>
      <c r="Q31" s="369">
        <f>Q11+Q30</f>
        <v>860</v>
      </c>
      <c r="R31" s="369">
        <f>R11+R30</f>
        <v>864</v>
      </c>
      <c r="S31" s="422"/>
    </row>
    <row r="32" spans="1:19" ht="10.5" customHeight="1" x14ac:dyDescent="0.2">
      <c r="A32" s="386"/>
      <c r="B32" s="386"/>
      <c r="C32" s="386"/>
      <c r="D32" s="1537"/>
      <c r="E32" s="1253"/>
      <c r="F32" s="1253"/>
      <c r="G32" s="1253"/>
      <c r="H32" s="1253"/>
      <c r="I32" s="1253"/>
      <c r="J32" s="1253"/>
      <c r="K32" s="1253"/>
      <c r="L32" s="423"/>
      <c r="M32" s="424"/>
      <c r="N32" s="424"/>
      <c r="O32" s="424"/>
      <c r="P32" s="1539"/>
      <c r="Q32" s="423"/>
      <c r="R32" s="423"/>
      <c r="S32" s="426"/>
    </row>
    <row r="33" spans="1:22" ht="12" customHeight="1" x14ac:dyDescent="0.2">
      <c r="A33" s="2484" t="s">
        <v>766</v>
      </c>
      <c r="B33" s="2484"/>
      <c r="C33" s="2447"/>
      <c r="D33" s="1538"/>
      <c r="E33" s="427"/>
      <c r="F33" s="427"/>
      <c r="G33" s="427"/>
      <c r="H33" s="427"/>
      <c r="I33" s="427"/>
      <c r="J33" s="427"/>
      <c r="K33" s="427"/>
      <c r="L33" s="427"/>
      <c r="M33" s="424"/>
      <c r="N33" s="424"/>
      <c r="O33" s="424"/>
      <c r="P33" s="1538"/>
      <c r="Q33" s="427"/>
      <c r="R33" s="427"/>
      <c r="S33" s="426"/>
    </row>
    <row r="34" spans="1:22" ht="10.5" customHeight="1" x14ac:dyDescent="0.2">
      <c r="A34" s="392"/>
      <c r="B34" s="2447" t="s">
        <v>280</v>
      </c>
      <c r="C34" s="2483"/>
      <c r="D34" s="1457"/>
      <c r="E34" s="399"/>
      <c r="F34" s="399"/>
      <c r="G34" s="399"/>
      <c r="H34" s="399"/>
      <c r="I34" s="399"/>
      <c r="J34" s="399"/>
      <c r="K34" s="399"/>
      <c r="L34" s="399"/>
      <c r="M34" s="428"/>
      <c r="N34" s="412"/>
      <c r="O34" s="429"/>
      <c r="P34" s="1458"/>
      <c r="Q34" s="399"/>
      <c r="R34" s="399"/>
      <c r="S34" s="430"/>
    </row>
    <row r="35" spans="1:22" ht="10.5" customHeight="1" x14ac:dyDescent="0.2">
      <c r="A35" s="396"/>
      <c r="B35" s="396"/>
      <c r="C35" s="397" t="s">
        <v>5</v>
      </c>
      <c r="D35" s="1457">
        <v>196</v>
      </c>
      <c r="E35" s="399">
        <v>183</v>
      </c>
      <c r="F35" s="399">
        <v>190</v>
      </c>
      <c r="G35" s="399">
        <v>177</v>
      </c>
      <c r="H35" s="399">
        <v>179</v>
      </c>
      <c r="I35" s="399">
        <v>182</v>
      </c>
      <c r="J35" s="399">
        <v>180</v>
      </c>
      <c r="K35" s="399">
        <v>170</v>
      </c>
      <c r="L35" s="399">
        <v>170</v>
      </c>
      <c r="M35" s="411"/>
      <c r="N35" s="412"/>
      <c r="O35" s="413"/>
      <c r="P35" s="1458">
        <f>SUM(D35:G35)</f>
        <v>746</v>
      </c>
      <c r="Q35" s="399">
        <v>711</v>
      </c>
      <c r="R35" s="399">
        <v>722</v>
      </c>
      <c r="S35" s="414"/>
    </row>
    <row r="36" spans="1:22" ht="10.5" customHeight="1" x14ac:dyDescent="0.2">
      <c r="A36" s="2164"/>
      <c r="B36" s="2164"/>
      <c r="C36" s="2122" t="s">
        <v>98</v>
      </c>
      <c r="D36" s="1460">
        <v>-1</v>
      </c>
      <c r="E36" s="1461">
        <v>0</v>
      </c>
      <c r="F36" s="1461">
        <v>0</v>
      </c>
      <c r="G36" s="1461">
        <v>0</v>
      </c>
      <c r="H36" s="1461">
        <v>0</v>
      </c>
      <c r="I36" s="1461">
        <v>0</v>
      </c>
      <c r="J36" s="1461">
        <v>0</v>
      </c>
      <c r="K36" s="1461">
        <v>0</v>
      </c>
      <c r="L36" s="1461">
        <v>0</v>
      </c>
      <c r="M36" s="411"/>
      <c r="N36" s="412"/>
      <c r="O36" s="2167"/>
      <c r="P36" s="1462">
        <f>SUM(D36:G36)</f>
        <v>-1</v>
      </c>
      <c r="Q36" s="1461">
        <v>0</v>
      </c>
      <c r="R36" s="1461">
        <v>0</v>
      </c>
      <c r="S36" s="414"/>
    </row>
    <row r="37" spans="1:22" ht="10.5" customHeight="1" x14ac:dyDescent="0.2">
      <c r="A37" s="2164"/>
      <c r="B37" s="2164"/>
      <c r="C37" s="2122" t="s">
        <v>96</v>
      </c>
      <c r="D37" s="1457">
        <v>7</v>
      </c>
      <c r="E37" s="399">
        <v>3</v>
      </c>
      <c r="F37" s="399">
        <v>4</v>
      </c>
      <c r="G37" s="399">
        <v>0</v>
      </c>
      <c r="H37" s="399">
        <v>15</v>
      </c>
      <c r="I37" s="399">
        <v>12</v>
      </c>
      <c r="J37" s="399">
        <v>9</v>
      </c>
      <c r="K37" s="399">
        <v>9</v>
      </c>
      <c r="L37" s="399">
        <v>17</v>
      </c>
      <c r="M37" s="411"/>
      <c r="N37" s="412"/>
      <c r="O37" s="413"/>
      <c r="P37" s="1458">
        <f>SUM(D37:G37)</f>
        <v>14</v>
      </c>
      <c r="Q37" s="399">
        <v>45</v>
      </c>
      <c r="R37" s="399">
        <v>31</v>
      </c>
      <c r="S37" s="414"/>
    </row>
    <row r="38" spans="1:22" ht="10.5" customHeight="1" x14ac:dyDescent="0.2">
      <c r="A38" s="392"/>
      <c r="B38" s="392"/>
      <c r="C38" s="384"/>
      <c r="D38" s="404">
        <f t="shared" ref="D38:E38" si="9">SUM(D35:D37)</f>
        <v>202</v>
      </c>
      <c r="E38" s="1094">
        <f t="shared" si="9"/>
        <v>186</v>
      </c>
      <c r="F38" s="1094">
        <f t="shared" ref="F38:L38" si="10">SUM(F35:F37)</f>
        <v>194</v>
      </c>
      <c r="G38" s="1094">
        <f t="shared" si="10"/>
        <v>177</v>
      </c>
      <c r="H38" s="1094">
        <f t="shared" si="10"/>
        <v>194</v>
      </c>
      <c r="I38" s="1094">
        <f t="shared" si="10"/>
        <v>194</v>
      </c>
      <c r="J38" s="1094">
        <f t="shared" si="10"/>
        <v>189</v>
      </c>
      <c r="K38" s="1094">
        <f t="shared" si="10"/>
        <v>179</v>
      </c>
      <c r="L38" s="1094">
        <f t="shared" si="10"/>
        <v>187</v>
      </c>
      <c r="M38" s="416"/>
      <c r="N38" s="412"/>
      <c r="O38" s="417"/>
      <c r="P38" s="1459">
        <f t="shared" ref="P38" si="11">SUM(P35:P37)</f>
        <v>759</v>
      </c>
      <c r="Q38" s="405">
        <f t="shared" ref="Q38:R38" si="12">SUM(Q35:Q37)</f>
        <v>756</v>
      </c>
      <c r="R38" s="405">
        <f t="shared" si="12"/>
        <v>753</v>
      </c>
      <c r="S38" s="418"/>
    </row>
    <row r="39" spans="1:22" ht="10.5" customHeight="1" x14ac:dyDescent="0.2">
      <c r="A39" s="432"/>
      <c r="B39" s="2423" t="s">
        <v>93</v>
      </c>
      <c r="C39" s="2423"/>
      <c r="D39" s="1457"/>
      <c r="E39" s="399"/>
      <c r="F39" s="399"/>
      <c r="G39" s="399"/>
      <c r="H39" s="399"/>
      <c r="I39" s="399"/>
      <c r="J39" s="399"/>
      <c r="K39" s="399"/>
      <c r="L39" s="399"/>
      <c r="M39" s="411"/>
      <c r="N39" s="412"/>
      <c r="O39" s="413"/>
      <c r="P39" s="1458"/>
      <c r="Q39" s="399"/>
      <c r="R39" s="399"/>
      <c r="S39" s="434"/>
    </row>
    <row r="40" spans="1:22" ht="10.5" customHeight="1" x14ac:dyDescent="0.2">
      <c r="A40" s="396"/>
      <c r="B40" s="396"/>
      <c r="C40" s="397" t="s">
        <v>5</v>
      </c>
      <c r="D40" s="1457">
        <v>12</v>
      </c>
      <c r="E40" s="399">
        <v>3</v>
      </c>
      <c r="F40" s="399">
        <v>4</v>
      </c>
      <c r="G40" s="399">
        <v>5</v>
      </c>
      <c r="H40" s="399">
        <v>10</v>
      </c>
      <c r="I40" s="399">
        <v>6</v>
      </c>
      <c r="J40" s="399">
        <v>11</v>
      </c>
      <c r="K40" s="399">
        <v>4</v>
      </c>
      <c r="L40" s="399">
        <v>15</v>
      </c>
      <c r="M40" s="411"/>
      <c r="N40" s="412"/>
      <c r="O40" s="413"/>
      <c r="P40" s="1458">
        <f>SUM(D40:G40)</f>
        <v>24</v>
      </c>
      <c r="Q40" s="399">
        <v>31</v>
      </c>
      <c r="R40" s="399">
        <v>36</v>
      </c>
      <c r="S40" s="414"/>
    </row>
    <row r="41" spans="1:22" ht="10.5" customHeight="1" x14ac:dyDescent="0.2">
      <c r="A41" s="2164"/>
      <c r="B41" s="2164"/>
      <c r="C41" s="2122" t="s">
        <v>98</v>
      </c>
      <c r="D41" s="1460">
        <v>-1</v>
      </c>
      <c r="E41" s="1461">
        <v>45</v>
      </c>
      <c r="F41" s="1461">
        <v>36</v>
      </c>
      <c r="G41" s="1461">
        <v>41</v>
      </c>
      <c r="H41" s="1461">
        <v>7</v>
      </c>
      <c r="I41" s="1461">
        <v>17</v>
      </c>
      <c r="J41" s="1461">
        <v>24</v>
      </c>
      <c r="K41" s="1461">
        <v>-1</v>
      </c>
      <c r="L41" s="1461">
        <v>1</v>
      </c>
      <c r="M41" s="411"/>
      <c r="N41" s="412"/>
      <c r="O41" s="2167"/>
      <c r="P41" s="1462">
        <f>SUM(D41:G41)</f>
        <v>121</v>
      </c>
      <c r="Q41" s="1461">
        <v>47</v>
      </c>
      <c r="R41" s="1461">
        <v>9</v>
      </c>
      <c r="S41" s="414"/>
    </row>
    <row r="42" spans="1:22" ht="10.5" customHeight="1" x14ac:dyDescent="0.2">
      <c r="A42" s="2164"/>
      <c r="B42" s="2164"/>
      <c r="C42" s="2122" t="s">
        <v>96</v>
      </c>
      <c r="D42" s="1457">
        <v>21</v>
      </c>
      <c r="E42" s="399">
        <v>5</v>
      </c>
      <c r="F42" s="399">
        <v>5</v>
      </c>
      <c r="G42" s="399">
        <v>1</v>
      </c>
      <c r="H42" s="399">
        <v>8</v>
      </c>
      <c r="I42" s="399">
        <v>7</v>
      </c>
      <c r="J42" s="399">
        <v>6</v>
      </c>
      <c r="K42" s="399">
        <v>5</v>
      </c>
      <c r="L42" s="399">
        <v>17</v>
      </c>
      <c r="M42" s="411"/>
      <c r="N42" s="412"/>
      <c r="O42" s="413"/>
      <c r="P42" s="1458">
        <f>SUM(D42:G42)</f>
        <v>32</v>
      </c>
      <c r="Q42" s="399">
        <v>26</v>
      </c>
      <c r="R42" s="399">
        <v>66</v>
      </c>
      <c r="S42" s="414"/>
    </row>
    <row r="43" spans="1:22" ht="10.5" customHeight="1" x14ac:dyDescent="0.2">
      <c r="A43" s="392"/>
      <c r="B43" s="392"/>
      <c r="C43" s="384"/>
      <c r="D43" s="404">
        <f t="shared" ref="D43:E43" si="13">SUM(D40:D42)</f>
        <v>32</v>
      </c>
      <c r="E43" s="1094">
        <f t="shared" si="13"/>
        <v>53</v>
      </c>
      <c r="F43" s="1094">
        <f t="shared" ref="F43:L43" si="14">SUM(F40:F42)</f>
        <v>45</v>
      </c>
      <c r="G43" s="1094">
        <f t="shared" si="14"/>
        <v>47</v>
      </c>
      <c r="H43" s="1094">
        <f t="shared" si="14"/>
        <v>25</v>
      </c>
      <c r="I43" s="1094">
        <f t="shared" si="14"/>
        <v>30</v>
      </c>
      <c r="J43" s="1094">
        <f t="shared" si="14"/>
        <v>41</v>
      </c>
      <c r="K43" s="1094">
        <f t="shared" si="14"/>
        <v>8</v>
      </c>
      <c r="L43" s="1094">
        <f t="shared" si="14"/>
        <v>33</v>
      </c>
      <c r="M43" s="416"/>
      <c r="N43" s="412"/>
      <c r="O43" s="417"/>
      <c r="P43" s="1459">
        <f t="shared" ref="P43" si="15">SUM(P40:P42)</f>
        <v>177</v>
      </c>
      <c r="Q43" s="405">
        <f>SUM(Q40:Q42)</f>
        <v>104</v>
      </c>
      <c r="R43" s="405">
        <f>SUM(R40:R42)</f>
        <v>111</v>
      </c>
      <c r="S43" s="418"/>
    </row>
    <row r="44" spans="1:22" ht="10.5" customHeight="1" x14ac:dyDescent="0.2">
      <c r="A44" s="2450" t="s">
        <v>285</v>
      </c>
      <c r="B44" s="2450"/>
      <c r="C44" s="2482"/>
      <c r="D44" s="1507">
        <f t="shared" ref="D44:E44" si="16">D38+D43</f>
        <v>234</v>
      </c>
      <c r="E44" s="369">
        <f t="shared" si="16"/>
        <v>239</v>
      </c>
      <c r="F44" s="369">
        <f t="shared" ref="F44:L44" si="17">F38+F43</f>
        <v>239</v>
      </c>
      <c r="G44" s="369">
        <f t="shared" si="17"/>
        <v>224</v>
      </c>
      <c r="H44" s="369">
        <f t="shared" si="17"/>
        <v>219</v>
      </c>
      <c r="I44" s="369">
        <f t="shared" si="17"/>
        <v>224</v>
      </c>
      <c r="J44" s="369">
        <f t="shared" si="17"/>
        <v>230</v>
      </c>
      <c r="K44" s="369">
        <f t="shared" si="17"/>
        <v>187</v>
      </c>
      <c r="L44" s="369">
        <f t="shared" si="17"/>
        <v>220</v>
      </c>
      <c r="M44" s="419"/>
      <c r="N44" s="412"/>
      <c r="O44" s="420"/>
      <c r="P44" s="368">
        <f t="shared" ref="P44" si="18">P38+P43</f>
        <v>936</v>
      </c>
      <c r="Q44" s="369">
        <f>Q38+Q43</f>
        <v>860</v>
      </c>
      <c r="R44" s="369">
        <f>R38+R43</f>
        <v>864</v>
      </c>
      <c r="S44" s="422"/>
    </row>
    <row r="45" spans="1:22" ht="9.9499999999999993" customHeight="1" x14ac:dyDescent="0.2"/>
    <row r="46" spans="1:22" ht="9" customHeight="1" x14ac:dyDescent="0.2">
      <c r="A46" s="1127" t="s">
        <v>604</v>
      </c>
      <c r="B46" s="2467" t="s">
        <v>769</v>
      </c>
      <c r="C46" s="2467"/>
      <c r="D46" s="2467"/>
      <c r="E46" s="2467"/>
      <c r="F46" s="2467"/>
      <c r="G46" s="2467"/>
      <c r="H46" s="2467"/>
      <c r="I46" s="2467"/>
      <c r="J46" s="2467"/>
      <c r="K46" s="2467"/>
      <c r="L46" s="2467"/>
      <c r="M46" s="2467"/>
      <c r="N46" s="2467"/>
      <c r="O46" s="2467"/>
      <c r="P46" s="2467"/>
      <c r="Q46" s="2467"/>
      <c r="R46" s="2467"/>
      <c r="S46" s="2467"/>
      <c r="U46" s="374"/>
      <c r="V46" s="374"/>
    </row>
  </sheetData>
  <mergeCells count="14">
    <mergeCell ref="B11:C11"/>
    <mergeCell ref="A1:S1"/>
    <mergeCell ref="B7:C7"/>
    <mergeCell ref="A6:C6"/>
    <mergeCell ref="A4:C4"/>
    <mergeCell ref="A3:C3"/>
    <mergeCell ref="B46:S46"/>
    <mergeCell ref="B13:C13"/>
    <mergeCell ref="A44:C44"/>
    <mergeCell ref="B30:C30"/>
    <mergeCell ref="B39:C39"/>
    <mergeCell ref="B34:C34"/>
    <mergeCell ref="A31:C31"/>
    <mergeCell ref="A33:C33"/>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J29"/>
  <sheetViews>
    <sheetView zoomScaleNormal="100" zoomScaleSheetLayoutView="100" workbookViewId="0">
      <selection activeCell="X14" sqref="X14"/>
    </sheetView>
  </sheetViews>
  <sheetFormatPr defaultColWidth="9.140625" defaultRowHeight="12.75" x14ac:dyDescent="0.2"/>
  <cols>
    <col min="1" max="2" width="2.140625" style="371" customWidth="1"/>
    <col min="3" max="3" width="41.5703125" style="371" customWidth="1"/>
    <col min="4" max="4" width="10.7109375" style="371" customWidth="1"/>
    <col min="5" max="5" width="7.85546875" style="371" customWidth="1"/>
    <col min="6" max="6" width="12.28515625" style="371" customWidth="1"/>
    <col min="7" max="7" width="7.85546875" style="371" customWidth="1"/>
    <col min="8" max="8" width="7.140625" style="372" customWidth="1"/>
    <col min="9" max="15" width="7.140625" style="373" customWidth="1"/>
    <col min="16" max="16" width="1.28515625" style="373" customWidth="1"/>
    <col min="17" max="17" width="9.140625" style="323" customWidth="1"/>
    <col min="18" max="18" width="9.140625" style="324" customWidth="1"/>
    <col min="19" max="19" width="9.140625" style="325" customWidth="1"/>
    <col min="20" max="28" width="9.140625" style="326" customWidth="1"/>
    <col min="29" max="36" width="9.140625" style="327" customWidth="1"/>
    <col min="37" max="37" width="9.140625" style="326" customWidth="1"/>
    <col min="38" max="16384" width="9.140625" style="326"/>
  </cols>
  <sheetData>
    <row r="1" spans="1:36" s="1056" customFormat="1" ht="16.5" customHeight="1" x14ac:dyDescent="0.25">
      <c r="A1" s="2494" t="s">
        <v>0</v>
      </c>
      <c r="B1" s="2494"/>
      <c r="C1" s="2494"/>
      <c r="D1" s="2494"/>
      <c r="E1" s="2494"/>
      <c r="F1" s="2494"/>
      <c r="G1" s="2494"/>
      <c r="H1" s="2494"/>
      <c r="I1" s="2494"/>
      <c r="J1" s="2494"/>
      <c r="K1" s="2494"/>
      <c r="L1" s="2494"/>
      <c r="M1" s="2494"/>
      <c r="N1" s="2494"/>
      <c r="O1" s="2494"/>
      <c r="P1" s="2494"/>
      <c r="Q1" s="1053"/>
      <c r="R1" s="1054"/>
      <c r="S1" s="1055"/>
      <c r="AC1" s="1057"/>
      <c r="AD1" s="1057"/>
      <c r="AE1" s="1057"/>
      <c r="AF1" s="1057"/>
      <c r="AG1" s="1057"/>
      <c r="AH1" s="1057"/>
      <c r="AI1" s="1057"/>
      <c r="AJ1" s="1057"/>
    </row>
    <row r="2" spans="1:36" ht="11.25" customHeight="1" x14ac:dyDescent="0.2">
      <c r="A2" s="2495"/>
      <c r="B2" s="2495"/>
      <c r="C2" s="2495"/>
      <c r="D2" s="2495"/>
      <c r="E2" s="2495"/>
      <c r="F2" s="2495"/>
      <c r="G2" s="2495"/>
      <c r="H2" s="2495"/>
      <c r="I2" s="2495"/>
      <c r="J2" s="2495"/>
      <c r="K2" s="2495"/>
      <c r="L2" s="2495"/>
      <c r="M2" s="2495"/>
      <c r="N2" s="2495"/>
      <c r="O2" s="2495"/>
      <c r="P2" s="2495"/>
    </row>
    <row r="3" spans="1:36" ht="11.25" customHeight="1" x14ac:dyDescent="0.2">
      <c r="A3" s="328"/>
      <c r="B3" s="328"/>
      <c r="C3" s="328"/>
      <c r="D3" s="329"/>
      <c r="E3" s="329"/>
      <c r="F3" s="329"/>
      <c r="G3" s="330" t="s">
        <v>778</v>
      </c>
      <c r="H3" s="1097" t="s">
        <v>750</v>
      </c>
      <c r="I3" s="1097" t="s">
        <v>710</v>
      </c>
      <c r="J3" s="1097" t="s">
        <v>571</v>
      </c>
      <c r="K3" s="1097" t="s">
        <v>550</v>
      </c>
      <c r="L3" s="1097" t="s">
        <v>528</v>
      </c>
      <c r="M3" s="1097" t="s">
        <v>490</v>
      </c>
      <c r="N3" s="1097" t="s">
        <v>196</v>
      </c>
      <c r="O3" s="1097" t="s">
        <v>419</v>
      </c>
      <c r="P3" s="332"/>
    </row>
    <row r="4" spans="1:36" ht="10.5" customHeight="1" x14ac:dyDescent="0.2">
      <c r="A4" s="329"/>
      <c r="B4" s="329"/>
      <c r="C4" s="329"/>
      <c r="D4" s="333"/>
      <c r="E4" s="333"/>
      <c r="F4" s="333"/>
      <c r="G4" s="334"/>
      <c r="H4" s="1107"/>
      <c r="I4" s="1107"/>
      <c r="J4" s="1107"/>
      <c r="K4" s="1107"/>
      <c r="L4" s="1107"/>
      <c r="M4" s="1107"/>
      <c r="N4" s="1107"/>
      <c r="O4" s="1107"/>
      <c r="P4" s="335"/>
    </row>
    <row r="5" spans="1:36" ht="10.5" customHeight="1" x14ac:dyDescent="0.2">
      <c r="A5" s="2496" t="s">
        <v>1</v>
      </c>
      <c r="B5" s="2496"/>
      <c r="C5" s="2496"/>
      <c r="D5" s="2496"/>
      <c r="E5" s="2496"/>
      <c r="F5" s="2497"/>
      <c r="G5" s="336"/>
      <c r="H5" s="337"/>
      <c r="I5" s="337"/>
      <c r="J5" s="337"/>
      <c r="K5" s="337"/>
      <c r="L5" s="337"/>
      <c r="M5" s="337"/>
      <c r="N5" s="337"/>
      <c r="O5" s="337"/>
      <c r="P5" s="338"/>
    </row>
    <row r="6" spans="1:36" ht="10.5" customHeight="1" x14ac:dyDescent="0.2">
      <c r="A6" s="339"/>
      <c r="B6" s="2496" t="s">
        <v>2</v>
      </c>
      <c r="C6" s="2496"/>
      <c r="D6" s="2496"/>
      <c r="E6" s="2496"/>
      <c r="F6" s="2497"/>
      <c r="G6" s="340"/>
      <c r="H6" s="341"/>
      <c r="I6" s="341"/>
      <c r="J6" s="341"/>
      <c r="K6" s="341"/>
      <c r="L6" s="341"/>
      <c r="M6" s="341"/>
      <c r="N6" s="341"/>
      <c r="O6" s="342"/>
      <c r="P6" s="343"/>
    </row>
    <row r="7" spans="1:36" ht="10.5" customHeight="1" x14ac:dyDescent="0.2">
      <c r="A7" s="344"/>
      <c r="B7" s="344"/>
      <c r="C7" s="2498" t="s">
        <v>3</v>
      </c>
      <c r="D7" s="2498"/>
      <c r="E7" s="2498"/>
      <c r="F7" s="2499"/>
      <c r="G7" s="1540">
        <v>0.66</v>
      </c>
      <c r="H7" s="346">
        <v>0.66</v>
      </c>
      <c r="I7" s="346">
        <v>0.67</v>
      </c>
      <c r="J7" s="346">
        <v>0.68</v>
      </c>
      <c r="K7" s="346">
        <v>0.69</v>
      </c>
      <c r="L7" s="346">
        <v>0.7</v>
      </c>
      <c r="M7" s="346">
        <v>0.7</v>
      </c>
      <c r="N7" s="346">
        <v>0.71</v>
      </c>
      <c r="O7" s="347">
        <v>0.71</v>
      </c>
      <c r="P7" s="345"/>
    </row>
    <row r="8" spans="1:36" ht="10.5" customHeight="1" x14ac:dyDescent="0.2">
      <c r="A8" s="2155"/>
      <c r="B8" s="2155"/>
      <c r="C8" s="2492" t="s">
        <v>877</v>
      </c>
      <c r="D8" s="2492"/>
      <c r="E8" s="2492"/>
      <c r="F8" s="2493"/>
      <c r="G8" s="2157">
        <v>0.34</v>
      </c>
      <c r="H8" s="2158">
        <v>0.34</v>
      </c>
      <c r="I8" s="2158">
        <v>0.33</v>
      </c>
      <c r="J8" s="2158">
        <v>0.32</v>
      </c>
      <c r="K8" s="2158">
        <v>0.31</v>
      </c>
      <c r="L8" s="2158">
        <v>0.3</v>
      </c>
      <c r="M8" s="2158">
        <v>0.3</v>
      </c>
      <c r="N8" s="2158">
        <v>0.28999999999999998</v>
      </c>
      <c r="O8" s="2159">
        <v>0.28999999999999998</v>
      </c>
      <c r="P8" s="345"/>
    </row>
    <row r="9" spans="1:36" ht="10.5" customHeight="1" x14ac:dyDescent="0.2">
      <c r="A9" s="2155"/>
      <c r="B9" s="2155"/>
      <c r="C9" s="2492" t="s">
        <v>5</v>
      </c>
      <c r="D9" s="2492"/>
      <c r="E9" s="2492"/>
      <c r="F9" s="2493"/>
      <c r="G9" s="2157">
        <v>0.84</v>
      </c>
      <c r="H9" s="2158">
        <v>0.84</v>
      </c>
      <c r="I9" s="2158">
        <v>0.84</v>
      </c>
      <c r="J9" s="2158">
        <v>0.85</v>
      </c>
      <c r="K9" s="2158">
        <v>0.85</v>
      </c>
      <c r="L9" s="2158">
        <v>0.86</v>
      </c>
      <c r="M9" s="2158">
        <v>0.86</v>
      </c>
      <c r="N9" s="2158">
        <v>0.86</v>
      </c>
      <c r="O9" s="2159">
        <v>0.86</v>
      </c>
      <c r="P9" s="345"/>
    </row>
    <row r="10" spans="1:36" ht="10.5" customHeight="1" x14ac:dyDescent="0.2">
      <c r="A10" s="2155"/>
      <c r="B10" s="2155"/>
      <c r="C10" s="2492" t="s">
        <v>6</v>
      </c>
      <c r="D10" s="2492"/>
      <c r="E10" s="2492"/>
      <c r="F10" s="2493"/>
      <c r="G10" s="2157">
        <v>0.12</v>
      </c>
      <c r="H10" s="2158">
        <v>0.12</v>
      </c>
      <c r="I10" s="2158">
        <v>0.12</v>
      </c>
      <c r="J10" s="2158">
        <v>0.11</v>
      </c>
      <c r="K10" s="2158">
        <v>0.11</v>
      </c>
      <c r="L10" s="2158">
        <v>0.1</v>
      </c>
      <c r="M10" s="2158">
        <v>0.1</v>
      </c>
      <c r="N10" s="2158">
        <v>0.1</v>
      </c>
      <c r="O10" s="2159">
        <v>0.1</v>
      </c>
      <c r="P10" s="345"/>
    </row>
    <row r="11" spans="1:36" ht="10.5" customHeight="1" x14ac:dyDescent="0.2">
      <c r="A11" s="2155"/>
      <c r="B11" s="2155"/>
      <c r="C11" s="2492" t="s">
        <v>96</v>
      </c>
      <c r="D11" s="2492"/>
      <c r="E11" s="2492"/>
      <c r="F11" s="2493"/>
      <c r="G11" s="1541">
        <v>0.04</v>
      </c>
      <c r="H11" s="348">
        <v>0.04</v>
      </c>
      <c r="I11" s="348">
        <v>0.04</v>
      </c>
      <c r="J11" s="348">
        <v>0.04</v>
      </c>
      <c r="K11" s="348">
        <v>0.04</v>
      </c>
      <c r="L11" s="348">
        <v>0.04</v>
      </c>
      <c r="M11" s="348">
        <v>0.04</v>
      </c>
      <c r="N11" s="348">
        <v>0.04</v>
      </c>
      <c r="O11" s="349">
        <v>0.04</v>
      </c>
      <c r="P11" s="350"/>
    </row>
    <row r="12" spans="1:36" ht="10.5" customHeight="1" x14ac:dyDescent="0.2">
      <c r="A12" s="2503"/>
      <c r="B12" s="2503"/>
      <c r="C12" s="2503"/>
      <c r="D12" s="2503"/>
      <c r="E12" s="2503"/>
      <c r="F12" s="2503"/>
      <c r="G12" s="2503"/>
      <c r="H12" s="2503"/>
      <c r="I12" s="2503"/>
      <c r="J12" s="2503"/>
      <c r="K12" s="2503"/>
      <c r="L12" s="2503"/>
      <c r="M12" s="2503"/>
      <c r="N12" s="2503"/>
      <c r="O12" s="2503"/>
      <c r="P12" s="2503"/>
    </row>
    <row r="13" spans="1:36" ht="10.5" customHeight="1" x14ac:dyDescent="0.2">
      <c r="A13" s="2501" t="s">
        <v>7</v>
      </c>
      <c r="B13" s="2501"/>
      <c r="C13" s="2501"/>
      <c r="D13" s="2501"/>
      <c r="E13" s="2501"/>
      <c r="F13" s="2502"/>
      <c r="G13" s="351"/>
      <c r="H13" s="352"/>
      <c r="I13" s="352"/>
      <c r="J13" s="352"/>
      <c r="K13" s="352"/>
      <c r="L13" s="352"/>
      <c r="M13" s="352"/>
      <c r="N13" s="352"/>
      <c r="O13" s="352"/>
      <c r="P13" s="353"/>
    </row>
    <row r="14" spans="1:36" ht="22.5" customHeight="1" x14ac:dyDescent="0.2">
      <c r="A14" s="354"/>
      <c r="B14" s="2504" t="s">
        <v>608</v>
      </c>
      <c r="C14" s="2501"/>
      <c r="D14" s="2501"/>
      <c r="E14" s="2501"/>
      <c r="F14" s="2502"/>
      <c r="G14" s="355"/>
      <c r="H14" s="356"/>
      <c r="I14" s="356"/>
      <c r="J14" s="356"/>
      <c r="K14" s="356"/>
      <c r="L14" s="356"/>
      <c r="M14" s="356"/>
      <c r="N14" s="356"/>
      <c r="O14" s="356"/>
      <c r="P14" s="357"/>
    </row>
    <row r="15" spans="1:36" ht="10.5" customHeight="1" x14ac:dyDescent="0.2">
      <c r="A15" s="344"/>
      <c r="B15" s="344"/>
      <c r="C15" s="2498" t="s">
        <v>280</v>
      </c>
      <c r="D15" s="2498"/>
      <c r="E15" s="2498"/>
      <c r="F15" s="2499"/>
      <c r="G15" s="1540">
        <v>0.28000000000000003</v>
      </c>
      <c r="H15" s="346">
        <v>0.28999999999999998</v>
      </c>
      <c r="I15" s="346">
        <v>0.28999999999999998</v>
      </c>
      <c r="J15" s="346">
        <v>0.28999999999999998</v>
      </c>
      <c r="K15" s="346">
        <v>0.28999999999999998</v>
      </c>
      <c r="L15" s="346">
        <v>0.3</v>
      </c>
      <c r="M15" s="346">
        <v>0.28999999999999998</v>
      </c>
      <c r="N15" s="346">
        <v>0.28999999999999998</v>
      </c>
      <c r="O15" s="347">
        <v>0.42</v>
      </c>
      <c r="P15" s="357"/>
    </row>
    <row r="16" spans="1:36" ht="10.5" customHeight="1" x14ac:dyDescent="0.2">
      <c r="A16" s="2155"/>
      <c r="B16" s="2155"/>
      <c r="C16" s="2492" t="s">
        <v>877</v>
      </c>
      <c r="D16" s="2492"/>
      <c r="E16" s="2492"/>
      <c r="F16" s="2493"/>
      <c r="G16" s="2157">
        <v>0.41</v>
      </c>
      <c r="H16" s="2158">
        <v>0.34</v>
      </c>
      <c r="I16" s="2158">
        <v>0.25</v>
      </c>
      <c r="J16" s="2158">
        <v>0.28999999999999998</v>
      </c>
      <c r="K16" s="2158">
        <v>0.37</v>
      </c>
      <c r="L16" s="2158">
        <v>0.3</v>
      </c>
      <c r="M16" s="2158">
        <v>0.31</v>
      </c>
      <c r="N16" s="2158">
        <v>0.33</v>
      </c>
      <c r="O16" s="2159">
        <v>0.31</v>
      </c>
      <c r="P16" s="357"/>
    </row>
    <row r="17" spans="1:17" ht="10.5" customHeight="1" x14ac:dyDescent="0.2">
      <c r="A17" s="2155"/>
      <c r="B17" s="2155"/>
      <c r="C17" s="2492" t="s">
        <v>8</v>
      </c>
      <c r="D17" s="2492"/>
      <c r="E17" s="2492"/>
      <c r="F17" s="2493"/>
      <c r="G17" s="1541">
        <v>0.35</v>
      </c>
      <c r="H17" s="348">
        <v>0.31</v>
      </c>
      <c r="I17" s="348">
        <v>0.27</v>
      </c>
      <c r="J17" s="348">
        <v>0.28999999999999998</v>
      </c>
      <c r="K17" s="348">
        <v>0.33</v>
      </c>
      <c r="L17" s="348">
        <v>0.3</v>
      </c>
      <c r="M17" s="348">
        <v>0.28999999999999998</v>
      </c>
      <c r="N17" s="348">
        <v>0.31</v>
      </c>
      <c r="O17" s="349">
        <v>0.36</v>
      </c>
      <c r="P17" s="358"/>
    </row>
    <row r="18" spans="1:17" ht="10.5" customHeight="1" x14ac:dyDescent="0.2">
      <c r="A18" s="2503"/>
      <c r="B18" s="2503"/>
      <c r="C18" s="2503"/>
      <c r="D18" s="2503"/>
      <c r="E18" s="2503"/>
      <c r="F18" s="2503"/>
      <c r="G18" s="2503"/>
      <c r="H18" s="2503"/>
      <c r="I18" s="2503"/>
      <c r="J18" s="2503"/>
      <c r="K18" s="2503"/>
      <c r="L18" s="2503"/>
      <c r="M18" s="2503"/>
      <c r="N18" s="2503"/>
      <c r="O18" s="2503"/>
      <c r="P18" s="2503"/>
    </row>
    <row r="19" spans="1:17" ht="10.5" customHeight="1" x14ac:dyDescent="0.2">
      <c r="A19" s="2501" t="s">
        <v>9</v>
      </c>
      <c r="B19" s="2501"/>
      <c r="C19" s="2501"/>
      <c r="D19" s="2501"/>
      <c r="E19" s="2501"/>
      <c r="F19" s="2502"/>
      <c r="G19" s="351"/>
      <c r="H19" s="352"/>
      <c r="I19" s="352"/>
      <c r="J19" s="352"/>
      <c r="K19" s="352"/>
      <c r="L19" s="352"/>
      <c r="M19" s="352"/>
      <c r="N19" s="352"/>
      <c r="O19" s="352"/>
      <c r="P19" s="353"/>
    </row>
    <row r="20" spans="1:17" ht="10.5" customHeight="1" x14ac:dyDescent="0.2">
      <c r="A20" s="359"/>
      <c r="B20" s="2505" t="s">
        <v>10</v>
      </c>
      <c r="C20" s="2505"/>
      <c r="D20" s="2505"/>
      <c r="E20" s="2505"/>
      <c r="F20" s="2506"/>
      <c r="G20" s="1542">
        <v>4.7000000000000002E-3</v>
      </c>
      <c r="H20" s="362">
        <v>4.4999999999999997E-3</v>
      </c>
      <c r="I20" s="362">
        <v>5.1999999999999998E-3</v>
      </c>
      <c r="J20" s="362">
        <v>4.5999999999999999E-3</v>
      </c>
      <c r="K20" s="362">
        <v>3.8999999999999998E-3</v>
      </c>
      <c r="L20" s="362">
        <v>4.4000000000000003E-3</v>
      </c>
      <c r="M20" s="362">
        <v>4.1000000000000003E-3</v>
      </c>
      <c r="N20" s="362">
        <v>4.0000000000000001E-3</v>
      </c>
      <c r="O20" s="363">
        <v>3.5999999999999999E-3</v>
      </c>
      <c r="P20" s="360"/>
    </row>
    <row r="21" spans="1:17" ht="10.5" customHeight="1" x14ac:dyDescent="0.2">
      <c r="A21" s="2156"/>
      <c r="B21" s="2490" t="s">
        <v>480</v>
      </c>
      <c r="C21" s="2490"/>
      <c r="D21" s="2490"/>
      <c r="E21" s="2490"/>
      <c r="F21" s="2491"/>
      <c r="G21" s="2160">
        <v>3.0999999999999999E-3</v>
      </c>
      <c r="H21" s="2161">
        <v>3.0999999999999999E-3</v>
      </c>
      <c r="I21" s="2161">
        <v>3.8E-3</v>
      </c>
      <c r="J21" s="2161">
        <v>3.3E-3</v>
      </c>
      <c r="K21" s="2161">
        <v>2.5999999999999999E-3</v>
      </c>
      <c r="L21" s="2161">
        <v>3.0999999999999999E-3</v>
      </c>
      <c r="M21" s="2161">
        <v>2.8999999999999998E-3</v>
      </c>
      <c r="N21" s="2161">
        <v>2.8E-3</v>
      </c>
      <c r="O21" s="2162">
        <v>2.3E-3</v>
      </c>
      <c r="P21" s="360"/>
    </row>
    <row r="22" spans="1:17" ht="10.5" customHeight="1" x14ac:dyDescent="0.2">
      <c r="A22" s="361"/>
      <c r="B22" s="2498" t="s">
        <v>11</v>
      </c>
      <c r="C22" s="2498"/>
      <c r="D22" s="2498"/>
      <c r="E22" s="2498"/>
      <c r="F22" s="2499"/>
      <c r="G22" s="1542"/>
      <c r="H22" s="362"/>
      <c r="I22" s="362"/>
      <c r="J22" s="362"/>
      <c r="K22" s="362"/>
      <c r="L22" s="362"/>
      <c r="M22" s="362"/>
      <c r="N22" s="362"/>
      <c r="O22" s="363"/>
      <c r="P22" s="360"/>
    </row>
    <row r="23" spans="1:17" ht="10.5" customHeight="1" x14ac:dyDescent="0.2">
      <c r="A23" s="344"/>
      <c r="B23" s="344"/>
      <c r="C23" s="2498" t="s">
        <v>280</v>
      </c>
      <c r="D23" s="2498"/>
      <c r="E23" s="2498"/>
      <c r="F23" s="2499"/>
      <c r="G23" s="1542">
        <v>2.5999999999999999E-3</v>
      </c>
      <c r="H23" s="362">
        <v>2.5000000000000001E-3</v>
      </c>
      <c r="I23" s="362">
        <v>2.5000000000000001E-3</v>
      </c>
      <c r="J23" s="362">
        <v>2.5000000000000001E-3</v>
      </c>
      <c r="K23" s="362">
        <v>2.3E-3</v>
      </c>
      <c r="L23" s="362">
        <v>2.3E-3</v>
      </c>
      <c r="M23" s="362">
        <v>2.3999999999999998E-3</v>
      </c>
      <c r="N23" s="362">
        <v>2.3E-3</v>
      </c>
      <c r="O23" s="363">
        <v>1.5E-3</v>
      </c>
      <c r="P23" s="360"/>
    </row>
    <row r="24" spans="1:17" ht="10.5" customHeight="1" x14ac:dyDescent="0.2">
      <c r="A24" s="2155"/>
      <c r="B24" s="2155"/>
      <c r="C24" s="2492" t="s">
        <v>877</v>
      </c>
      <c r="D24" s="2492"/>
      <c r="E24" s="2492"/>
      <c r="F24" s="2493"/>
      <c r="G24" s="2160">
        <v>4.0000000000000001E-3</v>
      </c>
      <c r="H24" s="2161">
        <v>4.4000000000000003E-3</v>
      </c>
      <c r="I24" s="2161">
        <v>6.4999999999999997E-3</v>
      </c>
      <c r="J24" s="2161">
        <v>5.0000000000000001E-3</v>
      </c>
      <c r="K24" s="2161">
        <v>3.3E-3</v>
      </c>
      <c r="L24" s="2161">
        <v>4.7999999999999996E-3</v>
      </c>
      <c r="M24" s="2161">
        <v>3.8999999999999998E-3</v>
      </c>
      <c r="N24" s="2161">
        <v>4.0000000000000001E-3</v>
      </c>
      <c r="O24" s="2162">
        <v>4.1000000000000003E-3</v>
      </c>
      <c r="P24" s="360"/>
    </row>
    <row r="25" spans="1:17" ht="10.5" customHeight="1" x14ac:dyDescent="0.2">
      <c r="A25" s="2155"/>
      <c r="B25" s="2155"/>
      <c r="C25" s="2492" t="s">
        <v>5</v>
      </c>
      <c r="D25" s="2492"/>
      <c r="E25" s="2492"/>
      <c r="F25" s="2493"/>
      <c r="G25" s="2160">
        <v>2.5000000000000001E-3</v>
      </c>
      <c r="H25" s="2161">
        <v>2.2000000000000001E-3</v>
      </c>
      <c r="I25" s="2161">
        <v>2E-3</v>
      </c>
      <c r="J25" s="2161">
        <v>2.0999999999999999E-3</v>
      </c>
      <c r="K25" s="2161">
        <v>1.8E-3</v>
      </c>
      <c r="L25" s="2161">
        <v>1.6999999999999999E-3</v>
      </c>
      <c r="M25" s="2161">
        <v>1.8E-3</v>
      </c>
      <c r="N25" s="2161">
        <v>1.6999999999999999E-3</v>
      </c>
      <c r="O25" s="2162">
        <v>1.1000000000000001E-3</v>
      </c>
      <c r="P25" s="360"/>
    </row>
    <row r="26" spans="1:17" ht="10.5" customHeight="1" x14ac:dyDescent="0.2">
      <c r="A26" s="2155"/>
      <c r="B26" s="2155"/>
      <c r="C26" s="2492" t="s">
        <v>98</v>
      </c>
      <c r="D26" s="2492"/>
      <c r="E26" s="2492"/>
      <c r="F26" s="2493"/>
      <c r="G26" s="2160">
        <v>4.4999999999999997E-3</v>
      </c>
      <c r="H26" s="2161">
        <v>7.1999999999999998E-3</v>
      </c>
      <c r="I26" s="2161">
        <v>1.4800000000000001E-2</v>
      </c>
      <c r="J26" s="2161">
        <v>1.01E-2</v>
      </c>
      <c r="K26" s="2161">
        <v>6.1999999999999998E-3</v>
      </c>
      <c r="L26" s="2161">
        <v>7.3000000000000001E-3</v>
      </c>
      <c r="M26" s="2161">
        <v>8.0000000000000002E-3</v>
      </c>
      <c r="N26" s="2161">
        <v>7.7999999999999996E-3</v>
      </c>
      <c r="O26" s="2162">
        <v>8.6E-3</v>
      </c>
      <c r="P26" s="360"/>
    </row>
    <row r="27" spans="1:17" ht="10.5" customHeight="1" x14ac:dyDescent="0.2">
      <c r="A27" s="2155"/>
      <c r="B27" s="2155"/>
      <c r="C27" s="2492" t="s">
        <v>96</v>
      </c>
      <c r="D27" s="2492"/>
      <c r="E27" s="2492"/>
      <c r="F27" s="2493"/>
      <c r="G27" s="2152">
        <v>1.03E-2</v>
      </c>
      <c r="H27" s="2153">
        <v>0.01</v>
      </c>
      <c r="I27" s="2153">
        <v>1.01E-2</v>
      </c>
      <c r="J27" s="2153">
        <v>1.0699999999999999E-2</v>
      </c>
      <c r="K27" s="2153">
        <v>1.12E-2</v>
      </c>
      <c r="L27" s="2153">
        <v>2.2700000000000001E-2</v>
      </c>
      <c r="M27" s="2153">
        <v>1.4200000000000001E-2</v>
      </c>
      <c r="N27" s="2153">
        <v>1.52E-2</v>
      </c>
      <c r="O27" s="2154">
        <v>1.35E-2</v>
      </c>
      <c r="P27" s="364"/>
    </row>
    <row r="28" spans="1:17" ht="7.5" customHeight="1" x14ac:dyDescent="0.2">
      <c r="A28" s="2489"/>
      <c r="B28" s="2489"/>
      <c r="C28" s="2489"/>
      <c r="D28" s="2489"/>
      <c r="E28" s="2489"/>
      <c r="F28" s="2489"/>
      <c r="G28" s="2489"/>
      <c r="H28" s="2489"/>
      <c r="I28" s="2489"/>
      <c r="J28" s="2489"/>
      <c r="K28" s="2489"/>
      <c r="L28" s="2489"/>
      <c r="M28" s="2489"/>
      <c r="N28" s="2489"/>
      <c r="O28" s="2489"/>
      <c r="P28" s="2489"/>
      <c r="Q28" s="366"/>
    </row>
    <row r="29" spans="1:17" ht="17.25" customHeight="1" x14ac:dyDescent="0.2">
      <c r="A29" s="1114" t="s">
        <v>604</v>
      </c>
      <c r="B29" s="2500" t="s">
        <v>886</v>
      </c>
      <c r="C29" s="2500"/>
      <c r="D29" s="2500"/>
      <c r="E29" s="2500"/>
      <c r="F29" s="2500"/>
      <c r="G29" s="2500"/>
      <c r="H29" s="2500"/>
      <c r="I29" s="2500"/>
      <c r="J29" s="2500"/>
      <c r="K29" s="2500"/>
      <c r="L29" s="2500"/>
      <c r="M29" s="2500"/>
      <c r="N29" s="2500"/>
      <c r="O29" s="2500"/>
      <c r="P29" s="2500"/>
    </row>
  </sheetData>
  <mergeCells count="27">
    <mergeCell ref="B29:P29"/>
    <mergeCell ref="C8:F8"/>
    <mergeCell ref="C11:F11"/>
    <mergeCell ref="C17:F17"/>
    <mergeCell ref="A19:F19"/>
    <mergeCell ref="A12:P12"/>
    <mergeCell ref="B14:F14"/>
    <mergeCell ref="A18:P18"/>
    <mergeCell ref="C9:F9"/>
    <mergeCell ref="A13:F13"/>
    <mergeCell ref="C10:F10"/>
    <mergeCell ref="C23:F23"/>
    <mergeCell ref="B22:F22"/>
    <mergeCell ref="C15:F15"/>
    <mergeCell ref="C16:F16"/>
    <mergeCell ref="B20:F20"/>
    <mergeCell ref="A1:P1"/>
    <mergeCell ref="A2:P2"/>
    <mergeCell ref="B6:F6"/>
    <mergeCell ref="A5:F5"/>
    <mergeCell ref="C7:F7"/>
    <mergeCell ref="A28:P28"/>
    <mergeCell ref="B21:F21"/>
    <mergeCell ref="C24:F24"/>
    <mergeCell ref="C26:F26"/>
    <mergeCell ref="C25:F25"/>
    <mergeCell ref="C27:F27"/>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6" min="2" max="37"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A61"/>
  <sheetViews>
    <sheetView zoomScaleNormal="100" zoomScaleSheetLayoutView="100" workbookViewId="0">
      <selection activeCell="X46" sqref="X46"/>
    </sheetView>
  </sheetViews>
  <sheetFormatPr defaultColWidth="9.140625" defaultRowHeight="12.75" x14ac:dyDescent="0.2"/>
  <cols>
    <col min="1" max="1" width="2.140625" style="1814" customWidth="1"/>
    <col min="2" max="2" width="28" style="1814" customWidth="1"/>
    <col min="3" max="3" width="1.7109375" style="1814" customWidth="1"/>
    <col min="4" max="4" width="9" style="1814" bestFit="1" customWidth="1"/>
    <col min="5" max="5" width="9" style="1860" bestFit="1" customWidth="1"/>
    <col min="6" max="6" width="8" style="1861" bestFit="1" customWidth="1"/>
    <col min="7" max="8" width="9.140625" style="1861" bestFit="1" customWidth="1"/>
    <col min="9" max="9" width="7.85546875" style="1861" customWidth="1"/>
    <col min="10" max="10" width="1.28515625" style="1861" customWidth="1"/>
    <col min="11" max="15" width="7.7109375" style="1861" customWidth="1"/>
    <col min="16" max="18" width="7.7109375" style="1814" customWidth="1"/>
    <col min="19" max="19" width="1.28515625" style="1814" customWidth="1"/>
    <col min="20" max="21" width="9.140625" style="1814" customWidth="1"/>
    <col min="22" max="23" width="9.140625" style="1815" customWidth="1"/>
    <col min="24" max="24" width="9.140625" style="1814" customWidth="1"/>
    <col min="25" max="16384" width="9.140625" style="1814"/>
  </cols>
  <sheetData>
    <row r="1" spans="1:27" s="1810" customFormat="1" ht="15.75" x14ac:dyDescent="0.25">
      <c r="A1" s="2285" t="s">
        <v>339</v>
      </c>
      <c r="B1" s="2285"/>
      <c r="C1" s="2285"/>
      <c r="D1" s="2285"/>
      <c r="E1" s="2285"/>
      <c r="F1" s="2285"/>
      <c r="G1" s="2285"/>
      <c r="H1" s="2285"/>
      <c r="I1" s="2285"/>
      <c r="J1" s="2285"/>
      <c r="K1" s="2285"/>
      <c r="L1" s="2285"/>
      <c r="M1" s="2285"/>
      <c r="N1" s="2285"/>
      <c r="O1" s="2285"/>
      <c r="P1" s="2285"/>
      <c r="Q1" s="2285"/>
      <c r="R1" s="2285"/>
      <c r="S1" s="2285"/>
    </row>
    <row r="2" spans="1:27" s="1811" customFormat="1" ht="7.5" customHeight="1" x14ac:dyDescent="0.15">
      <c r="A2" s="2514"/>
      <c r="B2" s="2514"/>
      <c r="C2" s="2514"/>
      <c r="D2" s="2514"/>
      <c r="E2" s="2514"/>
      <c r="F2" s="2514"/>
      <c r="G2" s="2514"/>
      <c r="H2" s="2514"/>
      <c r="I2" s="2514"/>
      <c r="J2" s="2514"/>
      <c r="K2" s="2514"/>
      <c r="L2" s="2514"/>
      <c r="M2" s="2514"/>
      <c r="N2" s="2514"/>
      <c r="O2" s="2514"/>
      <c r="P2" s="2514"/>
      <c r="Q2" s="2514"/>
      <c r="R2" s="2514"/>
      <c r="S2" s="2514"/>
    </row>
    <row r="3" spans="1:27" ht="9.9499999999999993" customHeight="1" x14ac:dyDescent="0.2">
      <c r="A3" s="2350" t="s">
        <v>418</v>
      </c>
      <c r="B3" s="2350"/>
      <c r="C3" s="2512" t="s">
        <v>778</v>
      </c>
      <c r="D3" s="2513"/>
      <c r="E3" s="2513"/>
      <c r="F3" s="2513"/>
      <c r="G3" s="2513"/>
      <c r="H3" s="2513"/>
      <c r="I3" s="2513"/>
      <c r="J3" s="1812"/>
      <c r="K3" s="1813" t="s">
        <v>750</v>
      </c>
      <c r="L3" s="1813" t="s">
        <v>710</v>
      </c>
      <c r="M3" s="1813" t="s">
        <v>571</v>
      </c>
      <c r="N3" s="1813" t="s">
        <v>550</v>
      </c>
      <c r="O3" s="1813" t="s">
        <v>528</v>
      </c>
      <c r="P3" s="1813" t="s">
        <v>490</v>
      </c>
      <c r="Q3" s="1813" t="s">
        <v>196</v>
      </c>
      <c r="R3" s="1813" t="s">
        <v>419</v>
      </c>
      <c r="S3" s="841"/>
      <c r="W3" s="2523"/>
      <c r="X3" s="2524"/>
      <c r="Y3" s="2524"/>
      <c r="Z3" s="2524"/>
      <c r="AA3" s="2524"/>
    </row>
    <row r="4" spans="1:27" ht="9.9499999999999993" customHeight="1" x14ac:dyDescent="0.2">
      <c r="A4" s="1816"/>
      <c r="B4" s="1816"/>
      <c r="C4" s="1816"/>
      <c r="D4" s="2507" t="s">
        <v>340</v>
      </c>
      <c r="E4" s="2507"/>
      <c r="F4" s="2507"/>
      <c r="G4" s="2508" t="s">
        <v>487</v>
      </c>
      <c r="H4" s="2510" t="s">
        <v>341</v>
      </c>
      <c r="I4" s="2510"/>
      <c r="J4" s="1817"/>
      <c r="K4" s="2507" t="s">
        <v>342</v>
      </c>
      <c r="L4" s="2507"/>
      <c r="M4" s="2507"/>
      <c r="N4" s="2507"/>
      <c r="O4" s="2507"/>
      <c r="P4" s="2507"/>
      <c r="Q4" s="2507"/>
      <c r="R4" s="2507"/>
      <c r="S4" s="1818"/>
    </row>
    <row r="5" spans="1:27" ht="18.75" customHeight="1" x14ac:dyDescent="0.2">
      <c r="A5" s="1816"/>
      <c r="B5" s="1816"/>
      <c r="C5" s="1816"/>
      <c r="D5" s="1819" t="s">
        <v>488</v>
      </c>
      <c r="E5" s="1820" t="s">
        <v>746</v>
      </c>
      <c r="F5" s="1819" t="s">
        <v>486</v>
      </c>
      <c r="G5" s="2509"/>
      <c r="H5" s="1821" t="s">
        <v>343</v>
      </c>
      <c r="I5" s="1822" t="s">
        <v>344</v>
      </c>
      <c r="J5" s="1823" t="s">
        <v>604</v>
      </c>
      <c r="K5" s="2511"/>
      <c r="L5" s="2511"/>
      <c r="M5" s="2511"/>
      <c r="N5" s="2511"/>
      <c r="O5" s="2511"/>
      <c r="P5" s="2511"/>
      <c r="Q5" s="2511"/>
      <c r="R5" s="2511"/>
      <c r="S5" s="1818"/>
    </row>
    <row r="6" spans="1:27" ht="9" customHeight="1" x14ac:dyDescent="0.2">
      <c r="A6" s="2517" t="s">
        <v>469</v>
      </c>
      <c r="B6" s="2517"/>
      <c r="C6" s="1824"/>
      <c r="D6" s="1825"/>
      <c r="E6" s="1825"/>
      <c r="F6" s="1825"/>
      <c r="G6" s="1825"/>
      <c r="H6" s="1825"/>
      <c r="I6" s="1825"/>
      <c r="J6" s="1825"/>
      <c r="K6" s="1825"/>
      <c r="L6" s="1825"/>
      <c r="M6" s="1826"/>
      <c r="N6" s="1825"/>
      <c r="O6" s="1825"/>
      <c r="P6" s="1825"/>
      <c r="Q6" s="1825"/>
      <c r="R6" s="1825"/>
      <c r="S6" s="833"/>
    </row>
    <row r="7" spans="1:27" ht="9" customHeight="1" x14ac:dyDescent="0.2">
      <c r="A7" s="2350" t="s">
        <v>12</v>
      </c>
      <c r="B7" s="2350"/>
      <c r="C7" s="1827"/>
      <c r="D7" s="1828"/>
      <c r="E7" s="1828"/>
      <c r="F7" s="1828"/>
      <c r="G7" s="1828"/>
      <c r="H7" s="1828"/>
      <c r="I7" s="1828"/>
      <c r="J7" s="1828"/>
      <c r="K7" s="1828"/>
      <c r="L7" s="1828"/>
      <c r="M7" s="1829"/>
      <c r="N7" s="1828"/>
      <c r="O7" s="1828"/>
      <c r="P7" s="1828"/>
      <c r="Q7" s="1828"/>
      <c r="R7" s="1828"/>
      <c r="S7" s="840"/>
    </row>
    <row r="8" spans="1:27" ht="10.5" customHeight="1" x14ac:dyDescent="0.2">
      <c r="A8" s="2182"/>
      <c r="B8" s="2183" t="s">
        <v>795</v>
      </c>
      <c r="C8" s="2184"/>
      <c r="D8" s="2185">
        <v>10565</v>
      </c>
      <c r="E8" s="2185">
        <v>506</v>
      </c>
      <c r="F8" s="2185">
        <v>0</v>
      </c>
      <c r="G8" s="2185">
        <f t="shared" ref="G8:G13" si="0">SUM(D8:F8)</f>
        <v>11071</v>
      </c>
      <c r="H8" s="2185">
        <v>8591</v>
      </c>
      <c r="I8" s="2185">
        <f t="shared" ref="I8:I13" si="1">G8-H8</f>
        <v>2480</v>
      </c>
      <c r="J8" s="2186"/>
      <c r="K8" s="2187">
        <v>7894</v>
      </c>
      <c r="L8" s="2187">
        <v>9138</v>
      </c>
      <c r="M8" s="2187">
        <v>8596</v>
      </c>
      <c r="N8" s="2187">
        <v>6389</v>
      </c>
      <c r="O8" s="2187">
        <v>6929</v>
      </c>
      <c r="P8" s="2187">
        <v>6508</v>
      </c>
      <c r="Q8" s="2187">
        <v>6846</v>
      </c>
      <c r="R8" s="2187">
        <v>5615</v>
      </c>
      <c r="S8" s="1831"/>
    </row>
    <row r="9" spans="1:27" ht="27" customHeight="1" x14ac:dyDescent="0.2">
      <c r="A9" s="1832"/>
      <c r="B9" s="1833" t="s">
        <v>468</v>
      </c>
      <c r="C9" s="1834"/>
      <c r="D9" s="1546">
        <v>284672</v>
      </c>
      <c r="E9" s="1546">
        <v>35446</v>
      </c>
      <c r="F9" s="1546">
        <v>0</v>
      </c>
      <c r="G9" s="1546">
        <f t="shared" si="0"/>
        <v>320118</v>
      </c>
      <c r="H9" s="1546">
        <v>320118</v>
      </c>
      <c r="I9" s="1546">
        <f t="shared" si="1"/>
        <v>0</v>
      </c>
      <c r="J9" s="1838"/>
      <c r="K9" s="1838">
        <v>301594</v>
      </c>
      <c r="L9" s="1838">
        <v>306148</v>
      </c>
      <c r="M9" s="1838">
        <v>240647</v>
      </c>
      <c r="N9" s="1838">
        <v>273528</v>
      </c>
      <c r="O9" s="1838">
        <v>265565</v>
      </c>
      <c r="P9" s="1838">
        <v>287516</v>
      </c>
      <c r="Q9" s="1838">
        <v>241968</v>
      </c>
      <c r="R9" s="1838">
        <v>235787</v>
      </c>
      <c r="S9" s="1831"/>
    </row>
    <row r="10" spans="1:27" ht="9" customHeight="1" x14ac:dyDescent="0.2">
      <c r="A10" s="2169"/>
      <c r="B10" s="2170" t="s">
        <v>409</v>
      </c>
      <c r="C10" s="2171"/>
      <c r="D10" s="2172">
        <v>69635</v>
      </c>
      <c r="E10" s="2172">
        <v>169947</v>
      </c>
      <c r="F10" s="2172">
        <v>76013</v>
      </c>
      <c r="G10" s="2172">
        <f t="shared" si="0"/>
        <v>315595</v>
      </c>
      <c r="H10" s="2172">
        <v>275418</v>
      </c>
      <c r="I10" s="2172">
        <f t="shared" si="1"/>
        <v>40177</v>
      </c>
      <c r="J10" s="2172"/>
      <c r="K10" s="2173">
        <v>311686</v>
      </c>
      <c r="L10" s="2173">
        <v>318081</v>
      </c>
      <c r="M10" s="2173">
        <v>299142</v>
      </c>
      <c r="N10" s="2173">
        <v>294697</v>
      </c>
      <c r="O10" s="2173">
        <v>294310</v>
      </c>
      <c r="P10" s="2173">
        <v>303210</v>
      </c>
      <c r="Q10" s="2173">
        <v>306173</v>
      </c>
      <c r="R10" s="2173">
        <v>320565</v>
      </c>
      <c r="S10" s="1835"/>
    </row>
    <row r="11" spans="1:27" ht="21" customHeight="1" x14ac:dyDescent="0.2">
      <c r="A11" s="1832"/>
      <c r="B11" s="1833" t="s">
        <v>467</v>
      </c>
      <c r="C11" s="1834"/>
      <c r="D11" s="1546">
        <v>1377618</v>
      </c>
      <c r="E11" s="1546">
        <v>1308226</v>
      </c>
      <c r="F11" s="1546">
        <v>450208</v>
      </c>
      <c r="G11" s="1546">
        <f t="shared" si="0"/>
        <v>3136052</v>
      </c>
      <c r="H11" s="1546">
        <v>2780206</v>
      </c>
      <c r="I11" s="1546">
        <f t="shared" si="1"/>
        <v>355846</v>
      </c>
      <c r="J11" s="1546"/>
      <c r="K11" s="1838">
        <v>3454721</v>
      </c>
      <c r="L11" s="1838">
        <v>3170226</v>
      </c>
      <c r="M11" s="1838">
        <v>2898319</v>
      </c>
      <c r="N11" s="1838">
        <v>2573636</v>
      </c>
      <c r="O11" s="1838">
        <v>2368633</v>
      </c>
      <c r="P11" s="1838">
        <v>2155474</v>
      </c>
      <c r="Q11" s="1838">
        <v>2140173</v>
      </c>
      <c r="R11" s="1838">
        <v>2046398</v>
      </c>
      <c r="S11" s="1835"/>
    </row>
    <row r="12" spans="1:27" ht="9" customHeight="1" x14ac:dyDescent="0.2">
      <c r="A12" s="2174"/>
      <c r="B12" s="2175" t="s">
        <v>4</v>
      </c>
      <c r="C12" s="2176"/>
      <c r="D12" s="2172">
        <v>9788</v>
      </c>
      <c r="E12" s="2172">
        <v>4046</v>
      </c>
      <c r="F12" s="2172">
        <v>1407</v>
      </c>
      <c r="G12" s="2172">
        <f t="shared" si="0"/>
        <v>15241</v>
      </c>
      <c r="H12" s="2172">
        <v>12883</v>
      </c>
      <c r="I12" s="2172">
        <f t="shared" si="1"/>
        <v>2358</v>
      </c>
      <c r="J12" s="2172"/>
      <c r="K12" s="2173">
        <v>13146</v>
      </c>
      <c r="L12" s="2173">
        <v>15013</v>
      </c>
      <c r="M12" s="2173">
        <v>12117</v>
      </c>
      <c r="N12" s="2173">
        <v>11788</v>
      </c>
      <c r="O12" s="2173">
        <v>12599</v>
      </c>
      <c r="P12" s="2173">
        <v>9119</v>
      </c>
      <c r="Q12" s="2173">
        <v>10289</v>
      </c>
      <c r="R12" s="2173">
        <v>12851</v>
      </c>
      <c r="S12" s="1835"/>
    </row>
    <row r="13" spans="1:27" ht="9" customHeight="1" x14ac:dyDescent="0.2">
      <c r="A13" s="2174"/>
      <c r="B13" s="2175" t="s">
        <v>14</v>
      </c>
      <c r="C13" s="1836"/>
      <c r="D13" s="1544">
        <v>10152</v>
      </c>
      <c r="E13" s="1544">
        <v>4711</v>
      </c>
      <c r="F13" s="1544">
        <v>818</v>
      </c>
      <c r="G13" s="1544">
        <f t="shared" si="0"/>
        <v>15681</v>
      </c>
      <c r="H13" s="1544">
        <v>14670</v>
      </c>
      <c r="I13" s="1544">
        <f t="shared" si="1"/>
        <v>1011</v>
      </c>
      <c r="J13" s="1546"/>
      <c r="K13" s="1837">
        <v>12397</v>
      </c>
      <c r="L13" s="1837">
        <v>15448</v>
      </c>
      <c r="M13" s="1837">
        <v>13055</v>
      </c>
      <c r="N13" s="1837">
        <v>12258</v>
      </c>
      <c r="O13" s="1837">
        <v>10210</v>
      </c>
      <c r="P13" s="1837">
        <v>8881</v>
      </c>
      <c r="Q13" s="1837">
        <v>8820</v>
      </c>
      <c r="R13" s="1838">
        <v>8158</v>
      </c>
      <c r="S13" s="1835"/>
    </row>
    <row r="14" spans="1:27" ht="9.75" customHeight="1" x14ac:dyDescent="0.2">
      <c r="A14" s="1839"/>
      <c r="B14" s="1839"/>
      <c r="C14" s="1840"/>
      <c r="D14" s="1545">
        <f>SUM(D8:D13)</f>
        <v>1762430</v>
      </c>
      <c r="E14" s="1545">
        <f t="shared" ref="E14:I14" si="2">SUM(E8:E13)</f>
        <v>1522882</v>
      </c>
      <c r="F14" s="1545">
        <f t="shared" si="2"/>
        <v>528446</v>
      </c>
      <c r="G14" s="1545">
        <f t="shared" si="2"/>
        <v>3813758</v>
      </c>
      <c r="H14" s="1545">
        <f t="shared" si="2"/>
        <v>3411886</v>
      </c>
      <c r="I14" s="1545">
        <f t="shared" si="2"/>
        <v>401872</v>
      </c>
      <c r="J14" s="1545"/>
      <c r="K14" s="1841">
        <f t="shared" ref="K14" si="3">SUM(K8:K13)</f>
        <v>4101438</v>
      </c>
      <c r="L14" s="1841">
        <f t="shared" ref="L14:R14" si="4">SUM(L8:L13)</f>
        <v>3834054</v>
      </c>
      <c r="M14" s="1841">
        <f t="shared" si="4"/>
        <v>3471876</v>
      </c>
      <c r="N14" s="1841">
        <f t="shared" si="4"/>
        <v>3172296</v>
      </c>
      <c r="O14" s="1841">
        <f t="shared" si="4"/>
        <v>2958246</v>
      </c>
      <c r="P14" s="1841">
        <f t="shared" si="4"/>
        <v>2770708</v>
      </c>
      <c r="Q14" s="1841">
        <f t="shared" si="4"/>
        <v>2714269</v>
      </c>
      <c r="R14" s="1841">
        <f t="shared" si="4"/>
        <v>2629374</v>
      </c>
      <c r="S14" s="1842"/>
    </row>
    <row r="15" spans="1:27" ht="9" customHeight="1" x14ac:dyDescent="0.2">
      <c r="A15" s="2350" t="s">
        <v>13</v>
      </c>
      <c r="B15" s="2350"/>
      <c r="C15" s="1827"/>
      <c r="D15" s="1546"/>
      <c r="E15" s="1546"/>
      <c r="F15" s="1546"/>
      <c r="G15" s="1546"/>
      <c r="H15" s="1546"/>
      <c r="I15" s="1546"/>
      <c r="J15" s="1546"/>
      <c r="K15" s="1838"/>
      <c r="L15" s="1838"/>
      <c r="M15" s="1838"/>
      <c r="N15" s="1838"/>
      <c r="O15" s="1838"/>
      <c r="P15" s="1838"/>
      <c r="Q15" s="1838"/>
      <c r="R15" s="1838"/>
      <c r="S15" s="835"/>
    </row>
    <row r="16" spans="1:27" ht="10.5" customHeight="1" x14ac:dyDescent="0.2">
      <c r="A16" s="1832"/>
      <c r="B16" s="1843" t="s">
        <v>889</v>
      </c>
      <c r="C16" s="1834"/>
      <c r="D16" s="1546">
        <v>113047</v>
      </c>
      <c r="E16" s="1546">
        <v>25633</v>
      </c>
      <c r="F16" s="1546">
        <v>213</v>
      </c>
      <c r="G16" s="1546">
        <f>SUM(D16:F16)</f>
        <v>138893</v>
      </c>
      <c r="H16" s="1546">
        <v>136627</v>
      </c>
      <c r="I16" s="1546">
        <f>G16-H16</f>
        <v>2266</v>
      </c>
      <c r="J16" s="1546"/>
      <c r="K16" s="1838">
        <v>134894</v>
      </c>
      <c r="L16" s="1838">
        <v>135232</v>
      </c>
      <c r="M16" s="1838">
        <v>115842</v>
      </c>
      <c r="N16" s="1838">
        <v>101304</v>
      </c>
      <c r="O16" s="1838">
        <v>111588</v>
      </c>
      <c r="P16" s="1838">
        <v>114434</v>
      </c>
      <c r="Q16" s="1838">
        <v>66200</v>
      </c>
      <c r="R16" s="1838">
        <v>73398</v>
      </c>
      <c r="S16" s="1835"/>
    </row>
    <row r="17" spans="1:19" ht="9" customHeight="1" x14ac:dyDescent="0.2">
      <c r="A17" s="2169"/>
      <c r="B17" s="2170" t="s">
        <v>4</v>
      </c>
      <c r="C17" s="2171"/>
      <c r="D17" s="2172">
        <v>14613</v>
      </c>
      <c r="E17" s="2172">
        <v>3</v>
      </c>
      <c r="F17" s="2172">
        <v>0</v>
      </c>
      <c r="G17" s="2172">
        <f>SUM(D17:F17)</f>
        <v>14616</v>
      </c>
      <c r="H17" s="2172">
        <v>14616</v>
      </c>
      <c r="I17" s="2172">
        <f>G17-H17</f>
        <v>0</v>
      </c>
      <c r="J17" s="2172"/>
      <c r="K17" s="2173">
        <v>18253</v>
      </c>
      <c r="L17" s="2173">
        <v>13754</v>
      </c>
      <c r="M17" s="2173">
        <v>8752</v>
      </c>
      <c r="N17" s="2173">
        <v>7273</v>
      </c>
      <c r="O17" s="2173">
        <v>6905</v>
      </c>
      <c r="P17" s="2173">
        <v>1847</v>
      </c>
      <c r="Q17" s="2173">
        <v>3960</v>
      </c>
      <c r="R17" s="2173">
        <v>3850</v>
      </c>
      <c r="S17" s="1835"/>
    </row>
    <row r="18" spans="1:19" ht="9" customHeight="1" x14ac:dyDescent="0.2">
      <c r="A18" s="2169"/>
      <c r="B18" s="2170" t="s">
        <v>14</v>
      </c>
      <c r="C18" s="1834"/>
      <c r="D18" s="1543">
        <v>5755</v>
      </c>
      <c r="E18" s="1543">
        <v>3</v>
      </c>
      <c r="F18" s="1543">
        <v>0</v>
      </c>
      <c r="G18" s="1543">
        <f>SUM(D18:F18)</f>
        <v>5758</v>
      </c>
      <c r="H18" s="1543">
        <v>5758</v>
      </c>
      <c r="I18" s="1543">
        <f>G18-H18</f>
        <v>0</v>
      </c>
      <c r="J18" s="1546"/>
      <c r="K18" s="1830">
        <v>6001</v>
      </c>
      <c r="L18" s="1830">
        <v>4005</v>
      </c>
      <c r="M18" s="1830">
        <v>2502</v>
      </c>
      <c r="N18" s="1830">
        <v>2500</v>
      </c>
      <c r="O18" s="1830">
        <v>3407</v>
      </c>
      <c r="P18" s="1830">
        <v>2281</v>
      </c>
      <c r="Q18" s="1830">
        <v>1894</v>
      </c>
      <c r="R18" s="1838">
        <v>2500</v>
      </c>
      <c r="S18" s="1835"/>
    </row>
    <row r="19" spans="1:19" ht="9.75" customHeight="1" x14ac:dyDescent="0.2">
      <c r="A19" s="1839"/>
      <c r="B19" s="1839"/>
      <c r="C19" s="1840"/>
      <c r="D19" s="1545">
        <f>SUM(D16:D18)</f>
        <v>133415</v>
      </c>
      <c r="E19" s="1545">
        <f t="shared" ref="E19:I19" si="5">SUM(E16:E18)</f>
        <v>25639</v>
      </c>
      <c r="F19" s="1545">
        <f t="shared" si="5"/>
        <v>213</v>
      </c>
      <c r="G19" s="1545">
        <f t="shared" si="5"/>
        <v>159267</v>
      </c>
      <c r="H19" s="1545">
        <f t="shared" si="5"/>
        <v>157001</v>
      </c>
      <c r="I19" s="1545">
        <f t="shared" si="5"/>
        <v>2266</v>
      </c>
      <c r="J19" s="1545"/>
      <c r="K19" s="1841">
        <f t="shared" ref="K19" si="6">SUM(K16:K18)</f>
        <v>159148</v>
      </c>
      <c r="L19" s="1841">
        <f t="shared" ref="L19:R19" si="7">SUM(L16:L18)</f>
        <v>152991</v>
      </c>
      <c r="M19" s="1841">
        <f t="shared" si="7"/>
        <v>127096</v>
      </c>
      <c r="N19" s="1841">
        <f t="shared" si="7"/>
        <v>111077</v>
      </c>
      <c r="O19" s="1841">
        <f t="shared" si="7"/>
        <v>121900</v>
      </c>
      <c r="P19" s="1841">
        <f t="shared" si="7"/>
        <v>118562</v>
      </c>
      <c r="Q19" s="1841">
        <f t="shared" si="7"/>
        <v>72054</v>
      </c>
      <c r="R19" s="1841">
        <f t="shared" si="7"/>
        <v>79748</v>
      </c>
      <c r="S19" s="1842"/>
    </row>
    <row r="20" spans="1:19" ht="9.75" customHeight="1" x14ac:dyDescent="0.2">
      <c r="A20" s="2525" t="s">
        <v>345</v>
      </c>
      <c r="B20" s="2526"/>
      <c r="C20" s="1844"/>
      <c r="D20" s="1545">
        <f>D19+D14</f>
        <v>1895845</v>
      </c>
      <c r="E20" s="1545">
        <f>E19+E14</f>
        <v>1548521</v>
      </c>
      <c r="F20" s="1545">
        <f t="shared" ref="F20:I20" si="8">F19+F14</f>
        <v>528659</v>
      </c>
      <c r="G20" s="1545">
        <f t="shared" si="8"/>
        <v>3973025</v>
      </c>
      <c r="H20" s="1545">
        <f t="shared" si="8"/>
        <v>3568887</v>
      </c>
      <c r="I20" s="1545">
        <f t="shared" si="8"/>
        <v>404138</v>
      </c>
      <c r="J20" s="1545"/>
      <c r="K20" s="1841">
        <f t="shared" ref="K20" si="9">K19+K14</f>
        <v>4260586</v>
      </c>
      <c r="L20" s="1841">
        <f t="shared" ref="L20:R20" si="10">L19+L14</f>
        <v>3987045</v>
      </c>
      <c r="M20" s="1841">
        <f t="shared" si="10"/>
        <v>3598972</v>
      </c>
      <c r="N20" s="1841">
        <f t="shared" si="10"/>
        <v>3283373</v>
      </c>
      <c r="O20" s="1841">
        <f t="shared" si="10"/>
        <v>3080146</v>
      </c>
      <c r="P20" s="1841">
        <f t="shared" si="10"/>
        <v>2889270</v>
      </c>
      <c r="Q20" s="1841">
        <f t="shared" si="10"/>
        <v>2786323</v>
      </c>
      <c r="R20" s="1841">
        <f t="shared" si="10"/>
        <v>2709122</v>
      </c>
      <c r="S20" s="1842"/>
    </row>
    <row r="21" spans="1:19" ht="9" customHeight="1" x14ac:dyDescent="0.2">
      <c r="A21" s="2350" t="s">
        <v>346</v>
      </c>
      <c r="B21" s="2350"/>
      <c r="C21" s="1845"/>
      <c r="D21" s="1546"/>
      <c r="E21" s="1546"/>
      <c r="F21" s="1546"/>
      <c r="G21" s="1546"/>
      <c r="H21" s="1546"/>
      <c r="I21" s="1546"/>
      <c r="J21" s="1546"/>
      <c r="K21" s="1838"/>
      <c r="L21" s="1838"/>
      <c r="M21" s="1838"/>
      <c r="N21" s="1838"/>
      <c r="O21" s="1838"/>
      <c r="P21" s="1838"/>
      <c r="Q21" s="1838"/>
      <c r="R21" s="1838"/>
      <c r="S21" s="835"/>
    </row>
    <row r="22" spans="1:19" ht="9" customHeight="1" x14ac:dyDescent="0.2">
      <c r="A22" s="2350" t="s">
        <v>12</v>
      </c>
      <c r="B22" s="2350"/>
      <c r="C22" s="1827"/>
      <c r="D22" s="1547"/>
      <c r="E22" s="1547"/>
      <c r="F22" s="1547"/>
      <c r="G22" s="1547"/>
      <c r="H22" s="1547"/>
      <c r="I22" s="1547"/>
      <c r="J22" s="1546"/>
      <c r="K22" s="1838"/>
      <c r="L22" s="1838"/>
      <c r="M22" s="1838"/>
      <c r="N22" s="1838"/>
      <c r="O22" s="1838"/>
      <c r="P22" s="1838"/>
      <c r="Q22" s="1838"/>
      <c r="R22" s="1838"/>
      <c r="S22" s="835"/>
    </row>
    <row r="23" spans="1:19" ht="9" customHeight="1" x14ac:dyDescent="0.2">
      <c r="A23" s="1832"/>
      <c r="B23" s="1843" t="s">
        <v>347</v>
      </c>
      <c r="C23" s="1834"/>
      <c r="D23" s="1546">
        <v>892730</v>
      </c>
      <c r="E23" s="1546">
        <v>10961</v>
      </c>
      <c r="F23" s="1546">
        <v>1266</v>
      </c>
      <c r="G23" s="1546">
        <f>SUM(D23:F23)</f>
        <v>904957</v>
      </c>
      <c r="H23" s="1546">
        <v>892117</v>
      </c>
      <c r="I23" s="1546">
        <f>G23-H23</f>
        <v>12840</v>
      </c>
      <c r="J23" s="1546"/>
      <c r="K23" s="1838">
        <v>724945</v>
      </c>
      <c r="L23" s="1838">
        <v>723265</v>
      </c>
      <c r="M23" s="1838">
        <v>567469</v>
      </c>
      <c r="N23" s="1838">
        <v>408698</v>
      </c>
      <c r="O23" s="1838">
        <v>387351</v>
      </c>
      <c r="P23" s="1838">
        <v>427242</v>
      </c>
      <c r="Q23" s="1838">
        <v>382159</v>
      </c>
      <c r="R23" s="1838">
        <v>299532</v>
      </c>
      <c r="S23" s="1835"/>
    </row>
    <row r="24" spans="1:19" ht="9" customHeight="1" x14ac:dyDescent="0.2">
      <c r="A24" s="2169"/>
      <c r="B24" s="2170" t="s">
        <v>409</v>
      </c>
      <c r="C24" s="2171"/>
      <c r="D24" s="2172">
        <v>338753</v>
      </c>
      <c r="E24" s="2172">
        <v>72274</v>
      </c>
      <c r="F24" s="2172">
        <v>32745</v>
      </c>
      <c r="G24" s="2172">
        <f>SUM(D24:F24)</f>
        <v>443772</v>
      </c>
      <c r="H24" s="2172">
        <v>398262</v>
      </c>
      <c r="I24" s="2172">
        <f>G24-H24</f>
        <v>45510</v>
      </c>
      <c r="J24" s="2172"/>
      <c r="K24" s="2173">
        <v>427113</v>
      </c>
      <c r="L24" s="2173">
        <v>418238</v>
      </c>
      <c r="M24" s="2173">
        <v>381843</v>
      </c>
      <c r="N24" s="2173">
        <v>358282</v>
      </c>
      <c r="O24" s="2173">
        <v>357068</v>
      </c>
      <c r="P24" s="2173">
        <v>342766</v>
      </c>
      <c r="Q24" s="2173">
        <v>322478</v>
      </c>
      <c r="R24" s="2173">
        <v>320053</v>
      </c>
      <c r="S24" s="1835"/>
    </row>
    <row r="25" spans="1:19" ht="9" customHeight="1" x14ac:dyDescent="0.2">
      <c r="A25" s="2174"/>
      <c r="B25" s="2175" t="s">
        <v>4</v>
      </c>
      <c r="C25" s="2176"/>
      <c r="D25" s="2172">
        <v>17823</v>
      </c>
      <c r="E25" s="2172">
        <v>1408</v>
      </c>
      <c r="F25" s="2172">
        <v>54</v>
      </c>
      <c r="G25" s="2172">
        <f>SUM(D25:F25)</f>
        <v>19285</v>
      </c>
      <c r="H25" s="2172">
        <v>19285</v>
      </c>
      <c r="I25" s="2172">
        <f>G25-H25</f>
        <v>0</v>
      </c>
      <c r="J25" s="2172"/>
      <c r="K25" s="2173">
        <v>20436</v>
      </c>
      <c r="L25" s="2173">
        <v>20803</v>
      </c>
      <c r="M25" s="2173">
        <v>7708</v>
      </c>
      <c r="N25" s="2173">
        <v>20564</v>
      </c>
      <c r="O25" s="2173">
        <v>19887</v>
      </c>
      <c r="P25" s="2173">
        <v>21034</v>
      </c>
      <c r="Q25" s="2173">
        <v>21218</v>
      </c>
      <c r="R25" s="2173">
        <v>22877</v>
      </c>
      <c r="S25" s="1835"/>
    </row>
    <row r="26" spans="1:19" ht="9" customHeight="1" x14ac:dyDescent="0.2">
      <c r="A26" s="2174"/>
      <c r="B26" s="2175" t="s">
        <v>14</v>
      </c>
      <c r="C26" s="1836"/>
      <c r="D26" s="1543">
        <v>22243</v>
      </c>
      <c r="E26" s="1543">
        <v>1684</v>
      </c>
      <c r="F26" s="1543">
        <v>20</v>
      </c>
      <c r="G26" s="1543">
        <f>SUM(D26:F26)</f>
        <v>23947</v>
      </c>
      <c r="H26" s="1543">
        <v>23947</v>
      </c>
      <c r="I26" s="1543">
        <f>G26-H26</f>
        <v>0</v>
      </c>
      <c r="J26" s="1546"/>
      <c r="K26" s="1830">
        <v>24256</v>
      </c>
      <c r="L26" s="1830">
        <v>22784</v>
      </c>
      <c r="M26" s="1830">
        <v>20427</v>
      </c>
      <c r="N26" s="1830">
        <v>22543</v>
      </c>
      <c r="O26" s="1830">
        <v>23877</v>
      </c>
      <c r="P26" s="1830">
        <v>23526</v>
      </c>
      <c r="Q26" s="1830">
        <v>23140</v>
      </c>
      <c r="R26" s="1838">
        <v>23034</v>
      </c>
      <c r="S26" s="1835"/>
    </row>
    <row r="27" spans="1:19" ht="9.75" customHeight="1" x14ac:dyDescent="0.2">
      <c r="A27" s="1839"/>
      <c r="B27" s="1839"/>
      <c r="C27" s="1840"/>
      <c r="D27" s="1545">
        <f>SUM(D23:D26)</f>
        <v>1271549</v>
      </c>
      <c r="E27" s="1545">
        <f>SUM(E23:E26)</f>
        <v>86327</v>
      </c>
      <c r="F27" s="1545">
        <f t="shared" ref="F27:I27" si="11">SUM(F23:F26)</f>
        <v>34085</v>
      </c>
      <c r="G27" s="1545">
        <f t="shared" si="11"/>
        <v>1391961</v>
      </c>
      <c r="H27" s="1545">
        <f t="shared" si="11"/>
        <v>1333611</v>
      </c>
      <c r="I27" s="1545">
        <f t="shared" si="11"/>
        <v>58350</v>
      </c>
      <c r="J27" s="1545"/>
      <c r="K27" s="1841">
        <f t="shared" ref="K27" si="12">SUM(K23:K26)</f>
        <v>1196750</v>
      </c>
      <c r="L27" s="1841">
        <f t="shared" ref="L27:R27" si="13">SUM(L23:L26)</f>
        <v>1185090</v>
      </c>
      <c r="M27" s="1841">
        <f t="shared" si="13"/>
        <v>977447</v>
      </c>
      <c r="N27" s="1841">
        <f t="shared" si="13"/>
        <v>810087</v>
      </c>
      <c r="O27" s="1841">
        <f t="shared" si="13"/>
        <v>788183</v>
      </c>
      <c r="P27" s="1841">
        <f t="shared" si="13"/>
        <v>814568</v>
      </c>
      <c r="Q27" s="1841">
        <f t="shared" si="13"/>
        <v>748995</v>
      </c>
      <c r="R27" s="1841">
        <f t="shared" si="13"/>
        <v>665496</v>
      </c>
      <c r="S27" s="1842"/>
    </row>
    <row r="28" spans="1:19" ht="9" customHeight="1" x14ac:dyDescent="0.2">
      <c r="A28" s="2350" t="s">
        <v>13</v>
      </c>
      <c r="B28" s="2350"/>
      <c r="C28" s="1827"/>
      <c r="D28" s="1546"/>
      <c r="E28" s="1546"/>
      <c r="F28" s="1546"/>
      <c r="G28" s="1546"/>
      <c r="H28" s="1546"/>
      <c r="I28" s="1546"/>
      <c r="J28" s="1546"/>
      <c r="K28" s="1838"/>
      <c r="L28" s="1838"/>
      <c r="M28" s="1838"/>
      <c r="N28" s="1838"/>
      <c r="O28" s="1838"/>
      <c r="P28" s="1838"/>
      <c r="Q28" s="1838"/>
      <c r="R28" s="1838"/>
      <c r="S28" s="835"/>
    </row>
    <row r="29" spans="1:19" ht="9" customHeight="1" x14ac:dyDescent="0.2">
      <c r="A29" s="2168"/>
      <c r="B29" s="1843" t="s">
        <v>747</v>
      </c>
      <c r="C29" s="1834"/>
      <c r="D29" s="1543">
        <v>26</v>
      </c>
      <c r="E29" s="1543">
        <v>0</v>
      </c>
      <c r="F29" s="1543">
        <v>0</v>
      </c>
      <c r="G29" s="1543">
        <f>SUM(D29:F29)</f>
        <v>26</v>
      </c>
      <c r="H29" s="1543">
        <v>26</v>
      </c>
      <c r="I29" s="1543">
        <f>G29-H29</f>
        <v>0</v>
      </c>
      <c r="J29" s="1546"/>
      <c r="K29" s="1830">
        <v>0</v>
      </c>
      <c r="L29" s="1830">
        <v>9</v>
      </c>
      <c r="M29" s="1830">
        <v>0</v>
      </c>
      <c r="N29" s="1830">
        <v>11</v>
      </c>
      <c r="O29" s="1830">
        <v>10</v>
      </c>
      <c r="P29" s="1830">
        <v>5</v>
      </c>
      <c r="Q29" s="1830">
        <v>1</v>
      </c>
      <c r="R29" s="1838">
        <v>1</v>
      </c>
      <c r="S29" s="1835"/>
    </row>
    <row r="30" spans="1:19" ht="9.75" customHeight="1" x14ac:dyDescent="0.2">
      <c r="A30" s="2518" t="s">
        <v>348</v>
      </c>
      <c r="B30" s="2518"/>
      <c r="C30" s="1846"/>
      <c r="D30" s="1545">
        <f>D27+D29</f>
        <v>1271575</v>
      </c>
      <c r="E30" s="1545">
        <f t="shared" ref="E30:I30" si="14">E27+E29</f>
        <v>86327</v>
      </c>
      <c r="F30" s="1545">
        <f t="shared" si="14"/>
        <v>34085</v>
      </c>
      <c r="G30" s="1545">
        <f t="shared" si="14"/>
        <v>1391987</v>
      </c>
      <c r="H30" s="1545">
        <f t="shared" si="14"/>
        <v>1333637</v>
      </c>
      <c r="I30" s="1545">
        <f t="shared" si="14"/>
        <v>58350</v>
      </c>
      <c r="J30" s="1545"/>
      <c r="K30" s="1841">
        <f t="shared" ref="K30" si="15">K27+K29</f>
        <v>1196750</v>
      </c>
      <c r="L30" s="1841">
        <f t="shared" ref="L30:R30" si="16">L27+L29</f>
        <v>1185099</v>
      </c>
      <c r="M30" s="1841">
        <f t="shared" si="16"/>
        <v>977447</v>
      </c>
      <c r="N30" s="1841">
        <f t="shared" si="16"/>
        <v>810098</v>
      </c>
      <c r="O30" s="1841">
        <f t="shared" si="16"/>
        <v>788193</v>
      </c>
      <c r="P30" s="1841">
        <f t="shared" si="16"/>
        <v>814573</v>
      </c>
      <c r="Q30" s="1841">
        <f t="shared" si="16"/>
        <v>748996</v>
      </c>
      <c r="R30" s="1841">
        <f t="shared" si="16"/>
        <v>665497</v>
      </c>
      <c r="S30" s="1842"/>
    </row>
    <row r="31" spans="1:19" ht="9" customHeight="1" x14ac:dyDescent="0.2">
      <c r="A31" s="2517" t="s">
        <v>349</v>
      </c>
      <c r="B31" s="2517"/>
      <c r="C31" s="1827"/>
      <c r="D31" s="1546"/>
      <c r="E31" s="1546"/>
      <c r="F31" s="1546"/>
      <c r="G31" s="1546"/>
      <c r="H31" s="1546"/>
      <c r="I31" s="1546"/>
      <c r="J31" s="1546"/>
      <c r="K31" s="1838"/>
      <c r="L31" s="1838"/>
      <c r="M31" s="1838"/>
      <c r="N31" s="1838"/>
      <c r="O31" s="1838"/>
      <c r="P31" s="1838"/>
      <c r="Q31" s="1838"/>
      <c r="R31" s="1838"/>
      <c r="S31" s="835"/>
    </row>
    <row r="32" spans="1:19" ht="9" customHeight="1" x14ac:dyDescent="0.2">
      <c r="A32" s="2350" t="s">
        <v>12</v>
      </c>
      <c r="B32" s="2350"/>
      <c r="C32" s="1827"/>
      <c r="D32" s="1546"/>
      <c r="E32" s="1546"/>
      <c r="F32" s="1546"/>
      <c r="G32" s="1546"/>
      <c r="H32" s="1546"/>
      <c r="I32" s="1546"/>
      <c r="J32" s="1546"/>
      <c r="K32" s="1838"/>
      <c r="L32" s="1838"/>
      <c r="M32" s="1838"/>
      <c r="N32" s="1838"/>
      <c r="O32" s="1838"/>
      <c r="P32" s="1838"/>
      <c r="Q32" s="1838"/>
      <c r="R32" s="1838"/>
      <c r="S32" s="835"/>
    </row>
    <row r="33" spans="1:19" ht="9" customHeight="1" x14ac:dyDescent="0.2">
      <c r="A33" s="1832"/>
      <c r="B33" s="1843" t="s">
        <v>350</v>
      </c>
      <c r="C33" s="1834"/>
      <c r="D33" s="1546">
        <v>0</v>
      </c>
      <c r="E33" s="1546">
        <v>0</v>
      </c>
      <c r="F33" s="1546">
        <v>0</v>
      </c>
      <c r="G33" s="1546">
        <f>SUM(D33:F33)</f>
        <v>0</v>
      </c>
      <c r="H33" s="1546">
        <v>0</v>
      </c>
      <c r="I33" s="1546">
        <f>G33-H33</f>
        <v>0</v>
      </c>
      <c r="J33" s="1546"/>
      <c r="K33" s="1838">
        <v>0</v>
      </c>
      <c r="L33" s="1838">
        <v>0</v>
      </c>
      <c r="M33" s="1838">
        <v>0</v>
      </c>
      <c r="N33" s="1838">
        <v>0</v>
      </c>
      <c r="O33" s="1838">
        <v>0</v>
      </c>
      <c r="P33" s="1838">
        <v>0</v>
      </c>
      <c r="Q33" s="1838">
        <v>0</v>
      </c>
      <c r="R33" s="1838">
        <v>0</v>
      </c>
      <c r="S33" s="835"/>
    </row>
    <row r="34" spans="1:19" ht="9" customHeight="1" x14ac:dyDescent="0.2">
      <c r="A34" s="2169"/>
      <c r="B34" s="2170" t="s">
        <v>351</v>
      </c>
      <c r="C34" s="2171"/>
      <c r="D34" s="2172">
        <v>65</v>
      </c>
      <c r="E34" s="2172">
        <v>600</v>
      </c>
      <c r="F34" s="2172">
        <v>377</v>
      </c>
      <c r="G34" s="2172">
        <f>SUM(D34:F34)</f>
        <v>1042</v>
      </c>
      <c r="H34" s="2172">
        <v>940</v>
      </c>
      <c r="I34" s="2172">
        <f>G34-H34</f>
        <v>102</v>
      </c>
      <c r="J34" s="2172"/>
      <c r="K34" s="2173">
        <v>1061</v>
      </c>
      <c r="L34" s="2173">
        <v>848</v>
      </c>
      <c r="M34" s="2173">
        <v>713</v>
      </c>
      <c r="N34" s="2173">
        <v>759</v>
      </c>
      <c r="O34" s="2173">
        <v>545</v>
      </c>
      <c r="P34" s="2173">
        <v>414</v>
      </c>
      <c r="Q34" s="2173">
        <v>461</v>
      </c>
      <c r="R34" s="2173">
        <v>487</v>
      </c>
      <c r="S34" s="835"/>
    </row>
    <row r="35" spans="1:19" ht="18.75" customHeight="1" x14ac:dyDescent="0.2">
      <c r="A35" s="1832"/>
      <c r="B35" s="1833" t="s">
        <v>470</v>
      </c>
      <c r="C35" s="1834"/>
      <c r="D35" s="1546"/>
      <c r="E35" s="1546"/>
      <c r="F35" s="1546"/>
      <c r="G35" s="1546"/>
      <c r="H35" s="1546"/>
      <c r="I35" s="1546"/>
      <c r="J35" s="1546"/>
      <c r="K35" s="1838"/>
      <c r="L35" s="1838"/>
      <c r="M35" s="1838"/>
      <c r="N35" s="1838"/>
      <c r="O35" s="1838"/>
      <c r="P35" s="1838"/>
      <c r="Q35" s="1838"/>
      <c r="R35" s="1838"/>
      <c r="S35" s="835"/>
    </row>
    <row r="36" spans="1:19" ht="9" customHeight="1" x14ac:dyDescent="0.2">
      <c r="A36" s="1832"/>
      <c r="B36" s="1843" t="s">
        <v>471</v>
      </c>
      <c r="C36" s="1834"/>
      <c r="D36" s="1546">
        <v>0</v>
      </c>
      <c r="E36" s="1546">
        <v>835</v>
      </c>
      <c r="F36" s="1546">
        <v>296</v>
      </c>
      <c r="G36" s="1546">
        <f>SUM(D36:F36)</f>
        <v>1131</v>
      </c>
      <c r="H36" s="1546">
        <v>973</v>
      </c>
      <c r="I36" s="1546">
        <f>G36-H36</f>
        <v>158</v>
      </c>
      <c r="J36" s="1546"/>
      <c r="K36" s="1838">
        <v>1348</v>
      </c>
      <c r="L36" s="1838">
        <v>480</v>
      </c>
      <c r="M36" s="1838">
        <v>531</v>
      </c>
      <c r="N36" s="1838">
        <v>601</v>
      </c>
      <c r="O36" s="1838">
        <v>664</v>
      </c>
      <c r="P36" s="1838">
        <v>525</v>
      </c>
      <c r="Q36" s="1838">
        <v>797</v>
      </c>
      <c r="R36" s="1838">
        <v>1171</v>
      </c>
      <c r="S36" s="835"/>
    </row>
    <row r="37" spans="1:19" ht="9" customHeight="1" x14ac:dyDescent="0.2">
      <c r="A37" s="2169"/>
      <c r="B37" s="2170" t="s">
        <v>353</v>
      </c>
      <c r="C37" s="2171"/>
      <c r="D37" s="2172">
        <v>177</v>
      </c>
      <c r="E37" s="2172">
        <v>201</v>
      </c>
      <c r="F37" s="2172">
        <v>0</v>
      </c>
      <c r="G37" s="2172">
        <f>SUM(D37:F37)</f>
        <v>378</v>
      </c>
      <c r="H37" s="2172">
        <v>328</v>
      </c>
      <c r="I37" s="2172">
        <f>G37-H37</f>
        <v>50</v>
      </c>
      <c r="J37" s="2172"/>
      <c r="K37" s="2173">
        <v>199</v>
      </c>
      <c r="L37" s="2173">
        <v>226</v>
      </c>
      <c r="M37" s="2173">
        <v>230</v>
      </c>
      <c r="N37" s="2173">
        <v>259</v>
      </c>
      <c r="O37" s="2173">
        <v>259</v>
      </c>
      <c r="P37" s="2173">
        <v>262</v>
      </c>
      <c r="Q37" s="2173">
        <v>542</v>
      </c>
      <c r="R37" s="2173">
        <v>454</v>
      </c>
      <c r="S37" s="835"/>
    </row>
    <row r="38" spans="1:19" ht="18.75" customHeight="1" x14ac:dyDescent="0.2">
      <c r="A38" s="1832"/>
      <c r="B38" s="1833" t="s">
        <v>470</v>
      </c>
      <c r="C38" s="1834"/>
      <c r="D38" s="1546"/>
      <c r="E38" s="1546"/>
      <c r="F38" s="1546"/>
      <c r="G38" s="1546"/>
      <c r="H38" s="1546"/>
      <c r="I38" s="1546"/>
      <c r="J38" s="1546"/>
      <c r="K38" s="1838"/>
      <c r="L38" s="1838"/>
      <c r="M38" s="1838"/>
      <c r="N38" s="1838"/>
      <c r="O38" s="1838"/>
      <c r="P38" s="1838"/>
      <c r="Q38" s="1838"/>
      <c r="R38" s="1838"/>
      <c r="S38" s="835"/>
    </row>
    <row r="39" spans="1:19" ht="9" customHeight="1" x14ac:dyDescent="0.2">
      <c r="A39" s="1832"/>
      <c r="B39" s="1843" t="s">
        <v>354</v>
      </c>
      <c r="C39" s="1834"/>
      <c r="D39" s="1543">
        <v>0</v>
      </c>
      <c r="E39" s="1543">
        <v>33</v>
      </c>
      <c r="F39" s="1543">
        <v>148</v>
      </c>
      <c r="G39" s="1543">
        <f>SUM(D39:F39)</f>
        <v>181</v>
      </c>
      <c r="H39" s="1543">
        <v>181</v>
      </c>
      <c r="I39" s="1543">
        <f>G39-H39</f>
        <v>0</v>
      </c>
      <c r="J39" s="1546"/>
      <c r="K39" s="1830">
        <v>195</v>
      </c>
      <c r="L39" s="1830">
        <v>33</v>
      </c>
      <c r="M39" s="1830">
        <v>0</v>
      </c>
      <c r="N39" s="1830">
        <v>211</v>
      </c>
      <c r="O39" s="1830">
        <v>13</v>
      </c>
      <c r="P39" s="1830">
        <v>141</v>
      </c>
      <c r="Q39" s="1830">
        <v>215</v>
      </c>
      <c r="R39" s="1838">
        <v>258</v>
      </c>
      <c r="S39" s="835"/>
    </row>
    <row r="40" spans="1:19" ht="9.75" customHeight="1" x14ac:dyDescent="0.2">
      <c r="A40" s="2518" t="s">
        <v>355</v>
      </c>
      <c r="B40" s="2518"/>
      <c r="C40" s="1846"/>
      <c r="D40" s="1545">
        <f>SUM(D33:D39)</f>
        <v>242</v>
      </c>
      <c r="E40" s="1545">
        <f t="shared" ref="E40:I40" si="17">SUM(E33:E39)</f>
        <v>1669</v>
      </c>
      <c r="F40" s="1545">
        <f t="shared" si="17"/>
        <v>821</v>
      </c>
      <c r="G40" s="1545">
        <f t="shared" si="17"/>
        <v>2732</v>
      </c>
      <c r="H40" s="1545">
        <f t="shared" si="17"/>
        <v>2422</v>
      </c>
      <c r="I40" s="1545">
        <f t="shared" si="17"/>
        <v>310</v>
      </c>
      <c r="J40" s="1545"/>
      <c r="K40" s="1841">
        <f t="shared" ref="K40" si="18">SUM(K33:K39)</f>
        <v>2803</v>
      </c>
      <c r="L40" s="1841">
        <f t="shared" ref="L40:R40" si="19">SUM(L33:L39)</f>
        <v>1587</v>
      </c>
      <c r="M40" s="1841">
        <f t="shared" si="19"/>
        <v>1474</v>
      </c>
      <c r="N40" s="1841">
        <f t="shared" si="19"/>
        <v>1830</v>
      </c>
      <c r="O40" s="1841">
        <f t="shared" si="19"/>
        <v>1481</v>
      </c>
      <c r="P40" s="1841">
        <f t="shared" si="19"/>
        <v>1342</v>
      </c>
      <c r="Q40" s="1841">
        <f t="shared" si="19"/>
        <v>2015</v>
      </c>
      <c r="R40" s="1841">
        <f t="shared" si="19"/>
        <v>2370</v>
      </c>
      <c r="S40" s="1847"/>
    </row>
    <row r="41" spans="1:19" ht="9" customHeight="1" x14ac:dyDescent="0.2">
      <c r="A41" s="2517" t="s">
        <v>481</v>
      </c>
      <c r="B41" s="2517"/>
      <c r="C41" s="1827"/>
      <c r="D41" s="1546"/>
      <c r="E41" s="1546"/>
      <c r="F41" s="1546"/>
      <c r="G41" s="1546"/>
      <c r="H41" s="1546"/>
      <c r="I41" s="1546"/>
      <c r="J41" s="1546"/>
      <c r="K41" s="1838"/>
      <c r="L41" s="1838"/>
      <c r="M41" s="1838"/>
      <c r="N41" s="1838"/>
      <c r="O41" s="1838"/>
      <c r="P41" s="1838"/>
      <c r="Q41" s="1838"/>
      <c r="R41" s="1838"/>
      <c r="S41" s="835"/>
    </row>
    <row r="42" spans="1:19" ht="9" customHeight="1" x14ac:dyDescent="0.2">
      <c r="A42" s="1559"/>
      <c r="B42" s="1559" t="s">
        <v>352</v>
      </c>
      <c r="C42" s="2188"/>
      <c r="D42" s="2185">
        <v>59325</v>
      </c>
      <c r="E42" s="2185">
        <v>18350</v>
      </c>
      <c r="F42" s="2185">
        <v>428</v>
      </c>
      <c r="G42" s="2185">
        <f>SUM(D42:F42)</f>
        <v>78103</v>
      </c>
      <c r="H42" s="2185">
        <v>74756</v>
      </c>
      <c r="I42" s="2185">
        <f>G42-H42</f>
        <v>3347</v>
      </c>
      <c r="J42" s="2185"/>
      <c r="K42" s="2187">
        <v>88313</v>
      </c>
      <c r="L42" s="2187">
        <v>96459</v>
      </c>
      <c r="M42" s="2187">
        <v>102061</v>
      </c>
      <c r="N42" s="2187">
        <v>102246</v>
      </c>
      <c r="O42" s="2187">
        <v>86123</v>
      </c>
      <c r="P42" s="2187">
        <v>83897</v>
      </c>
      <c r="Q42" s="2187">
        <v>79679</v>
      </c>
      <c r="R42" s="2187">
        <v>74207</v>
      </c>
      <c r="S42" s="1848"/>
    </row>
    <row r="43" spans="1:19" ht="10.5" customHeight="1" x14ac:dyDescent="0.2">
      <c r="A43" s="2177"/>
      <c r="B43" s="2177" t="s">
        <v>890</v>
      </c>
      <c r="C43" s="1827"/>
      <c r="D43" s="1543">
        <v>71094</v>
      </c>
      <c r="E43" s="1543">
        <v>18272</v>
      </c>
      <c r="F43" s="1543">
        <v>163</v>
      </c>
      <c r="G43" s="1543">
        <f>SUM(D43:F43)</f>
        <v>89529</v>
      </c>
      <c r="H43" s="1543">
        <v>89529</v>
      </c>
      <c r="I43" s="1543">
        <f>G43-H43</f>
        <v>0</v>
      </c>
      <c r="J43" s="1546"/>
      <c r="K43" s="1830">
        <v>82487</v>
      </c>
      <c r="L43" s="1830">
        <v>84239</v>
      </c>
      <c r="M43" s="1830">
        <v>76991</v>
      </c>
      <c r="N43" s="1830">
        <v>82038</v>
      </c>
      <c r="O43" s="1830">
        <v>69062</v>
      </c>
      <c r="P43" s="1830">
        <v>71277</v>
      </c>
      <c r="Q43" s="1830">
        <v>67268</v>
      </c>
      <c r="R43" s="1838">
        <v>54897</v>
      </c>
      <c r="S43" s="1835"/>
    </row>
    <row r="44" spans="1:19" ht="9.75" customHeight="1" x14ac:dyDescent="0.2">
      <c r="A44" s="2518" t="s">
        <v>482</v>
      </c>
      <c r="B44" s="2518"/>
      <c r="C44" s="1846"/>
      <c r="D44" s="1545">
        <f>SUM(D42:D43)</f>
        <v>130419</v>
      </c>
      <c r="E44" s="1545">
        <f t="shared" ref="E44:I44" si="20">SUM(E42:E43)</f>
        <v>36622</v>
      </c>
      <c r="F44" s="1545">
        <f t="shared" si="20"/>
        <v>591</v>
      </c>
      <c r="G44" s="1545">
        <f t="shared" si="20"/>
        <v>167632</v>
      </c>
      <c r="H44" s="1545">
        <f t="shared" si="20"/>
        <v>164285</v>
      </c>
      <c r="I44" s="1545">
        <f t="shared" si="20"/>
        <v>3347</v>
      </c>
      <c r="J44" s="1545"/>
      <c r="K44" s="1841">
        <f t="shared" ref="K44" si="21">SUM(K42:K43)</f>
        <v>170800</v>
      </c>
      <c r="L44" s="1841">
        <f t="shared" ref="L44:R44" si="22">SUM(L42:L43)</f>
        <v>180698</v>
      </c>
      <c r="M44" s="1841">
        <f t="shared" si="22"/>
        <v>179052</v>
      </c>
      <c r="N44" s="1841">
        <f t="shared" si="22"/>
        <v>184284</v>
      </c>
      <c r="O44" s="1841">
        <f t="shared" si="22"/>
        <v>155185</v>
      </c>
      <c r="P44" s="1841">
        <f t="shared" si="22"/>
        <v>155174</v>
      </c>
      <c r="Q44" s="1841">
        <f t="shared" si="22"/>
        <v>146947</v>
      </c>
      <c r="R44" s="1841">
        <f t="shared" si="22"/>
        <v>129104</v>
      </c>
      <c r="S44" s="1847"/>
    </row>
    <row r="45" spans="1:19" ht="9" customHeight="1" x14ac:dyDescent="0.2">
      <c r="A45" s="2517" t="s">
        <v>356</v>
      </c>
      <c r="B45" s="2517"/>
      <c r="C45" s="1849"/>
      <c r="D45" s="1546"/>
      <c r="E45" s="1546"/>
      <c r="F45" s="1546"/>
      <c r="G45" s="1546"/>
      <c r="H45" s="1546"/>
      <c r="I45" s="1546"/>
      <c r="J45" s="1546"/>
      <c r="K45" s="1838"/>
      <c r="L45" s="1838"/>
      <c r="M45" s="1838"/>
      <c r="N45" s="1838"/>
      <c r="O45" s="1838"/>
      <c r="P45" s="1838"/>
      <c r="Q45" s="1838"/>
      <c r="R45" s="1838"/>
      <c r="S45" s="1835"/>
    </row>
    <row r="46" spans="1:19" ht="9" customHeight="1" x14ac:dyDescent="0.2">
      <c r="A46" s="1559"/>
      <c r="B46" s="1559" t="s">
        <v>352</v>
      </c>
      <c r="C46" s="2189"/>
      <c r="D46" s="2185">
        <v>9445</v>
      </c>
      <c r="E46" s="2185">
        <v>369</v>
      </c>
      <c r="F46" s="2185">
        <v>0</v>
      </c>
      <c r="G46" s="2185">
        <f>SUM(D46:F46)</f>
        <v>9814</v>
      </c>
      <c r="H46" s="2185">
        <v>9814</v>
      </c>
      <c r="I46" s="2185">
        <f>G46-H46</f>
        <v>0</v>
      </c>
      <c r="J46" s="2185"/>
      <c r="K46" s="2187">
        <v>9229</v>
      </c>
      <c r="L46" s="2187">
        <v>5190</v>
      </c>
      <c r="M46" s="2187">
        <v>9800</v>
      </c>
      <c r="N46" s="2187">
        <v>4899</v>
      </c>
      <c r="O46" s="2187">
        <v>3908</v>
      </c>
      <c r="P46" s="2187">
        <v>5077</v>
      </c>
      <c r="Q46" s="2187">
        <v>5086</v>
      </c>
      <c r="R46" s="2187">
        <v>3154</v>
      </c>
      <c r="S46" s="1835"/>
    </row>
    <row r="47" spans="1:19" ht="9" customHeight="1" x14ac:dyDescent="0.2">
      <c r="A47" s="2177"/>
      <c r="B47" s="2177" t="s">
        <v>13</v>
      </c>
      <c r="C47" s="1849"/>
      <c r="D47" s="1543">
        <v>3214</v>
      </c>
      <c r="E47" s="1543">
        <v>21</v>
      </c>
      <c r="F47" s="1543">
        <v>0</v>
      </c>
      <c r="G47" s="1543">
        <f>SUM(D47:F47)</f>
        <v>3235</v>
      </c>
      <c r="H47" s="1543">
        <v>3235</v>
      </c>
      <c r="I47" s="1543">
        <f>G47-H47</f>
        <v>0</v>
      </c>
      <c r="J47" s="1546"/>
      <c r="K47" s="1830">
        <v>3295</v>
      </c>
      <c r="L47" s="1830">
        <v>1775</v>
      </c>
      <c r="M47" s="1830">
        <v>1096</v>
      </c>
      <c r="N47" s="1830">
        <v>1091</v>
      </c>
      <c r="O47" s="1830">
        <v>2046</v>
      </c>
      <c r="P47" s="1830">
        <v>3835</v>
      </c>
      <c r="Q47" s="1830">
        <v>3768</v>
      </c>
      <c r="R47" s="1838">
        <v>2929</v>
      </c>
      <c r="S47" s="1835"/>
    </row>
    <row r="48" spans="1:19" ht="9.75" customHeight="1" x14ac:dyDescent="0.2">
      <c r="A48" s="2518" t="s">
        <v>357</v>
      </c>
      <c r="B48" s="2518"/>
      <c r="C48" s="1846"/>
      <c r="D48" s="1545">
        <f>SUM(D46:D47)</f>
        <v>12659</v>
      </c>
      <c r="E48" s="1545">
        <f t="shared" ref="E48:I48" si="23">SUM(E46:E47)</f>
        <v>390</v>
      </c>
      <c r="F48" s="1545">
        <f t="shared" si="23"/>
        <v>0</v>
      </c>
      <c r="G48" s="1545">
        <f t="shared" si="23"/>
        <v>13049</v>
      </c>
      <c r="H48" s="1545">
        <f t="shared" si="23"/>
        <v>13049</v>
      </c>
      <c r="I48" s="1545">
        <f t="shared" si="23"/>
        <v>0</v>
      </c>
      <c r="J48" s="1545"/>
      <c r="K48" s="1841">
        <f t="shared" ref="K48" si="24">SUM(K46:K47)</f>
        <v>12524</v>
      </c>
      <c r="L48" s="1841">
        <f t="shared" ref="L48:R48" si="25">SUM(L46:L47)</f>
        <v>6965</v>
      </c>
      <c r="M48" s="1841">
        <f t="shared" si="25"/>
        <v>10896</v>
      </c>
      <c r="N48" s="1841">
        <f t="shared" si="25"/>
        <v>5990</v>
      </c>
      <c r="O48" s="1841">
        <f t="shared" si="25"/>
        <v>5954</v>
      </c>
      <c r="P48" s="1841">
        <f t="shared" si="25"/>
        <v>8912</v>
      </c>
      <c r="Q48" s="1841">
        <f t="shared" si="25"/>
        <v>8854</v>
      </c>
      <c r="R48" s="1841">
        <f t="shared" si="25"/>
        <v>6083</v>
      </c>
      <c r="S48" s="1847"/>
    </row>
    <row r="49" spans="1:19" ht="9" customHeight="1" x14ac:dyDescent="0.2">
      <c r="A49" s="2517" t="s">
        <v>358</v>
      </c>
      <c r="B49" s="2517"/>
      <c r="C49" s="1850"/>
      <c r="D49" s="1546"/>
      <c r="E49" s="1546"/>
      <c r="F49" s="1546"/>
      <c r="G49" s="1546"/>
      <c r="H49" s="1546"/>
      <c r="I49" s="1546"/>
      <c r="J49" s="1546"/>
      <c r="K49" s="1838"/>
      <c r="L49" s="1838"/>
      <c r="M49" s="1838"/>
      <c r="N49" s="1838"/>
      <c r="O49" s="1838"/>
      <c r="P49" s="1838"/>
      <c r="Q49" s="1838"/>
      <c r="R49" s="1838"/>
      <c r="S49" s="835"/>
    </row>
    <row r="50" spans="1:19" ht="9" customHeight="1" x14ac:dyDescent="0.2">
      <c r="A50" s="1971"/>
      <c r="B50" s="1971" t="s">
        <v>352</v>
      </c>
      <c r="C50" s="1827"/>
      <c r="D50" s="1546">
        <v>18229</v>
      </c>
      <c r="E50" s="1546">
        <v>16061</v>
      </c>
      <c r="F50" s="1546">
        <v>2529</v>
      </c>
      <c r="G50" s="1546">
        <f>SUM(D50:F50)</f>
        <v>36819</v>
      </c>
      <c r="H50" s="1546">
        <v>36819</v>
      </c>
      <c r="I50" s="1546">
        <f>G50-H50</f>
        <v>0</v>
      </c>
      <c r="J50" s="1546"/>
      <c r="K50" s="1838">
        <v>35055</v>
      </c>
      <c r="L50" s="1838">
        <v>35103</v>
      </c>
      <c r="M50" s="1838">
        <v>32865</v>
      </c>
      <c r="N50" s="1838">
        <v>33261</v>
      </c>
      <c r="O50" s="1838">
        <v>32637</v>
      </c>
      <c r="P50" s="1838">
        <v>32469</v>
      </c>
      <c r="Q50" s="1838">
        <v>29980</v>
      </c>
      <c r="R50" s="1838">
        <v>27631</v>
      </c>
      <c r="S50" s="1848"/>
    </row>
    <row r="51" spans="1:19" ht="18.75" customHeight="1" x14ac:dyDescent="0.2">
      <c r="A51" s="2177"/>
      <c r="B51" s="2178" t="s">
        <v>472</v>
      </c>
      <c r="C51" s="2180"/>
      <c r="D51" s="2172">
        <v>59</v>
      </c>
      <c r="E51" s="2172">
        <v>43</v>
      </c>
      <c r="F51" s="2172">
        <v>0</v>
      </c>
      <c r="G51" s="2172">
        <f>SUM(D51:F51)</f>
        <v>102</v>
      </c>
      <c r="H51" s="2172">
        <v>102</v>
      </c>
      <c r="I51" s="2172">
        <f>G51-H51</f>
        <v>0</v>
      </c>
      <c r="J51" s="2181"/>
      <c r="K51" s="2173">
        <v>25</v>
      </c>
      <c r="L51" s="2173">
        <v>34</v>
      </c>
      <c r="M51" s="2173">
        <v>66</v>
      </c>
      <c r="N51" s="2173">
        <v>29</v>
      </c>
      <c r="O51" s="2173">
        <v>31</v>
      </c>
      <c r="P51" s="2173">
        <v>24</v>
      </c>
      <c r="Q51" s="2173">
        <v>32</v>
      </c>
      <c r="R51" s="2173">
        <v>27</v>
      </c>
      <c r="S51" s="1851"/>
    </row>
    <row r="52" spans="1:19" ht="9" customHeight="1" x14ac:dyDescent="0.2">
      <c r="A52" s="2177"/>
      <c r="B52" s="2177" t="s">
        <v>13</v>
      </c>
      <c r="C52" s="1827"/>
      <c r="D52" s="1543">
        <v>14552</v>
      </c>
      <c r="E52" s="1543">
        <v>8245</v>
      </c>
      <c r="F52" s="1543">
        <v>289</v>
      </c>
      <c r="G52" s="1543">
        <f>SUM(D52:F52)</f>
        <v>23086</v>
      </c>
      <c r="H52" s="1543">
        <v>23086</v>
      </c>
      <c r="I52" s="1543">
        <f>G52-H52</f>
        <v>0</v>
      </c>
      <c r="J52" s="1546"/>
      <c r="K52" s="1830">
        <v>22475</v>
      </c>
      <c r="L52" s="1830">
        <v>24190</v>
      </c>
      <c r="M52" s="1830">
        <v>23434</v>
      </c>
      <c r="N52" s="1830">
        <v>26952</v>
      </c>
      <c r="O52" s="1830">
        <v>26303</v>
      </c>
      <c r="P52" s="1830">
        <v>26249</v>
      </c>
      <c r="Q52" s="1830">
        <v>24324</v>
      </c>
      <c r="R52" s="1838">
        <v>20363</v>
      </c>
      <c r="S52" s="1835"/>
    </row>
    <row r="53" spans="1:19" ht="9.75" customHeight="1" x14ac:dyDescent="0.2">
      <c r="A53" s="2518" t="s">
        <v>359</v>
      </c>
      <c r="B53" s="2518"/>
      <c r="C53" s="1846"/>
      <c r="D53" s="1545">
        <f>SUM(D50:D52)</f>
        <v>32840</v>
      </c>
      <c r="E53" s="1545">
        <f t="shared" ref="E53:I53" si="26">SUM(E50:E52)</f>
        <v>24349</v>
      </c>
      <c r="F53" s="1545">
        <f t="shared" si="26"/>
        <v>2818</v>
      </c>
      <c r="G53" s="1545">
        <f t="shared" si="26"/>
        <v>60007</v>
      </c>
      <c r="H53" s="1545">
        <f t="shared" si="26"/>
        <v>60007</v>
      </c>
      <c r="I53" s="1545">
        <f t="shared" si="26"/>
        <v>0</v>
      </c>
      <c r="J53" s="1545"/>
      <c r="K53" s="1841">
        <f t="shared" ref="K53" si="27">SUM(K50:K52)</f>
        <v>57555</v>
      </c>
      <c r="L53" s="1841">
        <f t="shared" ref="L53:R53" si="28">SUM(L50:L52)</f>
        <v>59327</v>
      </c>
      <c r="M53" s="1841">
        <f t="shared" si="28"/>
        <v>56365</v>
      </c>
      <c r="N53" s="1841">
        <f t="shared" si="28"/>
        <v>60242</v>
      </c>
      <c r="O53" s="1841">
        <f t="shared" si="28"/>
        <v>58971</v>
      </c>
      <c r="P53" s="1841">
        <f t="shared" si="28"/>
        <v>58742</v>
      </c>
      <c r="Q53" s="1841">
        <f t="shared" si="28"/>
        <v>54336</v>
      </c>
      <c r="R53" s="1841">
        <f t="shared" si="28"/>
        <v>48021</v>
      </c>
      <c r="S53" s="1847"/>
    </row>
    <row r="54" spans="1:19" ht="9.75" customHeight="1" x14ac:dyDescent="0.2">
      <c r="A54" s="2518" t="s">
        <v>360</v>
      </c>
      <c r="B54" s="2518"/>
      <c r="C54" s="1852"/>
      <c r="D54" s="1544">
        <f>D53+D48+D44+D40+D30+D20</f>
        <v>3343580</v>
      </c>
      <c r="E54" s="1544">
        <f t="shared" ref="E54:I54" si="29">E53+E48+E44+E40+E30+E20</f>
        <v>1697878</v>
      </c>
      <c r="F54" s="1544">
        <f t="shared" si="29"/>
        <v>566974</v>
      </c>
      <c r="G54" s="1544">
        <f t="shared" si="29"/>
        <v>5608432</v>
      </c>
      <c r="H54" s="1544">
        <f t="shared" si="29"/>
        <v>5142287</v>
      </c>
      <c r="I54" s="1544">
        <f t="shared" si="29"/>
        <v>466145</v>
      </c>
      <c r="J54" s="1544"/>
      <c r="K54" s="1837">
        <f t="shared" ref="K54" si="30">K53+K48+K44+K40+K30+K20</f>
        <v>5701018</v>
      </c>
      <c r="L54" s="1837">
        <f t="shared" ref="L54:R54" si="31">L53+L48+L44+L40+L30+L20</f>
        <v>5420721</v>
      </c>
      <c r="M54" s="1837">
        <f t="shared" si="31"/>
        <v>4824206</v>
      </c>
      <c r="N54" s="1837">
        <f t="shared" si="31"/>
        <v>4345817</v>
      </c>
      <c r="O54" s="1837">
        <f t="shared" si="31"/>
        <v>4089930</v>
      </c>
      <c r="P54" s="1837">
        <f t="shared" si="31"/>
        <v>3928013</v>
      </c>
      <c r="Q54" s="1837">
        <f t="shared" si="31"/>
        <v>3747471</v>
      </c>
      <c r="R54" s="1837">
        <f t="shared" si="31"/>
        <v>3560197</v>
      </c>
      <c r="S54" s="1853"/>
    </row>
    <row r="55" spans="1:19" ht="9" customHeight="1" x14ac:dyDescent="0.2">
      <c r="A55" s="2522" t="s">
        <v>282</v>
      </c>
      <c r="B55" s="2522"/>
      <c r="C55" s="1854"/>
      <c r="D55" s="1548"/>
      <c r="E55" s="1548"/>
      <c r="F55" s="1548"/>
      <c r="G55" s="1548"/>
      <c r="H55" s="1548"/>
      <c r="I55" s="1548"/>
      <c r="J55" s="1548"/>
      <c r="K55" s="1855"/>
      <c r="L55" s="1855"/>
      <c r="M55" s="1855"/>
      <c r="N55" s="1855"/>
      <c r="O55" s="1855"/>
      <c r="P55" s="1855"/>
      <c r="Q55" s="1855"/>
      <c r="R55" s="1855"/>
      <c r="S55" s="1856"/>
    </row>
    <row r="56" spans="1:19" ht="10.5" customHeight="1" x14ac:dyDescent="0.2">
      <c r="A56" s="1857"/>
      <c r="B56" s="1559" t="s">
        <v>796</v>
      </c>
      <c r="C56" s="2189"/>
      <c r="D56" s="2185">
        <f>D14+D27+D40+D42+D46+D50+D51</f>
        <v>3121279</v>
      </c>
      <c r="E56" s="2185">
        <f>E14+E27+E40+E42+E46+E50+E51</f>
        <v>1645701</v>
      </c>
      <c r="F56" s="2185">
        <f t="shared" ref="F56:K56" si="32">F14+F27+F40+F42+F46+F50+F51</f>
        <v>566309</v>
      </c>
      <c r="G56" s="2185">
        <f t="shared" si="32"/>
        <v>5333289</v>
      </c>
      <c r="H56" s="2185">
        <f t="shared" si="32"/>
        <v>4869410</v>
      </c>
      <c r="I56" s="2185">
        <f t="shared" si="32"/>
        <v>463879</v>
      </c>
      <c r="J56" s="2185"/>
      <c r="K56" s="2187">
        <f t="shared" si="32"/>
        <v>5433613</v>
      </c>
      <c r="L56" s="2187">
        <f t="shared" ref="L56:R56" si="33">L14+L27+L40+L42+L46+L50+L51</f>
        <v>5157517</v>
      </c>
      <c r="M56" s="2187">
        <f t="shared" si="33"/>
        <v>4595589</v>
      </c>
      <c r="N56" s="2187">
        <f t="shared" si="33"/>
        <v>4124648</v>
      </c>
      <c r="O56" s="2187">
        <f t="shared" si="33"/>
        <v>3870609</v>
      </c>
      <c r="P56" s="2187">
        <f t="shared" si="33"/>
        <v>3708085</v>
      </c>
      <c r="Q56" s="2187">
        <f t="shared" si="33"/>
        <v>3580056</v>
      </c>
      <c r="R56" s="2187">
        <f t="shared" si="33"/>
        <v>3402259</v>
      </c>
      <c r="S56" s="2190"/>
    </row>
    <row r="57" spans="1:19" ht="11.25" customHeight="1" x14ac:dyDescent="0.2">
      <c r="A57" s="2179"/>
      <c r="B57" s="2177" t="s">
        <v>890</v>
      </c>
      <c r="C57" s="1852"/>
      <c r="D57" s="1544">
        <f>D19+D29+D43+D47+D52</f>
        <v>222301</v>
      </c>
      <c r="E57" s="1544">
        <f t="shared" ref="E57:K57" si="34">E19+E29+E43+E47+E52</f>
        <v>52177</v>
      </c>
      <c r="F57" s="1544">
        <f t="shared" si="34"/>
        <v>665</v>
      </c>
      <c r="G57" s="1544">
        <f t="shared" si="34"/>
        <v>275143</v>
      </c>
      <c r="H57" s="1544">
        <f t="shared" si="34"/>
        <v>272877</v>
      </c>
      <c r="I57" s="1544">
        <f t="shared" si="34"/>
        <v>2266</v>
      </c>
      <c r="J57" s="1544"/>
      <c r="K57" s="1837">
        <f t="shared" si="34"/>
        <v>267405</v>
      </c>
      <c r="L57" s="1837">
        <f t="shared" ref="L57:R57" si="35">L19+L29+L43+L47+L52</f>
        <v>263204</v>
      </c>
      <c r="M57" s="1837">
        <f t="shared" si="35"/>
        <v>228617</v>
      </c>
      <c r="N57" s="1837">
        <f t="shared" si="35"/>
        <v>221169</v>
      </c>
      <c r="O57" s="1837">
        <f t="shared" si="35"/>
        <v>219321</v>
      </c>
      <c r="P57" s="1837">
        <f t="shared" si="35"/>
        <v>219928</v>
      </c>
      <c r="Q57" s="1837">
        <f t="shared" si="35"/>
        <v>167415</v>
      </c>
      <c r="R57" s="1837">
        <f t="shared" si="35"/>
        <v>157938</v>
      </c>
      <c r="S57" s="1853"/>
    </row>
    <row r="58" spans="1:19" s="1811" customFormat="1" ht="2.25" customHeight="1" x14ac:dyDescent="0.15">
      <c r="A58" s="2521"/>
      <c r="B58" s="2521"/>
      <c r="C58" s="2521"/>
      <c r="D58" s="2521"/>
      <c r="E58" s="2521"/>
      <c r="F58" s="2521"/>
      <c r="G58" s="2521"/>
      <c r="H58" s="2521"/>
      <c r="I58" s="2521"/>
      <c r="J58" s="2521"/>
      <c r="K58" s="2521"/>
      <c r="L58" s="2521"/>
      <c r="M58" s="2521"/>
      <c r="N58" s="2521"/>
      <c r="O58" s="2521"/>
      <c r="P58" s="2521"/>
      <c r="Q58" s="2521"/>
      <c r="R58" s="2521"/>
      <c r="S58" s="2521"/>
    </row>
    <row r="59" spans="1:19" s="1859" customFormat="1" ht="7.5" customHeight="1" x14ac:dyDescent="0.15">
      <c r="A59" s="1858" t="s">
        <v>604</v>
      </c>
      <c r="B59" s="2519" t="s">
        <v>361</v>
      </c>
      <c r="C59" s="2520"/>
      <c r="D59" s="2520"/>
      <c r="E59" s="2520"/>
      <c r="F59" s="2520"/>
      <c r="G59" s="2520"/>
      <c r="H59" s="2520"/>
      <c r="I59" s="2520"/>
      <c r="J59" s="2520"/>
      <c r="K59" s="2520"/>
      <c r="L59" s="2520"/>
      <c r="M59" s="2520"/>
      <c r="N59" s="2520"/>
      <c r="O59" s="2520"/>
      <c r="P59" s="2520"/>
      <c r="Q59" s="2520"/>
      <c r="R59" s="2520"/>
      <c r="S59" s="2520"/>
    </row>
    <row r="60" spans="1:19" s="1859" customFormat="1" ht="7.5" customHeight="1" x14ac:dyDescent="0.15">
      <c r="A60" s="1858" t="s">
        <v>605</v>
      </c>
      <c r="B60" s="2519" t="s">
        <v>804</v>
      </c>
      <c r="C60" s="2520"/>
      <c r="D60" s="2520"/>
      <c r="E60" s="2520"/>
      <c r="F60" s="2520"/>
      <c r="G60" s="2520"/>
      <c r="H60" s="2520"/>
      <c r="I60" s="2520"/>
      <c r="J60" s="2520"/>
      <c r="K60" s="2520"/>
      <c r="L60" s="2520"/>
      <c r="M60" s="2520"/>
      <c r="N60" s="2520"/>
      <c r="O60" s="2520"/>
      <c r="P60" s="2520"/>
      <c r="Q60" s="2520"/>
      <c r="R60" s="2520"/>
      <c r="S60" s="2520"/>
    </row>
    <row r="61" spans="1:19" s="1859" customFormat="1" ht="15.75" customHeight="1" x14ac:dyDescent="0.15">
      <c r="A61" s="1129" t="s">
        <v>606</v>
      </c>
      <c r="B61" s="2515" t="s">
        <v>887</v>
      </c>
      <c r="C61" s="2516"/>
      <c r="D61" s="2516"/>
      <c r="E61" s="2516"/>
      <c r="F61" s="2516"/>
      <c r="G61" s="2516"/>
      <c r="H61" s="2516"/>
      <c r="I61" s="2516"/>
      <c r="J61" s="2516"/>
      <c r="K61" s="2516"/>
      <c r="L61" s="2516"/>
      <c r="M61" s="2516"/>
      <c r="N61" s="2516"/>
      <c r="O61" s="2516"/>
      <c r="P61" s="2516"/>
      <c r="Q61" s="2516"/>
      <c r="R61" s="2516"/>
      <c r="S61" s="2516"/>
    </row>
  </sheetData>
  <mergeCells count="33">
    <mergeCell ref="A30:B30"/>
    <mergeCell ref="A28:B28"/>
    <mergeCell ref="A22:B22"/>
    <mergeCell ref="A44:B44"/>
    <mergeCell ref="W3:AA3"/>
    <mergeCell ref="A21:B21"/>
    <mergeCell ref="A7:B7"/>
    <mergeCell ref="A6:B6"/>
    <mergeCell ref="A20:B20"/>
    <mergeCell ref="A15:B15"/>
    <mergeCell ref="B61:S61"/>
    <mergeCell ref="A32:B32"/>
    <mergeCell ref="A31:B31"/>
    <mergeCell ref="A40:B40"/>
    <mergeCell ref="A41:B41"/>
    <mergeCell ref="A49:B49"/>
    <mergeCell ref="B59:S59"/>
    <mergeCell ref="A54:B54"/>
    <mergeCell ref="A58:S58"/>
    <mergeCell ref="A55:B55"/>
    <mergeCell ref="A45:B45"/>
    <mergeCell ref="A48:B48"/>
    <mergeCell ref="A53:B53"/>
    <mergeCell ref="B60:S60"/>
    <mergeCell ref="A1:S1"/>
    <mergeCell ref="D4:F4"/>
    <mergeCell ref="G4:G5"/>
    <mergeCell ref="H4:I4"/>
    <mergeCell ref="A3:B3"/>
    <mergeCell ref="K4:R4"/>
    <mergeCell ref="K5:R5"/>
    <mergeCell ref="C3:I3"/>
    <mergeCell ref="A2:S2"/>
  </mergeCells>
  <conditionalFormatting sqref="U8:V57">
    <cfRule type="cellIs" dxfId="0" priority="1" stopIfTrue="1" operator="notEqual">
      <formula>0</formula>
    </cfRule>
  </conditionalFormatting>
  <printOptions horizontalCentered="1"/>
  <pageMargins left="0.23622047244094491" right="0.23622047244094491" top="0.27559055118110237" bottom="0.23622047244094491" header="0.15748031496062992" footer="0.11811023622047245"/>
  <pageSetup scale="91" orientation="landscape" useFirstPageNumber="1" r:id="rId1"/>
  <colBreaks count="1" manualBreakCount="1">
    <brk id="19" min="3" max="54"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U39"/>
  <sheetViews>
    <sheetView zoomScaleNormal="100" zoomScaleSheetLayoutView="100" workbookViewId="0">
      <selection activeCell="Z12" sqref="Z12"/>
    </sheetView>
  </sheetViews>
  <sheetFormatPr defaultColWidth="7" defaultRowHeight="12.75" x14ac:dyDescent="0.2"/>
  <cols>
    <col min="1" max="1" width="2.140625" style="310" customWidth="1"/>
    <col min="2" max="2" width="53.140625" style="310" customWidth="1"/>
    <col min="3" max="3" width="8.42578125" style="311" customWidth="1"/>
    <col min="4" max="4" width="7.140625" style="312" customWidth="1"/>
    <col min="5" max="11" width="7.140625" style="256" customWidth="1"/>
    <col min="12" max="12" width="1.28515625" style="256" customWidth="1"/>
    <col min="13" max="13" width="1.42578125" style="313" customWidth="1"/>
    <col min="14" max="14" width="1.28515625" style="312" customWidth="1"/>
    <col min="15" max="15" width="7.85546875" style="314" customWidth="1"/>
    <col min="16" max="17" width="7.140625" style="314" customWidth="1"/>
    <col min="18" max="18" width="1.28515625" style="256" customWidth="1"/>
    <col min="19" max="19" width="7" style="256" customWidth="1"/>
    <col min="20" max="20" width="8.42578125" style="256" customWidth="1"/>
    <col min="21" max="21" width="7" style="257" customWidth="1"/>
    <col min="22" max="22" width="7" style="256" customWidth="1"/>
    <col min="23" max="16384" width="7" style="256"/>
  </cols>
  <sheetData>
    <row r="1" spans="1:18" s="1052" customFormat="1" ht="15.75" customHeight="1" x14ac:dyDescent="0.25">
      <c r="A1" s="2298" t="s">
        <v>549</v>
      </c>
      <c r="B1" s="2298"/>
      <c r="C1" s="2298"/>
      <c r="D1" s="2298"/>
      <c r="E1" s="2298"/>
      <c r="F1" s="2298"/>
      <c r="G1" s="2298"/>
      <c r="H1" s="2298"/>
      <c r="I1" s="2298"/>
      <c r="J1" s="2298"/>
      <c r="K1" s="2298"/>
      <c r="L1" s="2298"/>
      <c r="M1" s="2298"/>
      <c r="N1" s="2298"/>
      <c r="O1" s="2298"/>
      <c r="P1" s="2298"/>
      <c r="Q1" s="2298"/>
      <c r="R1" s="2298"/>
    </row>
    <row r="2" spans="1:18" ht="8.4499999999999993" customHeight="1" x14ac:dyDescent="0.2">
      <c r="A2" s="258"/>
      <c r="B2" s="258"/>
      <c r="C2" s="259"/>
      <c r="D2" s="259"/>
      <c r="E2" s="259"/>
      <c r="F2" s="259"/>
      <c r="G2" s="259"/>
      <c r="H2" s="259"/>
      <c r="I2" s="259"/>
      <c r="J2" s="259"/>
      <c r="K2" s="259"/>
      <c r="L2" s="259"/>
      <c r="M2" s="259"/>
      <c r="N2" s="259"/>
      <c r="O2" s="259"/>
      <c r="P2" s="259"/>
      <c r="Q2" s="259"/>
      <c r="R2" s="260"/>
    </row>
    <row r="3" spans="1:18" ht="11.25" customHeight="1" x14ac:dyDescent="0.2">
      <c r="A3" s="2528" t="s">
        <v>418</v>
      </c>
      <c r="B3" s="2528"/>
      <c r="C3" s="202"/>
      <c r="D3" s="261"/>
      <c r="E3" s="261"/>
      <c r="F3" s="261"/>
      <c r="G3" s="261"/>
      <c r="H3" s="261"/>
      <c r="I3" s="261"/>
      <c r="J3" s="261"/>
      <c r="K3" s="261"/>
      <c r="L3" s="262"/>
      <c r="M3" s="263"/>
      <c r="N3" s="200"/>
      <c r="O3" s="1145" t="s">
        <v>709</v>
      </c>
      <c r="P3" s="203" t="s">
        <v>494</v>
      </c>
      <c r="Q3" s="203" t="s">
        <v>17</v>
      </c>
      <c r="R3" s="264"/>
    </row>
    <row r="4" spans="1:18" ht="11.25" customHeight="1" x14ac:dyDescent="0.2">
      <c r="A4" s="265"/>
      <c r="B4" s="265"/>
      <c r="C4" s="204" t="s">
        <v>778</v>
      </c>
      <c r="D4" s="205" t="s">
        <v>750</v>
      </c>
      <c r="E4" s="205" t="s">
        <v>710</v>
      </c>
      <c r="F4" s="205" t="s">
        <v>571</v>
      </c>
      <c r="G4" s="205" t="s">
        <v>550</v>
      </c>
      <c r="H4" s="205" t="s">
        <v>528</v>
      </c>
      <c r="I4" s="205" t="s">
        <v>490</v>
      </c>
      <c r="J4" s="205" t="s">
        <v>196</v>
      </c>
      <c r="K4" s="205" t="s">
        <v>419</v>
      </c>
      <c r="L4" s="206"/>
      <c r="M4" s="201"/>
      <c r="N4" s="266"/>
      <c r="O4" s="1146" t="s">
        <v>18</v>
      </c>
      <c r="P4" s="205" t="s">
        <v>18</v>
      </c>
      <c r="Q4" s="205" t="s">
        <v>18</v>
      </c>
      <c r="R4" s="267"/>
    </row>
    <row r="5" spans="1:18" ht="11.25" customHeight="1" x14ac:dyDescent="0.2">
      <c r="A5" s="207"/>
      <c r="B5" s="207"/>
      <c r="C5" s="268"/>
      <c r="D5" s="1111"/>
      <c r="E5" s="1111"/>
      <c r="F5" s="1111"/>
      <c r="G5" s="1111"/>
      <c r="H5" s="1111"/>
      <c r="I5" s="1111"/>
      <c r="J5" s="1111"/>
      <c r="K5" s="1111"/>
      <c r="L5" s="268"/>
      <c r="M5" s="269"/>
      <c r="N5" s="268"/>
      <c r="O5" s="270"/>
      <c r="P5" s="270"/>
      <c r="Q5" s="270"/>
      <c r="R5" s="271"/>
    </row>
    <row r="6" spans="1:18" ht="11.25" customHeight="1" x14ac:dyDescent="0.2">
      <c r="A6" s="2529" t="s">
        <v>438</v>
      </c>
      <c r="B6" s="2529"/>
      <c r="C6" s="272"/>
      <c r="D6" s="1246"/>
      <c r="E6" s="1246"/>
      <c r="F6" s="1246"/>
      <c r="G6" s="1246"/>
      <c r="H6" s="1246"/>
      <c r="I6" s="1246"/>
      <c r="J6" s="1246"/>
      <c r="K6" s="1246"/>
      <c r="L6" s="273"/>
      <c r="M6" s="269"/>
      <c r="N6" s="274"/>
      <c r="O6" s="269"/>
      <c r="P6" s="269"/>
      <c r="Q6" s="269"/>
      <c r="R6" s="275"/>
    </row>
    <row r="7" spans="1:18" ht="11.25" customHeight="1" x14ac:dyDescent="0.2">
      <c r="A7" s="2191"/>
      <c r="B7" s="2192" t="s">
        <v>195</v>
      </c>
      <c r="C7" s="136">
        <v>2641</v>
      </c>
      <c r="D7" s="182">
        <v>2653</v>
      </c>
      <c r="E7" s="182">
        <v>2536</v>
      </c>
      <c r="F7" s="182">
        <v>2579</v>
      </c>
      <c r="G7" s="182">
        <v>2587</v>
      </c>
      <c r="H7" s="182">
        <v>2565</v>
      </c>
      <c r="I7" s="182">
        <v>2449</v>
      </c>
      <c r="J7" s="182">
        <v>2492</v>
      </c>
      <c r="K7" s="182">
        <v>2441</v>
      </c>
      <c r="L7" s="121"/>
      <c r="M7" s="182"/>
      <c r="N7" s="675"/>
      <c r="O7" s="1375">
        <f>SUM(C7:F7)</f>
        <v>10409</v>
      </c>
      <c r="P7" s="277">
        <v>10093</v>
      </c>
      <c r="Q7" s="277">
        <v>9696</v>
      </c>
      <c r="R7" s="278"/>
    </row>
    <row r="8" spans="1:18" ht="12" customHeight="1" x14ac:dyDescent="0.2">
      <c r="A8" s="2195"/>
      <c r="B8" s="1989" t="s">
        <v>596</v>
      </c>
      <c r="C8" s="1447">
        <v>288</v>
      </c>
      <c r="D8" s="1422">
        <v>212</v>
      </c>
      <c r="E8" s="1422">
        <v>228</v>
      </c>
      <c r="F8" s="1422">
        <v>240</v>
      </c>
      <c r="G8" s="1422">
        <v>190</v>
      </c>
      <c r="H8" s="1422">
        <v>201</v>
      </c>
      <c r="I8" s="1422">
        <v>200</v>
      </c>
      <c r="J8" s="1422">
        <v>184</v>
      </c>
      <c r="K8" s="1422">
        <v>191</v>
      </c>
      <c r="L8" s="121"/>
      <c r="M8" s="182"/>
      <c r="N8" s="1990"/>
      <c r="O8" s="1448">
        <f>SUM(C8:F8)</f>
        <v>968</v>
      </c>
      <c r="P8" s="2146">
        <v>775</v>
      </c>
      <c r="Q8" s="2146">
        <v>775</v>
      </c>
      <c r="R8" s="278"/>
    </row>
    <row r="9" spans="1:18" ht="12" customHeight="1" x14ac:dyDescent="0.2">
      <c r="A9" s="2195"/>
      <c r="B9" s="1989" t="s">
        <v>597</v>
      </c>
      <c r="C9" s="1475">
        <v>46</v>
      </c>
      <c r="D9" s="279">
        <v>10</v>
      </c>
      <c r="E9" s="279">
        <v>24</v>
      </c>
      <c r="F9" s="279">
        <v>11</v>
      </c>
      <c r="G9" s="279">
        <v>8</v>
      </c>
      <c r="H9" s="279">
        <v>-5</v>
      </c>
      <c r="I9" s="279">
        <v>4</v>
      </c>
      <c r="J9" s="279">
        <v>-35</v>
      </c>
      <c r="K9" s="279">
        <v>2</v>
      </c>
      <c r="L9" s="181"/>
      <c r="M9" s="182"/>
      <c r="N9" s="680"/>
      <c r="O9" s="1398">
        <f>SUM(C9:F9)</f>
        <v>91</v>
      </c>
      <c r="P9" s="280">
        <v>-28</v>
      </c>
      <c r="Q9" s="280">
        <v>6</v>
      </c>
      <c r="R9" s="283"/>
    </row>
    <row r="10" spans="1:18" ht="11.25" customHeight="1" x14ac:dyDescent="0.2">
      <c r="A10" s="2195"/>
      <c r="B10" s="1989" t="s">
        <v>589</v>
      </c>
      <c r="C10" s="1449">
        <f t="shared" ref="C10" si="0">SUM(C8:C9)</f>
        <v>334</v>
      </c>
      <c r="D10" s="695">
        <f t="shared" ref="D10:K10" si="1">SUM(D8:D9)</f>
        <v>222</v>
      </c>
      <c r="E10" s="695">
        <f t="shared" si="1"/>
        <v>252</v>
      </c>
      <c r="F10" s="695">
        <f t="shared" si="1"/>
        <v>251</v>
      </c>
      <c r="G10" s="695">
        <f t="shared" si="1"/>
        <v>198</v>
      </c>
      <c r="H10" s="695">
        <f t="shared" si="1"/>
        <v>196</v>
      </c>
      <c r="I10" s="695">
        <f t="shared" si="1"/>
        <v>204</v>
      </c>
      <c r="J10" s="695">
        <f t="shared" si="1"/>
        <v>149</v>
      </c>
      <c r="K10" s="695">
        <f t="shared" si="1"/>
        <v>193</v>
      </c>
      <c r="L10" s="121"/>
      <c r="M10" s="182"/>
      <c r="N10" s="696"/>
      <c r="O10" s="1450">
        <f t="shared" ref="O10:P10" si="2">SUM(O8:O9)</f>
        <v>1059</v>
      </c>
      <c r="P10" s="697">
        <f t="shared" si="2"/>
        <v>747</v>
      </c>
      <c r="Q10" s="697">
        <f t="shared" ref="Q10" si="3">SUM(Q8:Q9)</f>
        <v>781</v>
      </c>
      <c r="R10" s="278"/>
    </row>
    <row r="11" spans="1:18" ht="11.25" customHeight="1" x14ac:dyDescent="0.2">
      <c r="A11" s="2195"/>
      <c r="B11" s="2196" t="s">
        <v>423</v>
      </c>
      <c r="C11" s="1472">
        <v>1271</v>
      </c>
      <c r="D11" s="284">
        <v>1256</v>
      </c>
      <c r="E11" s="284">
        <v>1242</v>
      </c>
      <c r="F11" s="284">
        <v>1440</v>
      </c>
      <c r="G11" s="284">
        <v>1217</v>
      </c>
      <c r="H11" s="284">
        <v>1218</v>
      </c>
      <c r="I11" s="284">
        <v>1202</v>
      </c>
      <c r="J11" s="284">
        <v>1209</v>
      </c>
      <c r="K11" s="279">
        <v>1278</v>
      </c>
      <c r="L11" s="996"/>
      <c r="M11" s="292"/>
      <c r="N11" s="997"/>
      <c r="O11" s="1398">
        <f>SUM(C11:F11)</f>
        <v>5209</v>
      </c>
      <c r="P11" s="280">
        <v>4846</v>
      </c>
      <c r="Q11" s="280">
        <v>4790</v>
      </c>
      <c r="R11" s="283"/>
    </row>
    <row r="12" spans="1:18" ht="11.25" customHeight="1" x14ac:dyDescent="0.2">
      <c r="A12" s="2195"/>
      <c r="B12" s="2196" t="s">
        <v>439</v>
      </c>
      <c r="C12" s="2099">
        <f t="shared" ref="C12" si="4">C7-C10-C11</f>
        <v>1036</v>
      </c>
      <c r="D12" s="2100">
        <f t="shared" ref="D12:K12" si="5">D7-D10-D11</f>
        <v>1175</v>
      </c>
      <c r="E12" s="2100">
        <f t="shared" si="5"/>
        <v>1042</v>
      </c>
      <c r="F12" s="2100">
        <f t="shared" si="5"/>
        <v>888</v>
      </c>
      <c r="G12" s="2100">
        <f t="shared" si="5"/>
        <v>1172</v>
      </c>
      <c r="H12" s="2100">
        <f t="shared" si="5"/>
        <v>1151</v>
      </c>
      <c r="I12" s="2100">
        <f t="shared" si="5"/>
        <v>1043</v>
      </c>
      <c r="J12" s="2100">
        <f t="shared" si="5"/>
        <v>1134</v>
      </c>
      <c r="K12" s="2100">
        <f t="shared" si="5"/>
        <v>970</v>
      </c>
      <c r="L12" s="121"/>
      <c r="M12" s="182"/>
      <c r="N12" s="2101"/>
      <c r="O12" s="2102">
        <f t="shared" ref="O12:P12" si="6">O7-O10-O11</f>
        <v>4141</v>
      </c>
      <c r="P12" s="2201">
        <f t="shared" si="6"/>
        <v>4500</v>
      </c>
      <c r="Q12" s="2201">
        <f t="shared" ref="Q12" si="7">Q7-Q10-Q11</f>
        <v>4125</v>
      </c>
      <c r="R12" s="278"/>
    </row>
    <row r="13" spans="1:18" ht="11.25" customHeight="1" x14ac:dyDescent="0.2">
      <c r="A13" s="2195"/>
      <c r="B13" s="2196" t="s">
        <v>425</v>
      </c>
      <c r="C13" s="136">
        <v>272</v>
      </c>
      <c r="D13" s="182">
        <v>313</v>
      </c>
      <c r="E13" s="182">
        <v>278</v>
      </c>
      <c r="F13" s="182">
        <v>236</v>
      </c>
      <c r="G13" s="182">
        <v>315</v>
      </c>
      <c r="H13" s="182">
        <v>308</v>
      </c>
      <c r="I13" s="182">
        <v>278</v>
      </c>
      <c r="J13" s="182">
        <v>301</v>
      </c>
      <c r="K13" s="182">
        <v>256</v>
      </c>
      <c r="L13" s="121"/>
      <c r="M13" s="182"/>
      <c r="N13" s="675"/>
      <c r="O13" s="1375">
        <f>SUM(C13:F13)</f>
        <v>1099</v>
      </c>
      <c r="P13" s="277">
        <v>1202</v>
      </c>
      <c r="Q13" s="277">
        <v>1068</v>
      </c>
      <c r="R13" s="278"/>
    </row>
    <row r="14" spans="1:18" ht="11.25" customHeight="1" x14ac:dyDescent="0.2">
      <c r="A14" s="2530" t="s">
        <v>426</v>
      </c>
      <c r="B14" s="2530"/>
      <c r="C14" s="1473">
        <f t="shared" ref="C14" si="8">C12-C13</f>
        <v>764</v>
      </c>
      <c r="D14" s="1112">
        <f t="shared" ref="D14:K14" si="9">D12-D13</f>
        <v>862</v>
      </c>
      <c r="E14" s="1112">
        <f t="shared" si="9"/>
        <v>764</v>
      </c>
      <c r="F14" s="1112">
        <f t="shared" si="9"/>
        <v>652</v>
      </c>
      <c r="G14" s="1112">
        <f t="shared" si="9"/>
        <v>857</v>
      </c>
      <c r="H14" s="1112">
        <f t="shared" si="9"/>
        <v>843</v>
      </c>
      <c r="I14" s="1112">
        <f t="shared" si="9"/>
        <v>765</v>
      </c>
      <c r="J14" s="1112">
        <f t="shared" si="9"/>
        <v>833</v>
      </c>
      <c r="K14" s="1112">
        <f t="shared" si="9"/>
        <v>714</v>
      </c>
      <c r="L14" s="998"/>
      <c r="M14" s="292"/>
      <c r="N14" s="999"/>
      <c r="O14" s="1479">
        <f t="shared" ref="O14:P14" si="10">O12-O13</f>
        <v>3042</v>
      </c>
      <c r="P14" s="286">
        <f t="shared" si="10"/>
        <v>3298</v>
      </c>
      <c r="Q14" s="286">
        <f t="shared" ref="Q14" si="11">Q12-Q13</f>
        <v>3057</v>
      </c>
      <c r="R14" s="287"/>
    </row>
    <row r="15" spans="1:18" ht="11.25" customHeight="1" x14ac:dyDescent="0.2">
      <c r="A15" s="2531" t="s">
        <v>429</v>
      </c>
      <c r="B15" s="2531"/>
      <c r="C15" s="1472">
        <f t="shared" ref="C15" si="12">C14</f>
        <v>764</v>
      </c>
      <c r="D15" s="284">
        <f t="shared" ref="D15:K15" si="13">D14</f>
        <v>862</v>
      </c>
      <c r="E15" s="284">
        <f t="shared" si="13"/>
        <v>764</v>
      </c>
      <c r="F15" s="284">
        <f t="shared" si="13"/>
        <v>652</v>
      </c>
      <c r="G15" s="284">
        <f t="shared" si="13"/>
        <v>857</v>
      </c>
      <c r="H15" s="284">
        <f t="shared" si="13"/>
        <v>843</v>
      </c>
      <c r="I15" s="284">
        <f t="shared" si="13"/>
        <v>765</v>
      </c>
      <c r="J15" s="284">
        <f t="shared" si="13"/>
        <v>833</v>
      </c>
      <c r="K15" s="284">
        <f t="shared" si="13"/>
        <v>714</v>
      </c>
      <c r="L15" s="1000"/>
      <c r="M15" s="292"/>
      <c r="N15" s="1001"/>
      <c r="O15" s="1480">
        <f t="shared" ref="O15:P15" si="14">O14</f>
        <v>3042</v>
      </c>
      <c r="P15" s="288">
        <f t="shared" si="14"/>
        <v>3298</v>
      </c>
      <c r="Q15" s="288">
        <f t="shared" ref="Q15" si="15">Q14</f>
        <v>3057</v>
      </c>
      <c r="R15" s="289"/>
    </row>
    <row r="16" spans="1:18" ht="11.25" customHeight="1" x14ac:dyDescent="0.2">
      <c r="A16" s="207"/>
      <c r="B16" s="207"/>
      <c r="C16" s="1379"/>
      <c r="D16" s="1088"/>
      <c r="E16" s="1088"/>
      <c r="F16" s="1088"/>
      <c r="G16" s="1088"/>
      <c r="H16" s="1088"/>
      <c r="I16" s="1088"/>
      <c r="J16" s="1088"/>
      <c r="K16" s="1088"/>
      <c r="L16" s="132"/>
      <c r="M16" s="182"/>
      <c r="N16" s="132"/>
      <c r="O16" s="1379"/>
      <c r="P16" s="290"/>
      <c r="Q16" s="290"/>
      <c r="R16" s="291"/>
    </row>
    <row r="17" spans="1:18" ht="11.25" customHeight="1" x14ac:dyDescent="0.2">
      <c r="A17" s="2529" t="s">
        <v>195</v>
      </c>
      <c r="B17" s="2529"/>
      <c r="C17" s="1474"/>
      <c r="D17" s="292"/>
      <c r="E17" s="292"/>
      <c r="F17" s="292"/>
      <c r="G17" s="292"/>
      <c r="H17" s="292"/>
      <c r="I17" s="292"/>
      <c r="J17" s="292"/>
      <c r="K17" s="292"/>
      <c r="L17" s="1002"/>
      <c r="M17" s="292"/>
      <c r="N17" s="1003"/>
      <c r="O17" s="1481"/>
      <c r="P17" s="285"/>
      <c r="Q17" s="285"/>
      <c r="R17" s="293"/>
    </row>
    <row r="18" spans="1:18" ht="11.25" customHeight="1" x14ac:dyDescent="0.2">
      <c r="A18" s="294"/>
      <c r="B18" s="1972" t="s">
        <v>367</v>
      </c>
      <c r="C18" s="1449">
        <v>1900</v>
      </c>
      <c r="D18" s="695">
        <v>1906</v>
      </c>
      <c r="E18" s="695">
        <v>1794</v>
      </c>
      <c r="F18" s="695">
        <v>1844</v>
      </c>
      <c r="G18" s="695">
        <v>1835</v>
      </c>
      <c r="H18" s="695">
        <v>1831</v>
      </c>
      <c r="I18" s="695">
        <v>1724</v>
      </c>
      <c r="J18" s="695">
        <v>1748</v>
      </c>
      <c r="K18" s="695">
        <v>1727</v>
      </c>
      <c r="L18" s="121"/>
      <c r="M18" s="182"/>
      <c r="N18" s="696"/>
      <c r="O18" s="1450">
        <f>SUM(C18:F18)</f>
        <v>7444</v>
      </c>
      <c r="P18" s="2039">
        <v>7138</v>
      </c>
      <c r="Q18" s="2039">
        <v>6601</v>
      </c>
      <c r="R18" s="278"/>
    </row>
    <row r="19" spans="1:18" ht="12" customHeight="1" x14ac:dyDescent="0.2">
      <c r="A19" s="2195"/>
      <c r="B19" s="2196" t="s">
        <v>713</v>
      </c>
      <c r="C19" s="119">
        <v>741</v>
      </c>
      <c r="D19" s="120">
        <v>747</v>
      </c>
      <c r="E19" s="120">
        <v>742</v>
      </c>
      <c r="F19" s="120">
        <v>735</v>
      </c>
      <c r="G19" s="120">
        <v>752</v>
      </c>
      <c r="H19" s="120">
        <v>734</v>
      </c>
      <c r="I19" s="120">
        <v>725</v>
      </c>
      <c r="J19" s="120">
        <v>744</v>
      </c>
      <c r="K19" s="120">
        <v>714</v>
      </c>
      <c r="L19" s="121"/>
      <c r="M19" s="182"/>
      <c r="N19" s="673"/>
      <c r="O19" s="1377">
        <f>SUM(C19:F19)</f>
        <v>2965</v>
      </c>
      <c r="P19" s="276">
        <v>2955</v>
      </c>
      <c r="Q19" s="276">
        <v>3095</v>
      </c>
      <c r="R19" s="278"/>
    </row>
    <row r="20" spans="1:18" ht="11.25" customHeight="1" x14ac:dyDescent="0.2">
      <c r="A20" s="296"/>
      <c r="B20" s="296"/>
      <c r="C20" s="134">
        <f t="shared" ref="C20:D20" si="16">SUM(C18:C19)</f>
        <v>2641</v>
      </c>
      <c r="D20" s="1088">
        <f t="shared" si="16"/>
        <v>2653</v>
      </c>
      <c r="E20" s="1088">
        <f t="shared" ref="E20:K20" si="17">SUM(E18:E19)</f>
        <v>2536</v>
      </c>
      <c r="F20" s="1088">
        <f t="shared" si="17"/>
        <v>2579</v>
      </c>
      <c r="G20" s="1088">
        <f t="shared" si="17"/>
        <v>2587</v>
      </c>
      <c r="H20" s="1088">
        <f t="shared" si="17"/>
        <v>2565</v>
      </c>
      <c r="I20" s="1088">
        <f t="shared" si="17"/>
        <v>2449</v>
      </c>
      <c r="J20" s="1088">
        <f t="shared" si="17"/>
        <v>2492</v>
      </c>
      <c r="K20" s="1088">
        <f t="shared" si="17"/>
        <v>2441</v>
      </c>
      <c r="L20" s="133"/>
      <c r="M20" s="182"/>
      <c r="N20" s="676"/>
      <c r="O20" s="1379">
        <f>SUM(O18:O19)</f>
        <v>10409</v>
      </c>
      <c r="P20" s="290">
        <f>SUM(P18:P19)</f>
        <v>10093</v>
      </c>
      <c r="Q20" s="290">
        <f>SUM(Q18:Q19)</f>
        <v>9696</v>
      </c>
      <c r="R20" s="287"/>
    </row>
    <row r="21" spans="1:18" ht="11.25" customHeight="1" x14ac:dyDescent="0.2">
      <c r="A21" s="1134"/>
      <c r="B21" s="1134"/>
      <c r="C21" s="1398"/>
      <c r="D21" s="279"/>
      <c r="E21" s="279"/>
      <c r="F21" s="279"/>
      <c r="G21" s="279"/>
      <c r="H21" s="279"/>
      <c r="I21" s="279"/>
      <c r="J21" s="279"/>
      <c r="K21" s="279"/>
      <c r="L21" s="279"/>
      <c r="M21" s="182"/>
      <c r="N21" s="279"/>
      <c r="O21" s="1398"/>
      <c r="P21" s="280"/>
      <c r="Q21" s="280"/>
      <c r="R21" s="297"/>
    </row>
    <row r="22" spans="1:18" ht="11.25" customHeight="1" x14ac:dyDescent="0.2">
      <c r="A22" s="2529" t="s">
        <v>441</v>
      </c>
      <c r="B22" s="2529"/>
      <c r="C22" s="1407"/>
      <c r="D22" s="211"/>
      <c r="E22" s="211"/>
      <c r="F22" s="211"/>
      <c r="G22" s="211"/>
      <c r="H22" s="211"/>
      <c r="I22" s="211"/>
      <c r="J22" s="211"/>
      <c r="K22" s="211"/>
      <c r="L22" s="1004"/>
      <c r="M22" s="211"/>
      <c r="N22" s="1005"/>
      <c r="O22" s="1408"/>
      <c r="P22" s="201"/>
      <c r="Q22" s="201"/>
      <c r="R22" s="208"/>
    </row>
    <row r="23" spans="1:18" ht="11.25" customHeight="1" x14ac:dyDescent="0.2">
      <c r="A23" s="294"/>
      <c r="B23" s="2193" t="s">
        <v>29</v>
      </c>
      <c r="C23" s="136">
        <v>320719</v>
      </c>
      <c r="D23" s="182">
        <v>319087</v>
      </c>
      <c r="E23" s="182">
        <v>316729</v>
      </c>
      <c r="F23" s="182">
        <v>316604</v>
      </c>
      <c r="G23" s="182">
        <v>314733</v>
      </c>
      <c r="H23" s="182">
        <v>312792</v>
      </c>
      <c r="I23" s="182">
        <v>310230</v>
      </c>
      <c r="J23" s="182">
        <v>308243</v>
      </c>
      <c r="K23" s="182">
        <v>304981</v>
      </c>
      <c r="L23" s="911"/>
      <c r="M23" s="211"/>
      <c r="N23" s="1005"/>
      <c r="O23" s="1375">
        <v>318298</v>
      </c>
      <c r="P23" s="137">
        <v>311511</v>
      </c>
      <c r="Q23" s="137">
        <v>294103</v>
      </c>
      <c r="R23" s="298"/>
    </row>
    <row r="24" spans="1:18" ht="12" customHeight="1" x14ac:dyDescent="0.2">
      <c r="A24" s="2195"/>
      <c r="B24" s="2196" t="s">
        <v>598</v>
      </c>
      <c r="C24" s="1447">
        <v>293331</v>
      </c>
      <c r="D24" s="1422">
        <v>292423</v>
      </c>
      <c r="E24" s="1422">
        <v>291383</v>
      </c>
      <c r="F24" s="1422">
        <v>292038</v>
      </c>
      <c r="G24" s="1422">
        <v>291632</v>
      </c>
      <c r="H24" s="1422">
        <v>291401</v>
      </c>
      <c r="I24" s="1422">
        <v>289718</v>
      </c>
      <c r="J24" s="1422">
        <v>288257</v>
      </c>
      <c r="K24" s="1422">
        <v>285329</v>
      </c>
      <c r="L24" s="912"/>
      <c r="M24" s="211"/>
      <c r="N24" s="2198"/>
      <c r="O24" s="1448">
        <v>292301</v>
      </c>
      <c r="P24" s="2146">
        <v>290257</v>
      </c>
      <c r="Q24" s="2146">
        <v>275649</v>
      </c>
      <c r="R24" s="299"/>
    </row>
    <row r="25" spans="1:18" ht="11.25" customHeight="1" x14ac:dyDescent="0.2">
      <c r="A25" s="2197"/>
      <c r="B25" s="2196" t="s">
        <v>443</v>
      </c>
      <c r="C25" s="1447">
        <v>237665</v>
      </c>
      <c r="D25" s="1422">
        <v>234037</v>
      </c>
      <c r="E25" s="1422">
        <v>231514</v>
      </c>
      <c r="F25" s="1422">
        <v>225971</v>
      </c>
      <c r="G25" s="1422">
        <v>217410</v>
      </c>
      <c r="H25" s="1422">
        <v>213904</v>
      </c>
      <c r="I25" s="1422">
        <v>213136</v>
      </c>
      <c r="J25" s="1422">
        <v>212757</v>
      </c>
      <c r="K25" s="1422">
        <v>208232</v>
      </c>
      <c r="L25" s="912"/>
      <c r="M25" s="211"/>
      <c r="N25" s="2198"/>
      <c r="O25" s="1448">
        <v>232302</v>
      </c>
      <c r="P25" s="2038">
        <v>214311</v>
      </c>
      <c r="Q25" s="2038">
        <v>205591</v>
      </c>
      <c r="R25" s="300"/>
    </row>
    <row r="26" spans="1:18" ht="12" customHeight="1" x14ac:dyDescent="0.2">
      <c r="A26" s="2195"/>
      <c r="B26" s="2196" t="s">
        <v>599</v>
      </c>
      <c r="C26" s="1475">
        <v>6017</v>
      </c>
      <c r="D26" s="279">
        <v>6053</v>
      </c>
      <c r="E26" s="279">
        <v>6060</v>
      </c>
      <c r="F26" s="279">
        <v>5894</v>
      </c>
      <c r="G26" s="279">
        <v>5977</v>
      </c>
      <c r="H26" s="279">
        <v>5917</v>
      </c>
      <c r="I26" s="279">
        <v>5848</v>
      </c>
      <c r="J26" s="279">
        <v>5720</v>
      </c>
      <c r="K26" s="279">
        <v>5608</v>
      </c>
      <c r="L26" s="913"/>
      <c r="M26" s="211"/>
      <c r="N26" s="1008"/>
      <c r="O26" s="1398">
        <v>6005</v>
      </c>
      <c r="P26" s="280">
        <v>5866</v>
      </c>
      <c r="Q26" s="280">
        <v>5559</v>
      </c>
      <c r="R26" s="301"/>
    </row>
    <row r="27" spans="1:18" ht="11.25" customHeight="1" x14ac:dyDescent="0.2">
      <c r="A27" s="207"/>
      <c r="B27" s="207"/>
      <c r="C27" s="1476"/>
      <c r="D27" s="302"/>
      <c r="E27" s="302"/>
      <c r="F27" s="302"/>
      <c r="G27" s="302"/>
      <c r="H27" s="302"/>
      <c r="I27" s="302"/>
      <c r="J27" s="302"/>
      <c r="K27" s="1009"/>
      <c r="L27" s="1009"/>
      <c r="M27" s="1009"/>
      <c r="N27" s="1009"/>
      <c r="O27" s="1482"/>
      <c r="P27" s="303"/>
      <c r="Q27" s="303"/>
      <c r="R27" s="303"/>
    </row>
    <row r="28" spans="1:18" ht="11.25" customHeight="1" x14ac:dyDescent="0.2">
      <c r="A28" s="2529" t="s">
        <v>430</v>
      </c>
      <c r="B28" s="2529"/>
      <c r="C28" s="1477"/>
      <c r="D28" s="1247"/>
      <c r="E28" s="1247"/>
      <c r="F28" s="1247"/>
      <c r="G28" s="1247"/>
      <c r="H28" s="1247"/>
      <c r="I28" s="1247"/>
      <c r="J28" s="1247"/>
      <c r="K28" s="1176"/>
      <c r="L28" s="1010"/>
      <c r="M28" s="1009"/>
      <c r="N28" s="1011"/>
      <c r="O28" s="1483"/>
      <c r="P28" s="304"/>
      <c r="Q28" s="304"/>
      <c r="R28" s="305"/>
    </row>
    <row r="29" spans="1:18" ht="12" customHeight="1" x14ac:dyDescent="0.2">
      <c r="A29" s="294"/>
      <c r="B29" s="1972" t="s">
        <v>600</v>
      </c>
      <c r="C29" s="1983">
        <v>2.5700000000000001E-2</v>
      </c>
      <c r="D29" s="1984">
        <v>2.5899999999999999E-2</v>
      </c>
      <c r="E29" s="1984">
        <v>2.53E-2</v>
      </c>
      <c r="F29" s="1984">
        <v>2.5000000000000001E-2</v>
      </c>
      <c r="G29" s="1984">
        <v>2.5000000000000001E-2</v>
      </c>
      <c r="H29" s="1984">
        <v>2.4899999999999999E-2</v>
      </c>
      <c r="I29" s="1984">
        <v>2.4400000000000002E-2</v>
      </c>
      <c r="J29" s="1984">
        <v>2.41E-2</v>
      </c>
      <c r="K29" s="1984">
        <v>2.4E-2</v>
      </c>
      <c r="L29" s="1012"/>
      <c r="M29" s="1009"/>
      <c r="N29" s="1985"/>
      <c r="O29" s="1986">
        <v>2.5499999999999998E-2</v>
      </c>
      <c r="P29" s="2194">
        <v>2.46E-2</v>
      </c>
      <c r="Q29" s="2194">
        <v>2.3900000000000001E-2</v>
      </c>
      <c r="R29" s="306"/>
    </row>
    <row r="30" spans="1:18" ht="11.25" customHeight="1" x14ac:dyDescent="0.2">
      <c r="A30" s="2195"/>
      <c r="B30" s="2196" t="s">
        <v>444</v>
      </c>
      <c r="C30" s="1991">
        <v>0.48099999999999998</v>
      </c>
      <c r="D30" s="1992">
        <v>0.47399999999999998</v>
      </c>
      <c r="E30" s="1992">
        <v>0.49</v>
      </c>
      <c r="F30" s="1992">
        <v>0.55800000000000005</v>
      </c>
      <c r="G30" s="1992">
        <v>0.47099999999999997</v>
      </c>
      <c r="H30" s="1992">
        <v>0.47499999999999998</v>
      </c>
      <c r="I30" s="1992">
        <v>0.49099999999999999</v>
      </c>
      <c r="J30" s="1992">
        <v>0.48499999999999999</v>
      </c>
      <c r="K30" s="1992">
        <v>0.52400000000000002</v>
      </c>
      <c r="L30" s="2041"/>
      <c r="M30" s="227"/>
      <c r="N30" s="1993"/>
      <c r="O30" s="1994">
        <v>0.5</v>
      </c>
      <c r="P30" s="2199">
        <v>0.48</v>
      </c>
      <c r="Q30" s="2199">
        <v>0.49399999999999999</v>
      </c>
      <c r="R30" s="307"/>
    </row>
    <row r="31" spans="1:18" ht="12" customHeight="1" x14ac:dyDescent="0.2">
      <c r="A31" s="2195"/>
      <c r="B31" s="2196" t="s">
        <v>601</v>
      </c>
      <c r="C31" s="1991">
        <v>0.5</v>
      </c>
      <c r="D31" s="1992">
        <v>0.56200000000000006</v>
      </c>
      <c r="E31" s="1992">
        <v>0.51400000000000001</v>
      </c>
      <c r="F31" s="1992">
        <v>0.436</v>
      </c>
      <c r="G31" s="1992">
        <v>0.56599999999999995</v>
      </c>
      <c r="H31" s="1992">
        <v>0.56200000000000006</v>
      </c>
      <c r="I31" s="1992">
        <v>0.53400000000000003</v>
      </c>
      <c r="J31" s="1992">
        <v>0.57499999999999996</v>
      </c>
      <c r="K31" s="1992">
        <v>0.501</v>
      </c>
      <c r="L31" s="2042"/>
      <c r="M31" s="1013"/>
      <c r="N31" s="1996"/>
      <c r="O31" s="1997">
        <v>0.503</v>
      </c>
      <c r="P31" s="2200">
        <v>0.55900000000000005</v>
      </c>
      <c r="Q31" s="2200">
        <v>0.54800000000000004</v>
      </c>
      <c r="R31" s="307"/>
    </row>
    <row r="32" spans="1:18" ht="11.25" customHeight="1" x14ac:dyDescent="0.2">
      <c r="A32" s="2195"/>
      <c r="B32" s="2196" t="s">
        <v>429</v>
      </c>
      <c r="C32" s="1447">
        <f t="shared" ref="C32:D32" si="18">C15</f>
        <v>764</v>
      </c>
      <c r="D32" s="1422">
        <f t="shared" si="18"/>
        <v>862</v>
      </c>
      <c r="E32" s="1422">
        <f t="shared" ref="E32:K32" si="19">E15</f>
        <v>764</v>
      </c>
      <c r="F32" s="1422">
        <f t="shared" si="19"/>
        <v>652</v>
      </c>
      <c r="G32" s="1422">
        <f t="shared" si="19"/>
        <v>857</v>
      </c>
      <c r="H32" s="1422">
        <f t="shared" si="19"/>
        <v>843</v>
      </c>
      <c r="I32" s="1422">
        <f t="shared" si="19"/>
        <v>765</v>
      </c>
      <c r="J32" s="1422">
        <f t="shared" si="19"/>
        <v>833</v>
      </c>
      <c r="K32" s="1422">
        <f t="shared" si="19"/>
        <v>714</v>
      </c>
      <c r="L32" s="121"/>
      <c r="M32" s="1014"/>
      <c r="N32" s="1990"/>
      <c r="O32" s="1448">
        <f>O15</f>
        <v>3042</v>
      </c>
      <c r="P32" s="2146">
        <f>P15</f>
        <v>3298</v>
      </c>
      <c r="Q32" s="2146">
        <f>Q15</f>
        <v>3057</v>
      </c>
      <c r="R32" s="308"/>
    </row>
    <row r="33" spans="1:18" ht="12" customHeight="1" x14ac:dyDescent="0.2">
      <c r="A33" s="2195"/>
      <c r="B33" s="2196" t="s">
        <v>602</v>
      </c>
      <c r="C33" s="1475">
        <v>-151</v>
      </c>
      <c r="D33" s="279">
        <v>-149</v>
      </c>
      <c r="E33" s="279">
        <v>-145</v>
      </c>
      <c r="F33" s="279">
        <v>-147</v>
      </c>
      <c r="G33" s="279">
        <v>-148</v>
      </c>
      <c r="H33" s="279">
        <v>-148</v>
      </c>
      <c r="I33" s="279">
        <v>-140</v>
      </c>
      <c r="J33" s="279">
        <v>-142</v>
      </c>
      <c r="K33" s="182">
        <v>-140</v>
      </c>
      <c r="L33" s="996"/>
      <c r="M33" s="1014"/>
      <c r="N33" s="675"/>
      <c r="O33" s="1375">
        <f>SUM(C33:F33)</f>
        <v>-592</v>
      </c>
      <c r="P33" s="277">
        <v>-578</v>
      </c>
      <c r="Q33" s="277">
        <v>-544</v>
      </c>
      <c r="R33" s="308"/>
    </row>
    <row r="34" spans="1:18" ht="12" customHeight="1" x14ac:dyDescent="0.2">
      <c r="A34" s="2195"/>
      <c r="B34" s="2196" t="s">
        <v>603</v>
      </c>
      <c r="C34" s="134">
        <f t="shared" ref="C34" si="20">SUM(C32:C33)</f>
        <v>613</v>
      </c>
      <c r="D34" s="1088">
        <f t="shared" ref="D34:K34" si="21">SUM(D32:D33)</f>
        <v>713</v>
      </c>
      <c r="E34" s="1088">
        <f t="shared" si="21"/>
        <v>619</v>
      </c>
      <c r="F34" s="1088">
        <f t="shared" si="21"/>
        <v>505</v>
      </c>
      <c r="G34" s="1088">
        <f t="shared" si="21"/>
        <v>709</v>
      </c>
      <c r="H34" s="1088">
        <f t="shared" si="21"/>
        <v>695</v>
      </c>
      <c r="I34" s="1088">
        <f t="shared" si="21"/>
        <v>625</v>
      </c>
      <c r="J34" s="1088">
        <f t="shared" si="21"/>
        <v>691</v>
      </c>
      <c r="K34" s="1088">
        <f t="shared" si="21"/>
        <v>574</v>
      </c>
      <c r="L34" s="133"/>
      <c r="M34" s="182"/>
      <c r="N34" s="676"/>
      <c r="O34" s="1379">
        <f t="shared" ref="O34:P34" si="22">SUM(O32:O33)</f>
        <v>2450</v>
      </c>
      <c r="P34" s="290">
        <f t="shared" si="22"/>
        <v>2720</v>
      </c>
      <c r="Q34" s="290">
        <f t="shared" ref="Q34" si="23">SUM(Q32:Q33)</f>
        <v>2513</v>
      </c>
      <c r="R34" s="287"/>
    </row>
    <row r="35" spans="1:18" ht="9.9499999999999993" customHeight="1" x14ac:dyDescent="0.2">
      <c r="A35" s="2532"/>
      <c r="B35" s="2532"/>
      <c r="C35" s="2532"/>
      <c r="D35" s="2532"/>
      <c r="E35" s="2532"/>
      <c r="F35" s="2532"/>
      <c r="G35" s="2532"/>
      <c r="H35" s="2532"/>
      <c r="I35" s="2532"/>
      <c r="J35" s="2532"/>
      <c r="K35" s="2532"/>
      <c r="L35" s="2532"/>
      <c r="M35" s="2532"/>
      <c r="N35" s="2532"/>
      <c r="O35" s="2532"/>
      <c r="P35" s="2532"/>
      <c r="Q35" s="2532"/>
      <c r="R35" s="2532"/>
    </row>
    <row r="36" spans="1:18" s="309" customFormat="1" ht="27.75" customHeight="1" x14ac:dyDescent="0.15">
      <c r="A36" s="1133" t="s">
        <v>604</v>
      </c>
      <c r="B36" s="2533" t="s">
        <v>888</v>
      </c>
      <c r="C36" s="2533"/>
      <c r="D36" s="2533"/>
      <c r="E36" s="2533"/>
      <c r="F36" s="2533"/>
      <c r="G36" s="2533"/>
      <c r="H36" s="2533"/>
      <c r="I36" s="2533"/>
      <c r="J36" s="2533"/>
      <c r="K36" s="2533"/>
      <c r="L36" s="2533"/>
      <c r="M36" s="2533"/>
      <c r="N36" s="2533"/>
      <c r="O36" s="2533"/>
      <c r="P36" s="2533"/>
      <c r="Q36" s="2533"/>
      <c r="R36" s="2533"/>
    </row>
    <row r="37" spans="1:18" s="309" customFormat="1" ht="18" customHeight="1" x14ac:dyDescent="0.15">
      <c r="A37" s="1185" t="s">
        <v>605</v>
      </c>
      <c r="B37" s="2533" t="s">
        <v>809</v>
      </c>
      <c r="C37" s="2534"/>
      <c r="D37" s="2534"/>
      <c r="E37" s="2534"/>
      <c r="F37" s="2534"/>
      <c r="G37" s="2534"/>
      <c r="H37" s="2534"/>
      <c r="I37" s="2534"/>
      <c r="J37" s="2534"/>
      <c r="K37" s="2534"/>
      <c r="L37" s="2534"/>
      <c r="M37" s="2534"/>
      <c r="N37" s="2534"/>
      <c r="O37" s="2534"/>
      <c r="P37" s="2534"/>
      <c r="Q37" s="2534"/>
      <c r="R37" s="2534"/>
    </row>
    <row r="38" spans="1:18" s="309" customFormat="1" ht="9" customHeight="1" x14ac:dyDescent="0.15">
      <c r="A38" s="1110" t="s">
        <v>606</v>
      </c>
      <c r="B38" s="2527" t="s">
        <v>445</v>
      </c>
      <c r="C38" s="2527"/>
      <c r="D38" s="2527"/>
      <c r="E38" s="2527"/>
      <c r="F38" s="2527"/>
      <c r="G38" s="2527"/>
      <c r="H38" s="2527"/>
      <c r="I38" s="2527"/>
      <c r="J38" s="2527"/>
      <c r="K38" s="2527"/>
      <c r="L38" s="2527"/>
      <c r="M38" s="2527"/>
      <c r="N38" s="2527"/>
      <c r="O38" s="2527"/>
      <c r="P38" s="2527"/>
      <c r="Q38" s="2527"/>
      <c r="R38" s="2527"/>
    </row>
    <row r="39" spans="1:18" s="309" customFormat="1" ht="9" customHeight="1" x14ac:dyDescent="0.15">
      <c r="A39" s="1110" t="s">
        <v>607</v>
      </c>
      <c r="B39" s="2527" t="s">
        <v>181</v>
      </c>
      <c r="C39" s="2527"/>
      <c r="D39" s="2527"/>
      <c r="E39" s="2527"/>
      <c r="F39" s="2527"/>
      <c r="G39" s="2527"/>
      <c r="H39" s="2527"/>
      <c r="I39" s="2527"/>
      <c r="J39" s="2527"/>
      <c r="K39" s="2527"/>
      <c r="L39" s="2527"/>
      <c r="M39" s="2527"/>
      <c r="N39" s="2527"/>
      <c r="O39" s="2527"/>
      <c r="P39" s="2527"/>
      <c r="Q39" s="2527"/>
      <c r="R39" s="2527"/>
    </row>
  </sheetData>
  <mergeCells count="13">
    <mergeCell ref="B39:R39"/>
    <mergeCell ref="A1:R1"/>
    <mergeCell ref="A3:B3"/>
    <mergeCell ref="A6:B6"/>
    <mergeCell ref="A14:B14"/>
    <mergeCell ref="A15:B15"/>
    <mergeCell ref="A17:B17"/>
    <mergeCell ref="A22:B22"/>
    <mergeCell ref="A28:B28"/>
    <mergeCell ref="B38:R38"/>
    <mergeCell ref="A35:R35"/>
    <mergeCell ref="B37:R37"/>
    <mergeCell ref="B36:R36"/>
  </mergeCells>
  <printOptions horizontalCentered="1"/>
  <pageMargins left="0.23622047244094491" right="0.23622047244094491" top="0.27559055118110237" bottom="0.23622047244094491" header="0.15748031496062992" footer="0.11811023622047245"/>
  <pageSetup scale="91" orientation="landscape" useFirstPageNumber="1" r:id="rId1"/>
  <colBreaks count="1" manualBreakCount="1">
    <brk id="18"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5"/>
  <sheetViews>
    <sheetView zoomScaleNormal="100" zoomScaleSheetLayoutView="100" workbookViewId="0">
      <selection activeCell="F54" sqref="F54"/>
    </sheetView>
  </sheetViews>
  <sheetFormatPr defaultColWidth="9.140625" defaultRowHeight="8.1" customHeight="1" x14ac:dyDescent="0.15"/>
  <cols>
    <col min="1" max="2" width="1.7109375" style="1" customWidth="1"/>
    <col min="3" max="3" width="49.140625" style="1" customWidth="1"/>
    <col min="4" max="4" width="4.5703125" style="1" customWidth="1"/>
    <col min="5" max="5" width="1.7109375" style="1" customWidth="1"/>
    <col min="6" max="6" width="8" style="1" bestFit="1" customWidth="1"/>
    <col min="7" max="14" width="6.42578125" style="1" customWidth="1"/>
    <col min="15" max="15" width="1.28515625" style="1" customWidth="1"/>
    <col min="16" max="16" width="1.7109375" style="1" customWidth="1"/>
    <col min="17" max="17" width="7.5703125" style="1" customWidth="1"/>
    <col min="18" max="19" width="6.42578125" style="1" customWidth="1"/>
    <col min="20" max="20" width="1.28515625" style="1" customWidth="1"/>
    <col min="21" max="21" width="4.28515625" style="1" customWidth="1"/>
    <col min="22" max="23" width="9.140625" style="1" customWidth="1"/>
    <col min="24" max="25" width="9.140625" style="2" customWidth="1"/>
    <col min="26" max="26" width="9.140625" style="1" customWidth="1"/>
    <col min="27" max="16384" width="9.140625" style="1"/>
  </cols>
  <sheetData>
    <row r="1" spans="1:20" ht="15.75" customHeight="1" x14ac:dyDescent="0.25">
      <c r="A1" s="2240" t="s">
        <v>410</v>
      </c>
      <c r="B1" s="2240"/>
      <c r="C1" s="2240"/>
      <c r="D1" s="2240"/>
      <c r="E1" s="2240"/>
      <c r="F1" s="2240"/>
      <c r="G1" s="2240"/>
      <c r="H1" s="2240"/>
      <c r="I1" s="2240"/>
      <c r="J1" s="2240"/>
      <c r="K1" s="2240"/>
      <c r="L1" s="2240"/>
      <c r="M1" s="2240"/>
      <c r="N1" s="2240"/>
      <c r="O1" s="2240"/>
      <c r="P1" s="2240"/>
      <c r="Q1" s="2240"/>
      <c r="R1" s="2240"/>
      <c r="S1" s="2240"/>
      <c r="T1" s="2240"/>
    </row>
    <row r="2" spans="1:20" ht="6" customHeight="1" x14ac:dyDescent="0.3">
      <c r="A2" s="2243"/>
      <c r="B2" s="2243"/>
      <c r="C2" s="2243"/>
      <c r="D2" s="2243"/>
      <c r="E2" s="2243"/>
      <c r="F2" s="2243"/>
      <c r="G2" s="2243"/>
      <c r="H2" s="2243"/>
      <c r="I2" s="2243"/>
      <c r="J2" s="2243"/>
      <c r="K2" s="2243"/>
      <c r="L2" s="2243"/>
      <c r="M2" s="2243"/>
      <c r="N2" s="2243"/>
      <c r="O2" s="2243"/>
      <c r="P2" s="2243"/>
      <c r="Q2" s="2243"/>
      <c r="R2" s="2243"/>
      <c r="S2" s="2243"/>
      <c r="T2" s="2243"/>
    </row>
    <row r="3" spans="1:20" s="11" customFormat="1" ht="8.25" customHeight="1" x14ac:dyDescent="0.15">
      <c r="A3" s="2242" t="s">
        <v>418</v>
      </c>
      <c r="B3" s="2242"/>
      <c r="C3" s="2242"/>
      <c r="D3" s="3"/>
      <c r="E3" s="3"/>
      <c r="F3" s="4"/>
      <c r="G3" s="5"/>
      <c r="H3" s="6"/>
      <c r="I3" s="6"/>
      <c r="J3" s="6"/>
      <c r="K3" s="6"/>
      <c r="L3" s="6"/>
      <c r="M3" s="6"/>
      <c r="N3" s="6"/>
      <c r="O3" s="7"/>
      <c r="P3" s="8"/>
      <c r="Q3" s="9"/>
      <c r="R3" s="1140"/>
      <c r="S3" s="9"/>
      <c r="T3" s="10"/>
    </row>
    <row r="4" spans="1:20" s="11" customFormat="1" ht="9" customHeight="1" x14ac:dyDescent="0.15">
      <c r="A4" s="2244" t="s">
        <v>491</v>
      </c>
      <c r="B4" s="2244"/>
      <c r="C4" s="2244"/>
      <c r="D4" s="2244"/>
      <c r="E4" s="3"/>
      <c r="F4" s="12"/>
      <c r="G4" s="13"/>
      <c r="H4" s="14"/>
      <c r="I4" s="14"/>
      <c r="J4" s="14"/>
      <c r="K4" s="14"/>
      <c r="L4" s="14"/>
      <c r="M4" s="14"/>
      <c r="N4" s="14"/>
      <c r="O4" s="15"/>
      <c r="P4" s="8"/>
      <c r="Q4" s="1142" t="s">
        <v>709</v>
      </c>
      <c r="R4" s="16" t="s">
        <v>494</v>
      </c>
      <c r="S4" s="16" t="s">
        <v>17</v>
      </c>
      <c r="T4" s="17"/>
    </row>
    <row r="5" spans="1:20" s="11" customFormat="1" ht="9" customHeight="1" x14ac:dyDescent="0.15">
      <c r="A5" s="2244" t="s">
        <v>492</v>
      </c>
      <c r="B5" s="2244"/>
      <c r="C5" s="2244"/>
      <c r="D5" s="2244"/>
      <c r="E5" s="18"/>
      <c r="F5" s="19" t="s">
        <v>778</v>
      </c>
      <c r="G5" s="20" t="s">
        <v>750</v>
      </c>
      <c r="H5" s="20" t="s">
        <v>710</v>
      </c>
      <c r="I5" s="20" t="s">
        <v>571</v>
      </c>
      <c r="J5" s="20" t="s">
        <v>550</v>
      </c>
      <c r="K5" s="20" t="s">
        <v>528</v>
      </c>
      <c r="L5" s="20" t="s">
        <v>490</v>
      </c>
      <c r="M5" s="20" t="s">
        <v>196</v>
      </c>
      <c r="N5" s="20" t="s">
        <v>419</v>
      </c>
      <c r="O5" s="21"/>
      <c r="P5" s="22"/>
      <c r="Q5" s="1143" t="s">
        <v>18</v>
      </c>
      <c r="R5" s="20" t="s">
        <v>18</v>
      </c>
      <c r="S5" s="20" t="s">
        <v>18</v>
      </c>
      <c r="T5" s="23"/>
    </row>
    <row r="6" spans="1:20" s="11" customFormat="1" ht="10.5" customHeight="1" x14ac:dyDescent="0.2">
      <c r="D6" s="3"/>
      <c r="E6" s="3"/>
      <c r="F6" s="24"/>
      <c r="G6" s="24"/>
      <c r="H6" s="24"/>
      <c r="I6" s="24"/>
      <c r="J6" s="24"/>
      <c r="K6" s="24"/>
      <c r="L6" s="24"/>
      <c r="M6" s="24"/>
      <c r="N6" s="24"/>
      <c r="O6" s="25"/>
      <c r="P6" s="26"/>
      <c r="Q6" s="24"/>
      <c r="R6" s="24"/>
      <c r="S6" s="24"/>
      <c r="T6" s="25"/>
    </row>
    <row r="7" spans="1:20" s="11" customFormat="1" ht="10.5" customHeight="1" x14ac:dyDescent="0.15">
      <c r="A7" s="2241" t="s">
        <v>197</v>
      </c>
      <c r="B7" s="2241"/>
      <c r="C7" s="2241"/>
      <c r="D7" s="3" t="s">
        <v>198</v>
      </c>
      <c r="E7" s="3"/>
      <c r="F7" s="27" t="s">
        <v>198</v>
      </c>
      <c r="G7" s="28" t="s">
        <v>198</v>
      </c>
      <c r="H7" s="28" t="s">
        <v>198</v>
      </c>
      <c r="I7" s="28" t="s">
        <v>198</v>
      </c>
      <c r="J7" s="28" t="s">
        <v>198</v>
      </c>
      <c r="K7" s="28" t="s">
        <v>198</v>
      </c>
      <c r="L7" s="28" t="s">
        <v>198</v>
      </c>
      <c r="M7" s="28" t="s">
        <v>198</v>
      </c>
      <c r="N7" s="28"/>
      <c r="O7" s="29" t="s">
        <v>198</v>
      </c>
      <c r="P7" s="30"/>
      <c r="Q7" s="31" t="s">
        <v>198</v>
      </c>
      <c r="R7" s="1141" t="s">
        <v>198</v>
      </c>
      <c r="S7" s="32" t="s">
        <v>198</v>
      </c>
      <c r="T7" s="29"/>
    </row>
    <row r="8" spans="1:20" s="11" customFormat="1" ht="10.5" customHeight="1" x14ac:dyDescent="0.15">
      <c r="A8" s="2239" t="s">
        <v>199</v>
      </c>
      <c r="B8" s="2239"/>
      <c r="C8" s="2239"/>
      <c r="D8" s="3" t="s">
        <v>200</v>
      </c>
      <c r="E8" s="3"/>
      <c r="F8" s="1281">
        <v>1153</v>
      </c>
      <c r="G8" s="1282">
        <v>1364</v>
      </c>
      <c r="H8" s="1282">
        <v>1313</v>
      </c>
      <c r="I8" s="1282">
        <v>1155</v>
      </c>
      <c r="J8" s="1282">
        <v>1242</v>
      </c>
      <c r="K8" s="1282">
        <v>1342</v>
      </c>
      <c r="L8" s="1282">
        <v>1289</v>
      </c>
      <c r="M8" s="1282">
        <v>1305</v>
      </c>
      <c r="N8" s="1283">
        <v>1135</v>
      </c>
      <c r="O8" s="35"/>
      <c r="P8" s="36"/>
      <c r="Q8" s="1284">
        <f>F8+G8+H8+I8</f>
        <v>4985</v>
      </c>
      <c r="R8" s="1285">
        <v>5178</v>
      </c>
      <c r="S8" s="1285">
        <v>4647</v>
      </c>
      <c r="T8" s="38"/>
    </row>
    <row r="9" spans="1:20" s="11" customFormat="1" ht="10.5" customHeight="1" x14ac:dyDescent="0.15">
      <c r="A9" s="2235" t="s">
        <v>201</v>
      </c>
      <c r="B9" s="2235"/>
      <c r="C9" s="2235"/>
      <c r="D9" s="1273" t="s">
        <v>198</v>
      </c>
      <c r="E9" s="1274"/>
      <c r="F9" s="1263">
        <v>116</v>
      </c>
      <c r="G9" s="33">
        <v>17</v>
      </c>
      <c r="H9" s="33">
        <v>9</v>
      </c>
      <c r="I9" s="33">
        <v>181</v>
      </c>
      <c r="J9" s="33">
        <v>91</v>
      </c>
      <c r="K9" s="33">
        <v>30</v>
      </c>
      <c r="L9" s="33">
        <v>26</v>
      </c>
      <c r="M9" s="33">
        <v>105</v>
      </c>
      <c r="N9" s="34">
        <v>99</v>
      </c>
      <c r="O9" s="39"/>
      <c r="P9" s="36"/>
      <c r="Q9" s="1267">
        <f>F9+G9+H9+I9</f>
        <v>323</v>
      </c>
      <c r="R9" s="37">
        <v>252</v>
      </c>
      <c r="S9" s="37">
        <v>-53</v>
      </c>
      <c r="T9" s="29"/>
    </row>
    <row r="10" spans="1:20" s="11" customFormat="1" ht="10.5" customHeight="1" x14ac:dyDescent="0.15">
      <c r="A10" s="2235" t="s">
        <v>681</v>
      </c>
      <c r="B10" s="2235"/>
      <c r="C10" s="2235"/>
      <c r="D10" s="1273" t="s">
        <v>202</v>
      </c>
      <c r="E10" s="1274"/>
      <c r="F10" s="1264">
        <f t="shared" ref="F10" si="0">SUM(F8:F9)</f>
        <v>1269</v>
      </c>
      <c r="G10" s="40">
        <f t="shared" ref="G10:H10" si="1">SUM(G8:G9)</f>
        <v>1381</v>
      </c>
      <c r="H10" s="40">
        <f t="shared" si="1"/>
        <v>1322</v>
      </c>
      <c r="I10" s="40">
        <f t="shared" ref="I10" si="2">SUM(I8:I9)</f>
        <v>1336</v>
      </c>
      <c r="J10" s="40">
        <f t="shared" ref="J10" si="3">SUM(J8:J9)</f>
        <v>1333</v>
      </c>
      <c r="K10" s="40">
        <f t="shared" ref="K10:N10" si="4">SUM(K8:K9)</f>
        <v>1372</v>
      </c>
      <c r="L10" s="40">
        <f t="shared" si="4"/>
        <v>1315</v>
      </c>
      <c r="M10" s="40">
        <f t="shared" si="4"/>
        <v>1410</v>
      </c>
      <c r="N10" s="41">
        <f t="shared" si="4"/>
        <v>1234</v>
      </c>
      <c r="O10" s="42"/>
      <c r="P10" s="36"/>
      <c r="Q10" s="1268">
        <f>SUM(Q8:Q9)</f>
        <v>5308</v>
      </c>
      <c r="R10" s="43">
        <f>SUM(R8:R9)</f>
        <v>5430</v>
      </c>
      <c r="S10" s="43">
        <f>SUM(S8:S9)</f>
        <v>4594</v>
      </c>
      <c r="T10" s="44"/>
    </row>
    <row r="11" spans="1:20" s="11" customFormat="1" ht="10.5" customHeight="1" x14ac:dyDescent="0.15">
      <c r="A11" s="2235" t="s">
        <v>203</v>
      </c>
      <c r="B11" s="2235"/>
      <c r="C11" s="2235"/>
      <c r="D11" s="1273" t="s">
        <v>204</v>
      </c>
      <c r="E11" s="1274"/>
      <c r="F11" s="1264">
        <v>446392</v>
      </c>
      <c r="G11" s="40">
        <v>445915</v>
      </c>
      <c r="H11" s="40">
        <v>445224</v>
      </c>
      <c r="I11" s="40">
        <v>444301</v>
      </c>
      <c r="J11" s="40">
        <v>444504</v>
      </c>
      <c r="K11" s="40">
        <v>445504</v>
      </c>
      <c r="L11" s="40">
        <v>445658</v>
      </c>
      <c r="M11" s="40">
        <v>442852</v>
      </c>
      <c r="N11" s="41">
        <v>438556</v>
      </c>
      <c r="O11" s="45"/>
      <c r="P11" s="46"/>
      <c r="Q11" s="1268">
        <v>445457</v>
      </c>
      <c r="R11" s="43">
        <v>444627</v>
      </c>
      <c r="S11" s="43">
        <v>413563</v>
      </c>
      <c r="T11" s="47"/>
    </row>
    <row r="12" spans="1:20" s="11" customFormat="1" ht="10.5" customHeight="1" x14ac:dyDescent="0.15">
      <c r="A12" s="2235" t="s">
        <v>205</v>
      </c>
      <c r="B12" s="2235"/>
      <c r="C12" s="2235"/>
      <c r="D12" s="1273" t="s">
        <v>206</v>
      </c>
      <c r="E12" s="1274"/>
      <c r="F12" s="1299">
        <v>2.58</v>
      </c>
      <c r="G12" s="1300">
        <v>3.06</v>
      </c>
      <c r="H12" s="1300">
        <v>2.95</v>
      </c>
      <c r="I12" s="1300">
        <v>2.6</v>
      </c>
      <c r="J12" s="1300">
        <v>2.8</v>
      </c>
      <c r="K12" s="1300">
        <v>3.01</v>
      </c>
      <c r="L12" s="1300">
        <v>2.89</v>
      </c>
      <c r="M12" s="1300">
        <v>2.95</v>
      </c>
      <c r="N12" s="1301">
        <v>2.59</v>
      </c>
      <c r="O12" s="35"/>
      <c r="P12" s="46"/>
      <c r="Q12" s="1302">
        <v>11.19</v>
      </c>
      <c r="R12" s="1303">
        <v>11.65</v>
      </c>
      <c r="S12" s="1303">
        <v>11.24</v>
      </c>
      <c r="T12" s="38"/>
    </row>
    <row r="13" spans="1:20" s="11" customFormat="1" ht="10.5" customHeight="1" x14ac:dyDescent="0.15">
      <c r="A13" s="2236" t="s">
        <v>682</v>
      </c>
      <c r="B13" s="2236"/>
      <c r="C13" s="2236"/>
      <c r="D13" s="1272" t="s">
        <v>207</v>
      </c>
      <c r="E13" s="1272"/>
      <c r="F13" s="1278">
        <v>2.84</v>
      </c>
      <c r="G13" s="1279">
        <v>3.1</v>
      </c>
      <c r="H13" s="1279">
        <v>2.97</v>
      </c>
      <c r="I13" s="1279">
        <v>3.01</v>
      </c>
      <c r="J13" s="1279">
        <v>3</v>
      </c>
      <c r="K13" s="1279">
        <v>3.08</v>
      </c>
      <c r="L13" s="1279">
        <v>2.95</v>
      </c>
      <c r="M13" s="1279">
        <v>3.18</v>
      </c>
      <c r="N13" s="48">
        <v>2.81</v>
      </c>
      <c r="O13" s="49"/>
      <c r="P13" s="46"/>
      <c r="Q13" s="1269">
        <v>11.92</v>
      </c>
      <c r="R13" s="50">
        <v>12.21</v>
      </c>
      <c r="S13" s="50">
        <v>11.11</v>
      </c>
      <c r="T13" s="51"/>
    </row>
    <row r="14" spans="1:20" s="11" customFormat="1" ht="10.5" customHeight="1" x14ac:dyDescent="0.15">
      <c r="A14" s="2237" t="s">
        <v>208</v>
      </c>
      <c r="B14" s="2237"/>
      <c r="C14" s="2237"/>
      <c r="D14" s="3" t="s">
        <v>198</v>
      </c>
      <c r="E14" s="3"/>
      <c r="F14" s="1265"/>
      <c r="G14" s="52"/>
      <c r="H14" s="52"/>
      <c r="I14" s="52"/>
      <c r="J14" s="52"/>
      <c r="K14" s="52"/>
      <c r="L14" s="52"/>
      <c r="M14" s="52"/>
      <c r="N14" s="53" t="s">
        <v>198</v>
      </c>
      <c r="O14" s="54"/>
      <c r="P14" s="36"/>
      <c r="Q14" s="65" t="s">
        <v>198</v>
      </c>
      <c r="R14" s="55" t="s">
        <v>198</v>
      </c>
      <c r="S14" s="55" t="s">
        <v>198</v>
      </c>
      <c r="T14" s="38"/>
    </row>
    <row r="15" spans="1:20" s="11" customFormat="1" ht="10.5" customHeight="1" x14ac:dyDescent="0.15">
      <c r="A15" s="2234" t="s">
        <v>209</v>
      </c>
      <c r="B15" s="2234"/>
      <c r="C15" s="2234"/>
      <c r="D15" s="1280" t="s">
        <v>210</v>
      </c>
      <c r="E15" s="1280"/>
      <c r="F15" s="1281">
        <v>4772</v>
      </c>
      <c r="G15" s="1282">
        <v>4732</v>
      </c>
      <c r="H15" s="1282">
        <v>4542</v>
      </c>
      <c r="I15" s="1282">
        <v>4565</v>
      </c>
      <c r="J15" s="1282">
        <v>4452</v>
      </c>
      <c r="K15" s="1282">
        <v>4547</v>
      </c>
      <c r="L15" s="1282">
        <v>4376</v>
      </c>
      <c r="M15" s="1282">
        <v>4459</v>
      </c>
      <c r="N15" s="1283">
        <v>4269</v>
      </c>
      <c r="O15" s="35"/>
      <c r="P15" s="36"/>
      <c r="Q15" s="1284">
        <f>F15+G15+H15+I15</f>
        <v>18611</v>
      </c>
      <c r="R15" s="1285">
        <v>17834</v>
      </c>
      <c r="S15" s="1285">
        <v>16280</v>
      </c>
      <c r="T15" s="38"/>
    </row>
    <row r="16" spans="1:20" s="11" customFormat="1" ht="10.5" customHeight="1" x14ac:dyDescent="0.15">
      <c r="A16" s="2239" t="s">
        <v>420</v>
      </c>
      <c r="B16" s="2239"/>
      <c r="C16" s="2239"/>
      <c r="D16" s="3" t="s">
        <v>198</v>
      </c>
      <c r="E16" s="3"/>
      <c r="F16" s="1265"/>
      <c r="G16" s="52"/>
      <c r="H16" s="52"/>
      <c r="I16" s="52"/>
      <c r="J16" s="52"/>
      <c r="K16" s="52"/>
      <c r="L16" s="52"/>
      <c r="M16" s="52"/>
      <c r="N16" s="53" t="s">
        <v>198</v>
      </c>
      <c r="O16" s="35"/>
      <c r="P16" s="36"/>
      <c r="Q16" s="65" t="s">
        <v>198</v>
      </c>
      <c r="R16" s="55" t="s">
        <v>198</v>
      </c>
      <c r="S16" s="55" t="s">
        <v>198</v>
      </c>
      <c r="T16" s="38"/>
    </row>
    <row r="17" spans="1:20" s="11" customFormat="1" ht="10.5" customHeight="1" x14ac:dyDescent="0.15">
      <c r="A17" s="1286"/>
      <c r="B17" s="2234" t="s">
        <v>421</v>
      </c>
      <c r="C17" s="2234"/>
      <c r="D17" s="1280" t="s">
        <v>198</v>
      </c>
      <c r="E17" s="1280"/>
      <c r="F17" s="1281">
        <v>-74</v>
      </c>
      <c r="G17" s="1282">
        <v>-8</v>
      </c>
      <c r="H17" s="1282">
        <v>-6</v>
      </c>
      <c r="I17" s="1282">
        <v>-13</v>
      </c>
      <c r="J17" s="1282">
        <v>52</v>
      </c>
      <c r="K17" s="1282">
        <v>-12</v>
      </c>
      <c r="L17" s="1282">
        <v>-15</v>
      </c>
      <c r="M17" s="1282">
        <v>-27</v>
      </c>
      <c r="N17" s="1283">
        <v>-22</v>
      </c>
      <c r="O17" s="35"/>
      <c r="P17" s="36"/>
      <c r="Q17" s="1284">
        <f>F17+G17+H17+I17</f>
        <v>-101</v>
      </c>
      <c r="R17" s="1285">
        <v>-2</v>
      </c>
      <c r="S17" s="1285">
        <v>-305</v>
      </c>
      <c r="T17" s="38"/>
    </row>
    <row r="18" spans="1:20" s="11" customFormat="1" ht="10.5" customHeight="1" x14ac:dyDescent="0.15">
      <c r="A18" s="1271"/>
      <c r="B18" s="2239" t="s">
        <v>213</v>
      </c>
      <c r="C18" s="2239"/>
      <c r="D18" s="3" t="s">
        <v>198</v>
      </c>
      <c r="E18" s="3"/>
      <c r="F18" s="1265">
        <v>48</v>
      </c>
      <c r="G18" s="52">
        <v>46</v>
      </c>
      <c r="H18" s="52">
        <v>44</v>
      </c>
      <c r="I18" s="52">
        <v>41</v>
      </c>
      <c r="J18" s="52">
        <v>30</v>
      </c>
      <c r="K18" s="52">
        <v>44</v>
      </c>
      <c r="L18" s="52">
        <v>53</v>
      </c>
      <c r="M18" s="52">
        <v>153</v>
      </c>
      <c r="N18" s="53">
        <v>38</v>
      </c>
      <c r="O18" s="35"/>
      <c r="P18" s="36"/>
      <c r="Q18" s="65">
        <f>F18+G18+H18+I18</f>
        <v>179</v>
      </c>
      <c r="R18" s="55">
        <v>280</v>
      </c>
      <c r="S18" s="55">
        <v>300</v>
      </c>
      <c r="T18" s="38"/>
    </row>
    <row r="19" spans="1:20" s="11" customFormat="1" ht="10.5" customHeight="1" x14ac:dyDescent="0.15">
      <c r="A19" s="2235" t="s">
        <v>683</v>
      </c>
      <c r="B19" s="2235"/>
      <c r="C19" s="2235"/>
      <c r="D19" s="1273" t="s">
        <v>214</v>
      </c>
      <c r="E19" s="1274"/>
      <c r="F19" s="1264">
        <f t="shared" ref="F19" si="5">SUM(F15:F18)</f>
        <v>4746</v>
      </c>
      <c r="G19" s="40">
        <f t="shared" ref="G19:L19" si="6">SUM(G15:G18)</f>
        <v>4770</v>
      </c>
      <c r="H19" s="40">
        <f t="shared" si="6"/>
        <v>4580</v>
      </c>
      <c r="I19" s="40">
        <f t="shared" si="6"/>
        <v>4593</v>
      </c>
      <c r="J19" s="40">
        <f t="shared" si="6"/>
        <v>4534</v>
      </c>
      <c r="K19" s="40">
        <f t="shared" si="6"/>
        <v>4579</v>
      </c>
      <c r="L19" s="40">
        <f t="shared" si="6"/>
        <v>4414</v>
      </c>
      <c r="M19" s="40">
        <f t="shared" ref="M19:N19" si="7">SUM(M15:M18)</f>
        <v>4585</v>
      </c>
      <c r="N19" s="40">
        <f t="shared" si="7"/>
        <v>4285</v>
      </c>
      <c r="O19" s="42"/>
      <c r="P19" s="36"/>
      <c r="Q19" s="1268">
        <f t="shared" ref="Q19:R19" si="8">SUM(Q15:Q18)</f>
        <v>18689</v>
      </c>
      <c r="R19" s="41">
        <f t="shared" si="8"/>
        <v>18112</v>
      </c>
      <c r="S19" s="41">
        <f t="shared" ref="S19" si="9">SUM(S15:S18)</f>
        <v>16275</v>
      </c>
      <c r="T19" s="44"/>
    </row>
    <row r="20" spans="1:20" s="11" customFormat="1" ht="10.5" customHeight="1" x14ac:dyDescent="0.15">
      <c r="A20" s="2235" t="s">
        <v>215</v>
      </c>
      <c r="B20" s="2235"/>
      <c r="C20" s="2235"/>
      <c r="D20" s="1273" t="s">
        <v>216</v>
      </c>
      <c r="E20" s="1274"/>
      <c r="F20" s="1293">
        <v>2838</v>
      </c>
      <c r="G20" s="1294">
        <v>2670</v>
      </c>
      <c r="H20" s="1294">
        <v>2588</v>
      </c>
      <c r="I20" s="1294">
        <v>2760</v>
      </c>
      <c r="J20" s="1294">
        <v>2591</v>
      </c>
      <c r="K20" s="1294">
        <v>2572</v>
      </c>
      <c r="L20" s="1294">
        <v>2517</v>
      </c>
      <c r="M20" s="1294">
        <v>2578</v>
      </c>
      <c r="N20" s="1307">
        <v>2570</v>
      </c>
      <c r="O20" s="35"/>
      <c r="P20" s="36"/>
      <c r="Q20" s="1308">
        <f>F20+G20+H20+I20</f>
        <v>10856</v>
      </c>
      <c r="R20" s="1309">
        <v>10258</v>
      </c>
      <c r="S20" s="1309">
        <v>9571</v>
      </c>
      <c r="T20" s="38"/>
    </row>
    <row r="21" spans="1:20" s="11" customFormat="1" ht="10.5" customHeight="1" x14ac:dyDescent="0.15">
      <c r="A21" s="2239" t="s">
        <v>420</v>
      </c>
      <c r="B21" s="2239"/>
      <c r="C21" s="2239"/>
      <c r="D21" s="3" t="s">
        <v>198</v>
      </c>
      <c r="E21" s="3"/>
      <c r="F21" s="1265"/>
      <c r="G21" s="52"/>
      <c r="H21" s="52"/>
      <c r="I21" s="52"/>
      <c r="J21" s="52"/>
      <c r="K21" s="52"/>
      <c r="L21" s="52"/>
      <c r="M21" s="52"/>
      <c r="N21" s="53"/>
      <c r="O21" s="35"/>
      <c r="P21" s="36"/>
      <c r="Q21" s="65"/>
      <c r="R21" s="55"/>
      <c r="S21" s="55"/>
      <c r="T21" s="38"/>
    </row>
    <row r="22" spans="1:20" s="11" customFormat="1" ht="10.5" customHeight="1" x14ac:dyDescent="0.15">
      <c r="A22" s="1271"/>
      <c r="B22" s="2239" t="s">
        <v>421</v>
      </c>
      <c r="C22" s="2239"/>
      <c r="D22" s="3" t="s">
        <v>198</v>
      </c>
      <c r="E22" s="3"/>
      <c r="F22" s="1263">
        <v>-182</v>
      </c>
      <c r="G22" s="33">
        <v>-29</v>
      </c>
      <c r="H22" s="33">
        <v>-18</v>
      </c>
      <c r="I22" s="33">
        <v>-259</v>
      </c>
      <c r="J22" s="33">
        <v>-43</v>
      </c>
      <c r="K22" s="33">
        <v>-52</v>
      </c>
      <c r="L22" s="33">
        <v>-50</v>
      </c>
      <c r="M22" s="33">
        <v>-49</v>
      </c>
      <c r="N22" s="53">
        <v>-150</v>
      </c>
      <c r="O22" s="35"/>
      <c r="P22" s="36"/>
      <c r="Q22" s="65">
        <f>F22+G22+H22+I22</f>
        <v>-488</v>
      </c>
      <c r="R22" s="55">
        <v>-194</v>
      </c>
      <c r="S22" s="55">
        <v>-259</v>
      </c>
      <c r="T22" s="38"/>
    </row>
    <row r="23" spans="1:20" s="11" customFormat="1" ht="10.5" customHeight="1" x14ac:dyDescent="0.15">
      <c r="A23" s="2235" t="s">
        <v>684</v>
      </c>
      <c r="B23" s="2235"/>
      <c r="C23" s="2235"/>
      <c r="D23" s="1273" t="s">
        <v>217</v>
      </c>
      <c r="E23" s="1274"/>
      <c r="F23" s="1264">
        <f t="shared" ref="F23" si="10">SUM(F20:F22)</f>
        <v>2656</v>
      </c>
      <c r="G23" s="40">
        <f t="shared" ref="G23:L23" si="11">SUM(G20:G22)</f>
        <v>2641</v>
      </c>
      <c r="H23" s="40">
        <f t="shared" si="11"/>
        <v>2570</v>
      </c>
      <c r="I23" s="40">
        <f t="shared" si="11"/>
        <v>2501</v>
      </c>
      <c r="J23" s="40">
        <f t="shared" si="11"/>
        <v>2548</v>
      </c>
      <c r="K23" s="40">
        <f t="shared" si="11"/>
        <v>2520</v>
      </c>
      <c r="L23" s="40">
        <f t="shared" si="11"/>
        <v>2467</v>
      </c>
      <c r="M23" s="40">
        <f t="shared" ref="M23:N23" si="12">SUM(M20:M22)</f>
        <v>2529</v>
      </c>
      <c r="N23" s="40">
        <f t="shared" si="12"/>
        <v>2420</v>
      </c>
      <c r="O23" s="42"/>
      <c r="P23" s="36"/>
      <c r="Q23" s="1268">
        <f>SUM(Q20:Q22)</f>
        <v>10368</v>
      </c>
      <c r="R23" s="43">
        <f>SUM(R20:R22)</f>
        <v>10064</v>
      </c>
      <c r="S23" s="43">
        <f>SUM(S20:S22)</f>
        <v>9312</v>
      </c>
      <c r="T23" s="44"/>
    </row>
    <row r="24" spans="1:20" s="11" customFormat="1" ht="10.5" customHeight="1" x14ac:dyDescent="0.15">
      <c r="A24" s="2235" t="s">
        <v>212</v>
      </c>
      <c r="B24" s="2235"/>
      <c r="C24" s="2235"/>
      <c r="D24" s="1273" t="s">
        <v>218</v>
      </c>
      <c r="E24" s="1274"/>
      <c r="F24" s="1288">
        <v>0.59499999999999997</v>
      </c>
      <c r="G24" s="1289">
        <v>0.56399999999999995</v>
      </c>
      <c r="H24" s="1289">
        <v>0.56999999999999995</v>
      </c>
      <c r="I24" s="1289">
        <v>0.60499999999999998</v>
      </c>
      <c r="J24" s="1289">
        <v>0.58199999999999996</v>
      </c>
      <c r="K24" s="1289">
        <v>0.56599999999999995</v>
      </c>
      <c r="L24" s="1289">
        <v>0.57499999999999996</v>
      </c>
      <c r="M24" s="1289">
        <v>0.57799999999999996</v>
      </c>
      <c r="N24" s="1296">
        <v>0.60199999999999998</v>
      </c>
      <c r="O24" s="54"/>
      <c r="P24" s="56"/>
      <c r="Q24" s="1297">
        <v>0.58299999999999996</v>
      </c>
      <c r="R24" s="1298">
        <v>0.57499999999999996</v>
      </c>
      <c r="S24" s="1298">
        <v>0.58799999999999997</v>
      </c>
      <c r="T24" s="57"/>
    </row>
    <row r="25" spans="1:20" s="11" customFormat="1" ht="10.5" customHeight="1" x14ac:dyDescent="0.15">
      <c r="A25" s="2236" t="s">
        <v>685</v>
      </c>
      <c r="B25" s="2236"/>
      <c r="C25" s="2236"/>
      <c r="D25" s="1272" t="s">
        <v>219</v>
      </c>
      <c r="E25" s="1272"/>
      <c r="F25" s="1276">
        <v>0.56000000000000005</v>
      </c>
      <c r="G25" s="1277">
        <v>0.55400000000000005</v>
      </c>
      <c r="H25" s="1277">
        <v>0.56100000000000005</v>
      </c>
      <c r="I25" s="1277">
        <v>0.54400000000000004</v>
      </c>
      <c r="J25" s="1277">
        <v>0.56200000000000006</v>
      </c>
      <c r="K25" s="1277">
        <v>0.55000000000000004</v>
      </c>
      <c r="L25" s="1277">
        <v>0.55900000000000005</v>
      </c>
      <c r="M25" s="1277">
        <v>0.55100000000000005</v>
      </c>
      <c r="N25" s="58">
        <v>0.56499999999999995</v>
      </c>
      <c r="O25" s="59"/>
      <c r="P25" s="56"/>
      <c r="Q25" s="1270">
        <v>0.55500000000000005</v>
      </c>
      <c r="R25" s="60">
        <v>0.55600000000000005</v>
      </c>
      <c r="S25" s="60">
        <v>0.57199999999999995</v>
      </c>
      <c r="T25" s="61"/>
    </row>
    <row r="26" spans="1:20" s="11" customFormat="1" ht="10.5" customHeight="1" x14ac:dyDescent="0.15">
      <c r="A26" s="2237" t="s">
        <v>220</v>
      </c>
      <c r="B26" s="2237"/>
      <c r="C26" s="2237"/>
      <c r="D26" s="3" t="s">
        <v>198</v>
      </c>
      <c r="E26" s="3"/>
      <c r="F26" s="65" t="s">
        <v>198</v>
      </c>
      <c r="G26" s="53" t="s">
        <v>198</v>
      </c>
      <c r="H26" s="53" t="s">
        <v>198</v>
      </c>
      <c r="I26" s="53" t="s">
        <v>198</v>
      </c>
      <c r="J26" s="53" t="s">
        <v>198</v>
      </c>
      <c r="K26" s="53" t="s">
        <v>198</v>
      </c>
      <c r="L26" s="53" t="s">
        <v>198</v>
      </c>
      <c r="M26" s="53" t="s">
        <v>198</v>
      </c>
      <c r="N26" s="53" t="s">
        <v>198</v>
      </c>
      <c r="O26" s="62" t="s">
        <v>198</v>
      </c>
      <c r="P26" s="63"/>
      <c r="Q26" s="65" t="s">
        <v>198</v>
      </c>
      <c r="R26" s="55" t="s">
        <v>198</v>
      </c>
      <c r="S26" s="55" t="s">
        <v>198</v>
      </c>
      <c r="T26" s="64"/>
    </row>
    <row r="27" spans="1:20" s="11" customFormat="1" ht="10.5" customHeight="1" x14ac:dyDescent="0.15">
      <c r="A27" s="2239" t="s">
        <v>221</v>
      </c>
      <c r="B27" s="2239"/>
      <c r="C27" s="2239"/>
      <c r="D27" s="3" t="s">
        <v>222</v>
      </c>
      <c r="E27" s="3"/>
      <c r="F27" s="1281">
        <v>641</v>
      </c>
      <c r="G27" s="1282">
        <v>623</v>
      </c>
      <c r="H27" s="1282">
        <v>621</v>
      </c>
      <c r="I27" s="1282">
        <v>603</v>
      </c>
      <c r="J27" s="1282">
        <v>602</v>
      </c>
      <c r="K27" s="1282">
        <v>589</v>
      </c>
      <c r="L27" s="1282">
        <v>591</v>
      </c>
      <c r="M27" s="1282">
        <v>574</v>
      </c>
      <c r="N27" s="1283">
        <v>569</v>
      </c>
      <c r="O27" s="35"/>
      <c r="P27" s="36"/>
      <c r="Q27" s="1284">
        <f>F27+G27+H27+I27</f>
        <v>2488</v>
      </c>
      <c r="R27" s="1285">
        <v>2356</v>
      </c>
      <c r="S27" s="1285">
        <v>2121</v>
      </c>
      <c r="T27" s="38"/>
    </row>
    <row r="28" spans="1:20" s="11" customFormat="1" ht="10.5" customHeight="1" x14ac:dyDescent="0.15">
      <c r="A28" s="2235" t="s">
        <v>223</v>
      </c>
      <c r="B28" s="2235"/>
      <c r="C28" s="2235"/>
      <c r="D28" s="1273" t="s">
        <v>224</v>
      </c>
      <c r="E28" s="1274"/>
      <c r="F28" s="1288">
        <v>0.55600000000000005</v>
      </c>
      <c r="G28" s="1289">
        <v>0.45700000000000002</v>
      </c>
      <c r="H28" s="1289">
        <v>0.47299999999999998</v>
      </c>
      <c r="I28" s="1289">
        <v>0.52200000000000002</v>
      </c>
      <c r="J28" s="1289">
        <v>0.48399999999999999</v>
      </c>
      <c r="K28" s="1289">
        <v>0.439</v>
      </c>
      <c r="L28" s="1289">
        <v>0.45800000000000002</v>
      </c>
      <c r="M28" s="1289">
        <v>0.44</v>
      </c>
      <c r="N28" s="1290">
        <v>0.501</v>
      </c>
      <c r="O28" s="35"/>
      <c r="P28" s="56"/>
      <c r="Q28" s="1291">
        <v>0.499</v>
      </c>
      <c r="R28" s="1292">
        <v>0.45500000000000002</v>
      </c>
      <c r="S28" s="1292">
        <v>0.45600000000000002</v>
      </c>
      <c r="T28" s="38"/>
    </row>
    <row r="29" spans="1:20" s="11" customFormat="1" ht="10.5" customHeight="1" x14ac:dyDescent="0.15">
      <c r="A29" s="2236" t="s">
        <v>686</v>
      </c>
      <c r="B29" s="2236"/>
      <c r="C29" s="2236"/>
      <c r="D29" s="1272" t="s">
        <v>225</v>
      </c>
      <c r="E29" s="1272"/>
      <c r="F29" s="1276">
        <v>0.505</v>
      </c>
      <c r="G29" s="1277">
        <v>0.45100000000000001</v>
      </c>
      <c r="H29" s="1277">
        <v>0.47</v>
      </c>
      <c r="I29" s="1277">
        <v>0.45100000000000001</v>
      </c>
      <c r="J29" s="1277">
        <v>0.45100000000000001</v>
      </c>
      <c r="K29" s="1277">
        <v>0.43</v>
      </c>
      <c r="L29" s="1277">
        <v>0.44900000000000001</v>
      </c>
      <c r="M29" s="1277">
        <v>0.40699999999999997</v>
      </c>
      <c r="N29" s="58">
        <v>0.46100000000000002</v>
      </c>
      <c r="O29" s="59"/>
      <c r="P29" s="56"/>
      <c r="Q29" s="1270">
        <v>0.46899999999999997</v>
      </c>
      <c r="R29" s="60">
        <v>0.434</v>
      </c>
      <c r="S29" s="60">
        <v>0.46200000000000002</v>
      </c>
      <c r="T29" s="61"/>
    </row>
    <row r="30" spans="1:20" s="11" customFormat="1" ht="20.100000000000001" customHeight="1" x14ac:dyDescent="0.15">
      <c r="A30" s="2249" t="s">
        <v>526</v>
      </c>
      <c r="B30" s="2237"/>
      <c r="C30" s="2237"/>
      <c r="D30" s="3" t="s">
        <v>198</v>
      </c>
      <c r="E30" s="3"/>
      <c r="F30" s="65" t="s">
        <v>198</v>
      </c>
      <c r="G30" s="53" t="s">
        <v>198</v>
      </c>
      <c r="H30" s="53" t="s">
        <v>198</v>
      </c>
      <c r="I30" s="53" t="s">
        <v>198</v>
      </c>
      <c r="J30" s="53" t="s">
        <v>198</v>
      </c>
      <c r="K30" s="53" t="s">
        <v>198</v>
      </c>
      <c r="L30" s="53" t="s">
        <v>198</v>
      </c>
      <c r="M30" s="53" t="s">
        <v>198</v>
      </c>
      <c r="N30" s="53" t="s">
        <v>198</v>
      </c>
      <c r="O30" s="62" t="s">
        <v>198</v>
      </c>
      <c r="P30" s="63"/>
      <c r="Q30" s="65" t="s">
        <v>198</v>
      </c>
      <c r="R30" s="55" t="s">
        <v>198</v>
      </c>
      <c r="S30" s="55" t="s">
        <v>198</v>
      </c>
      <c r="T30" s="64"/>
    </row>
    <row r="31" spans="1:20" s="11" customFormat="1" ht="10.5" customHeight="1" x14ac:dyDescent="0.15">
      <c r="A31" s="2234" t="s">
        <v>211</v>
      </c>
      <c r="B31" s="2234"/>
      <c r="C31" s="2234"/>
      <c r="D31" s="1280" t="s">
        <v>226</v>
      </c>
      <c r="E31" s="1280"/>
      <c r="F31" s="1281">
        <v>35553</v>
      </c>
      <c r="G31" s="1282">
        <v>35028</v>
      </c>
      <c r="H31" s="1282">
        <v>34091</v>
      </c>
      <c r="I31" s="1282">
        <v>33183</v>
      </c>
      <c r="J31" s="1282">
        <v>32200</v>
      </c>
      <c r="K31" s="1282">
        <v>31836</v>
      </c>
      <c r="L31" s="1282">
        <v>31017</v>
      </c>
      <c r="M31" s="1282">
        <v>29677</v>
      </c>
      <c r="N31" s="1283">
        <v>28471</v>
      </c>
      <c r="O31" s="35"/>
      <c r="P31" s="36"/>
      <c r="Q31" s="1284">
        <v>34467</v>
      </c>
      <c r="R31" s="1285">
        <v>31184</v>
      </c>
      <c r="S31" s="1285">
        <v>25393</v>
      </c>
      <c r="T31" s="38"/>
    </row>
    <row r="32" spans="1:20" s="11" customFormat="1" ht="19.5" customHeight="1" x14ac:dyDescent="0.15">
      <c r="A32" s="2245" t="s">
        <v>527</v>
      </c>
      <c r="B32" s="2246"/>
      <c r="C32" s="2246"/>
      <c r="D32" s="1280" t="s">
        <v>227</v>
      </c>
      <c r="E32" s="1287" t="s">
        <v>702</v>
      </c>
      <c r="F32" s="1288">
        <v>0.129</v>
      </c>
      <c r="G32" s="1289">
        <v>0.155</v>
      </c>
      <c r="H32" s="1289">
        <v>0.158</v>
      </c>
      <c r="I32" s="1289">
        <v>0.13800000000000001</v>
      </c>
      <c r="J32" s="1289">
        <v>0.153</v>
      </c>
      <c r="K32" s="1289">
        <v>0.16700000000000001</v>
      </c>
      <c r="L32" s="1289">
        <v>0.17</v>
      </c>
      <c r="M32" s="1289">
        <v>0.17399999999999999</v>
      </c>
      <c r="N32" s="1290">
        <v>0.158</v>
      </c>
      <c r="O32" s="35"/>
      <c r="P32" s="56"/>
      <c r="Q32" s="1291">
        <v>0.14499999999999999</v>
      </c>
      <c r="R32" s="1292">
        <v>0.16600000000000001</v>
      </c>
      <c r="S32" s="1292">
        <v>0.183</v>
      </c>
      <c r="T32" s="38"/>
    </row>
    <row r="33" spans="1:20" s="11" customFormat="1" ht="19.5" customHeight="1" x14ac:dyDescent="0.15">
      <c r="A33" s="2247" t="s">
        <v>687</v>
      </c>
      <c r="B33" s="2248"/>
      <c r="C33" s="2248"/>
      <c r="D33" s="1272" t="s">
        <v>228</v>
      </c>
      <c r="E33" s="1275" t="s">
        <v>702</v>
      </c>
      <c r="F33" s="1276">
        <v>0.14199999999999999</v>
      </c>
      <c r="G33" s="1277">
        <v>0.156</v>
      </c>
      <c r="H33" s="1277">
        <v>0.159</v>
      </c>
      <c r="I33" s="1277">
        <v>0.16</v>
      </c>
      <c r="J33" s="1277">
        <v>0.16400000000000001</v>
      </c>
      <c r="K33" s="1277">
        <v>0.17100000000000001</v>
      </c>
      <c r="L33" s="1277">
        <v>0.17399999999999999</v>
      </c>
      <c r="M33" s="1277">
        <v>0.188</v>
      </c>
      <c r="N33" s="58">
        <v>0.17199999999999999</v>
      </c>
      <c r="O33" s="59"/>
      <c r="P33" s="56"/>
      <c r="Q33" s="1270">
        <v>0.154</v>
      </c>
      <c r="R33" s="60">
        <v>0.17399999999999999</v>
      </c>
      <c r="S33" s="60">
        <v>0.18099999999999999</v>
      </c>
      <c r="T33" s="61"/>
    </row>
    <row r="34" spans="1:20" s="11" customFormat="1" ht="10.5" customHeight="1" x14ac:dyDescent="0.15">
      <c r="A34" s="2237" t="s">
        <v>229</v>
      </c>
      <c r="B34" s="2237"/>
      <c r="C34" s="2237"/>
      <c r="D34" s="3" t="s">
        <v>198</v>
      </c>
      <c r="E34" s="3"/>
      <c r="F34" s="65" t="s">
        <v>198</v>
      </c>
      <c r="G34" s="53" t="s">
        <v>198</v>
      </c>
      <c r="H34" s="53" t="s">
        <v>198</v>
      </c>
      <c r="I34" s="53" t="s">
        <v>198</v>
      </c>
      <c r="J34" s="53" t="s">
        <v>198</v>
      </c>
      <c r="K34" s="53" t="s">
        <v>198</v>
      </c>
      <c r="L34" s="53" t="s">
        <v>198</v>
      </c>
      <c r="M34" s="53" t="s">
        <v>198</v>
      </c>
      <c r="N34" s="53" t="s">
        <v>198</v>
      </c>
      <c r="O34" s="62" t="s">
        <v>198</v>
      </c>
      <c r="P34" s="63"/>
      <c r="Q34" s="65" t="s">
        <v>198</v>
      </c>
      <c r="R34" s="55" t="s">
        <v>198</v>
      </c>
      <c r="S34" s="55" t="s">
        <v>198</v>
      </c>
      <c r="T34" s="64"/>
    </row>
    <row r="35" spans="1:20" s="11" customFormat="1" ht="10.5" customHeight="1" x14ac:dyDescent="0.15">
      <c r="A35" s="2239" t="s">
        <v>230</v>
      </c>
      <c r="B35" s="2239"/>
      <c r="C35" s="2239"/>
      <c r="D35" s="3" t="s">
        <v>231</v>
      </c>
      <c r="E35" s="3"/>
      <c r="F35" s="1281">
        <v>1532</v>
      </c>
      <c r="G35" s="1282">
        <v>1771</v>
      </c>
      <c r="H35" s="1282">
        <v>1699</v>
      </c>
      <c r="I35" s="1282">
        <v>1467</v>
      </c>
      <c r="J35" s="1282">
        <v>1597</v>
      </c>
      <c r="K35" s="1282">
        <v>1734</v>
      </c>
      <c r="L35" s="1282">
        <v>1647</v>
      </c>
      <c r="M35" s="1282">
        <v>1728</v>
      </c>
      <c r="N35" s="1283">
        <v>1470</v>
      </c>
      <c r="O35" s="35"/>
      <c r="P35" s="36"/>
      <c r="Q35" s="1284">
        <f>F35+G35+H35+I35</f>
        <v>6469</v>
      </c>
      <c r="R35" s="1285">
        <v>6706</v>
      </c>
      <c r="S35" s="1285">
        <v>5880</v>
      </c>
      <c r="T35" s="38"/>
    </row>
    <row r="36" spans="1:20" s="11" customFormat="1" ht="10.5" customHeight="1" x14ac:dyDescent="0.15">
      <c r="A36" s="2235" t="s">
        <v>232</v>
      </c>
      <c r="B36" s="2235"/>
      <c r="C36" s="2235"/>
      <c r="D36" s="1273"/>
      <c r="E36" s="1274"/>
      <c r="F36" s="1263">
        <v>108</v>
      </c>
      <c r="G36" s="33">
        <v>21</v>
      </c>
      <c r="H36" s="33">
        <v>12</v>
      </c>
      <c r="I36" s="33">
        <v>246</v>
      </c>
      <c r="J36" s="33">
        <v>123</v>
      </c>
      <c r="K36" s="33">
        <v>40</v>
      </c>
      <c r="L36" s="33">
        <v>35</v>
      </c>
      <c r="M36" s="33">
        <v>22</v>
      </c>
      <c r="N36" s="53">
        <v>145</v>
      </c>
      <c r="O36" s="35"/>
      <c r="P36" s="36"/>
      <c r="Q36" s="65">
        <f>F36+G36+H36+I36</f>
        <v>387</v>
      </c>
      <c r="R36" s="55">
        <v>220</v>
      </c>
      <c r="S36" s="55">
        <v>-29</v>
      </c>
      <c r="T36" s="38"/>
    </row>
    <row r="37" spans="1:20" s="11" customFormat="1" ht="10.5" customHeight="1" x14ac:dyDescent="0.15">
      <c r="A37" s="2235" t="s">
        <v>688</v>
      </c>
      <c r="B37" s="2235"/>
      <c r="C37" s="2235"/>
      <c r="D37" s="1273" t="s">
        <v>233</v>
      </c>
      <c r="E37" s="1274"/>
      <c r="F37" s="1266">
        <f t="shared" ref="F37" si="13">SUM(F35:F36)</f>
        <v>1640</v>
      </c>
      <c r="G37" s="41">
        <f t="shared" ref="G37:L37" si="14">SUM(G35:G36)</f>
        <v>1792</v>
      </c>
      <c r="H37" s="41">
        <f t="shared" si="14"/>
        <v>1711</v>
      </c>
      <c r="I37" s="41">
        <f t="shared" si="14"/>
        <v>1713</v>
      </c>
      <c r="J37" s="41">
        <f t="shared" si="14"/>
        <v>1720</v>
      </c>
      <c r="K37" s="41">
        <f t="shared" si="14"/>
        <v>1774</v>
      </c>
      <c r="L37" s="41">
        <f t="shared" si="14"/>
        <v>1682</v>
      </c>
      <c r="M37" s="41">
        <f t="shared" ref="M37:N37" si="15">SUM(M35:M36)</f>
        <v>1750</v>
      </c>
      <c r="N37" s="41">
        <f t="shared" si="15"/>
        <v>1615</v>
      </c>
      <c r="O37" s="42"/>
      <c r="P37" s="65"/>
      <c r="Q37" s="1268">
        <f t="shared" ref="Q37:R37" si="16">SUM(Q35:Q36)</f>
        <v>6856</v>
      </c>
      <c r="R37" s="41">
        <f t="shared" si="16"/>
        <v>6926</v>
      </c>
      <c r="S37" s="41">
        <f t="shared" ref="S37" si="17">SUM(S35:S36)</f>
        <v>5851</v>
      </c>
      <c r="T37" s="44"/>
    </row>
    <row r="38" spans="1:20" s="11" customFormat="1" ht="10.5" customHeight="1" x14ac:dyDescent="0.15">
      <c r="A38" s="2235" t="s">
        <v>234</v>
      </c>
      <c r="B38" s="2235"/>
      <c r="C38" s="2235"/>
      <c r="D38" s="1273" t="s">
        <v>235</v>
      </c>
      <c r="E38" s="1274"/>
      <c r="F38" s="1293">
        <v>339</v>
      </c>
      <c r="G38" s="1294">
        <v>373</v>
      </c>
      <c r="H38" s="1294">
        <v>351</v>
      </c>
      <c r="I38" s="1294">
        <v>285</v>
      </c>
      <c r="J38" s="1294">
        <v>329</v>
      </c>
      <c r="K38" s="1294">
        <v>365</v>
      </c>
      <c r="L38" s="1294">
        <v>328</v>
      </c>
      <c r="M38" s="1294">
        <v>400</v>
      </c>
      <c r="N38" s="1283">
        <v>306</v>
      </c>
      <c r="O38" s="35"/>
      <c r="P38" s="36"/>
      <c r="Q38" s="1284">
        <f>F38+G38+H38+I38</f>
        <v>1348</v>
      </c>
      <c r="R38" s="1285">
        <v>1422</v>
      </c>
      <c r="S38" s="1285">
        <v>1162</v>
      </c>
      <c r="T38" s="38"/>
    </row>
    <row r="39" spans="1:20" s="11" customFormat="1" ht="10.5" customHeight="1" x14ac:dyDescent="0.15">
      <c r="A39" s="2235" t="s">
        <v>236</v>
      </c>
      <c r="B39" s="2235"/>
      <c r="C39" s="2235"/>
      <c r="D39" s="1273"/>
      <c r="E39" s="1274"/>
      <c r="F39" s="1263">
        <v>-8</v>
      </c>
      <c r="G39" s="33">
        <v>4</v>
      </c>
      <c r="H39" s="33">
        <v>3</v>
      </c>
      <c r="I39" s="33">
        <v>65</v>
      </c>
      <c r="J39" s="33">
        <v>27</v>
      </c>
      <c r="K39" s="33">
        <v>10</v>
      </c>
      <c r="L39" s="33">
        <v>9</v>
      </c>
      <c r="M39" s="33">
        <v>-83</v>
      </c>
      <c r="N39" s="53">
        <v>46</v>
      </c>
      <c r="O39" s="35"/>
      <c r="P39" s="36"/>
      <c r="Q39" s="65">
        <f>F39+G39+H39+I39</f>
        <v>64</v>
      </c>
      <c r="R39" s="55">
        <v>-37</v>
      </c>
      <c r="S39" s="55">
        <v>24</v>
      </c>
      <c r="T39" s="38"/>
    </row>
    <row r="40" spans="1:20" s="11" customFormat="1" ht="10.5" customHeight="1" x14ac:dyDescent="0.15">
      <c r="A40" s="2235" t="s">
        <v>689</v>
      </c>
      <c r="B40" s="2235"/>
      <c r="C40" s="2235"/>
      <c r="D40" s="1273" t="s">
        <v>237</v>
      </c>
      <c r="E40" s="1274"/>
      <c r="F40" s="1266">
        <f t="shared" ref="F40" si="18">SUM(F38:F39)</f>
        <v>331</v>
      </c>
      <c r="G40" s="41">
        <f t="shared" ref="G40:L40" si="19">SUM(G38:G39)</f>
        <v>377</v>
      </c>
      <c r="H40" s="41">
        <f t="shared" si="19"/>
        <v>354</v>
      </c>
      <c r="I40" s="41">
        <f t="shared" si="19"/>
        <v>350</v>
      </c>
      <c r="J40" s="41">
        <f t="shared" si="19"/>
        <v>356</v>
      </c>
      <c r="K40" s="41">
        <f t="shared" si="19"/>
        <v>375</v>
      </c>
      <c r="L40" s="41">
        <f t="shared" si="19"/>
        <v>337</v>
      </c>
      <c r="M40" s="41">
        <f t="shared" ref="M40:N40" si="20">SUM(M38:M39)</f>
        <v>317</v>
      </c>
      <c r="N40" s="41">
        <f t="shared" si="20"/>
        <v>352</v>
      </c>
      <c r="O40" s="42"/>
      <c r="P40" s="65"/>
      <c r="Q40" s="1268">
        <f t="shared" ref="Q40:R40" si="21">SUM(Q38:Q39)</f>
        <v>1412</v>
      </c>
      <c r="R40" s="41">
        <f t="shared" si="21"/>
        <v>1385</v>
      </c>
      <c r="S40" s="41">
        <f t="shared" ref="S40" si="22">SUM(S38:S39)</f>
        <v>1186</v>
      </c>
      <c r="T40" s="44"/>
    </row>
    <row r="41" spans="1:20" s="11" customFormat="1" ht="10.5" customHeight="1" x14ac:dyDescent="0.15">
      <c r="A41" s="2235" t="s">
        <v>422</v>
      </c>
      <c r="B41" s="2235"/>
      <c r="C41" s="2235"/>
      <c r="D41" s="1273" t="s">
        <v>238</v>
      </c>
      <c r="E41" s="1274"/>
      <c r="F41" s="1288">
        <v>0.221</v>
      </c>
      <c r="G41" s="1289">
        <v>0.21099999999999999</v>
      </c>
      <c r="H41" s="1289">
        <v>0.20599999999999999</v>
      </c>
      <c r="I41" s="1289">
        <v>0.19400000000000001</v>
      </c>
      <c r="J41" s="1289">
        <v>0.20599999999999999</v>
      </c>
      <c r="K41" s="1289">
        <v>0.21</v>
      </c>
      <c r="L41" s="1289">
        <v>0.19900000000000001</v>
      </c>
      <c r="M41" s="1289">
        <v>0.23200000000000001</v>
      </c>
      <c r="N41" s="1295">
        <v>0.20799999999999999</v>
      </c>
      <c r="O41" s="35"/>
      <c r="P41" s="56"/>
      <c r="Q41" s="1291">
        <v>0.20799999999999999</v>
      </c>
      <c r="R41" s="1292">
        <v>0.21199999999999999</v>
      </c>
      <c r="S41" s="1292">
        <v>0.19800000000000001</v>
      </c>
      <c r="T41" s="38"/>
    </row>
    <row r="42" spans="1:20" s="11" customFormat="1" ht="10.5" customHeight="1" x14ac:dyDescent="0.15">
      <c r="A42" s="2236" t="s">
        <v>690</v>
      </c>
      <c r="B42" s="2236"/>
      <c r="C42" s="2236"/>
      <c r="D42" s="1272" t="s">
        <v>239</v>
      </c>
      <c r="E42" s="1272"/>
      <c r="F42" s="1276">
        <v>0.20200000000000001</v>
      </c>
      <c r="G42" s="1277">
        <v>0.21</v>
      </c>
      <c r="H42" s="1277">
        <v>0.20699999999999999</v>
      </c>
      <c r="I42" s="1277">
        <v>0.20399999999999999</v>
      </c>
      <c r="J42" s="1277">
        <v>0.20699999999999999</v>
      </c>
      <c r="K42" s="1277">
        <v>0.21099999999999999</v>
      </c>
      <c r="L42" s="1277">
        <v>0.2</v>
      </c>
      <c r="M42" s="1277">
        <v>0.18099999999999999</v>
      </c>
      <c r="N42" s="58">
        <v>0.218</v>
      </c>
      <c r="O42" s="59"/>
      <c r="P42" s="56"/>
      <c r="Q42" s="1270">
        <v>0.20599999999999999</v>
      </c>
      <c r="R42" s="60">
        <v>0.2</v>
      </c>
      <c r="S42" s="60">
        <v>0.20300000000000001</v>
      </c>
      <c r="T42" s="61"/>
    </row>
    <row r="43" spans="1:20" ht="3.75" customHeight="1" x14ac:dyDescent="0.15">
      <c r="A43" s="2238"/>
      <c r="B43" s="2238"/>
      <c r="C43" s="2238"/>
      <c r="D43" s="66"/>
      <c r="E43" s="66"/>
      <c r="F43" s="67"/>
      <c r="G43" s="67"/>
      <c r="H43" s="67"/>
      <c r="I43" s="68"/>
      <c r="J43" s="68"/>
      <c r="K43" s="68"/>
      <c r="L43" s="68"/>
      <c r="M43" s="68"/>
      <c r="N43" s="68"/>
      <c r="O43" s="68"/>
      <c r="P43" s="67"/>
      <c r="Q43" s="67"/>
      <c r="R43" s="67"/>
      <c r="S43" s="67"/>
      <c r="T43" s="67"/>
    </row>
    <row r="44" spans="1:20" ht="8.25" customHeight="1" x14ac:dyDescent="0.15">
      <c r="A44" s="69" t="s">
        <v>604</v>
      </c>
      <c r="B44" s="2233" t="s">
        <v>818</v>
      </c>
      <c r="C44" s="2233"/>
      <c r="D44" s="2233"/>
      <c r="E44" s="2233"/>
      <c r="F44" s="2233"/>
      <c r="G44" s="2233"/>
      <c r="H44" s="2233"/>
      <c r="I44" s="2233"/>
      <c r="J44" s="2233"/>
      <c r="K44" s="2233"/>
      <c r="L44" s="2233"/>
      <c r="M44" s="2233"/>
      <c r="N44" s="2233"/>
      <c r="O44" s="2233"/>
      <c r="P44" s="2233"/>
      <c r="Q44" s="2233"/>
      <c r="R44" s="2233"/>
      <c r="S44" s="2233"/>
      <c r="T44" s="2233"/>
    </row>
    <row r="45" spans="1:20" ht="8.25" customHeight="1" x14ac:dyDescent="0.15">
      <c r="A45" s="69" t="s">
        <v>605</v>
      </c>
      <c r="B45" s="2233" t="s">
        <v>240</v>
      </c>
      <c r="C45" s="2233"/>
      <c r="D45" s="2233"/>
      <c r="E45" s="2233"/>
      <c r="F45" s="2233"/>
      <c r="G45" s="2233"/>
      <c r="H45" s="2233"/>
      <c r="I45" s="2233"/>
      <c r="J45" s="2233"/>
      <c r="K45" s="2233"/>
      <c r="L45" s="2233"/>
      <c r="M45" s="2233"/>
      <c r="N45" s="2233"/>
      <c r="O45" s="2233"/>
      <c r="P45" s="2233"/>
      <c r="Q45" s="2233"/>
      <c r="R45" s="2233"/>
      <c r="S45" s="2233"/>
      <c r="T45" s="2233"/>
    </row>
  </sheetData>
  <mergeCells count="44">
    <mergeCell ref="A26:C26"/>
    <mergeCell ref="B22:C22"/>
    <mergeCell ref="A25:C25"/>
    <mergeCell ref="A24:C24"/>
    <mergeCell ref="A23:C23"/>
    <mergeCell ref="A9:C9"/>
    <mergeCell ref="B44:T44"/>
    <mergeCell ref="A27:C27"/>
    <mergeCell ref="A31:C31"/>
    <mergeCell ref="A32:C32"/>
    <mergeCell ref="A28:C28"/>
    <mergeCell ref="A42:C42"/>
    <mergeCell ref="A34:C34"/>
    <mergeCell ref="A33:C33"/>
    <mergeCell ref="A30:C30"/>
    <mergeCell ref="A41:C41"/>
    <mergeCell ref="A40:C40"/>
    <mergeCell ref="A36:C36"/>
    <mergeCell ref="A37:C37"/>
    <mergeCell ref="A29:C29"/>
    <mergeCell ref="A21:C21"/>
    <mergeCell ref="A1:T1"/>
    <mergeCell ref="A8:C8"/>
    <mergeCell ref="A7:C7"/>
    <mergeCell ref="A3:C3"/>
    <mergeCell ref="A2:T2"/>
    <mergeCell ref="A5:D5"/>
    <mergeCell ref="A4:D4"/>
    <mergeCell ref="B45:T45"/>
    <mergeCell ref="A15:C15"/>
    <mergeCell ref="A10:C10"/>
    <mergeCell ref="A11:C11"/>
    <mergeCell ref="A13:C13"/>
    <mergeCell ref="A12:C12"/>
    <mergeCell ref="A14:C14"/>
    <mergeCell ref="A43:C43"/>
    <mergeCell ref="A39:C39"/>
    <mergeCell ref="A38:C38"/>
    <mergeCell ref="B18:C18"/>
    <mergeCell ref="A16:C16"/>
    <mergeCell ref="B17:C17"/>
    <mergeCell ref="A20:C20"/>
    <mergeCell ref="A19:C19"/>
    <mergeCell ref="A35:C35"/>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6"/>
  <sheetViews>
    <sheetView zoomScaleNormal="100" zoomScaleSheetLayoutView="100" workbookViewId="0">
      <selection activeCell="A24" sqref="A24:C24"/>
    </sheetView>
  </sheetViews>
  <sheetFormatPr defaultColWidth="9.140625" defaultRowHeight="8.1" customHeight="1" x14ac:dyDescent="0.15"/>
  <cols>
    <col min="1" max="1" width="2.140625" style="1905" customWidth="1"/>
    <col min="2" max="2" width="1.7109375" style="1905" customWidth="1"/>
    <col min="3" max="3" width="75.42578125" style="1905" customWidth="1"/>
    <col min="4" max="4" width="6.7109375" style="1905" bestFit="1" customWidth="1"/>
    <col min="5" max="12" width="4.85546875" style="1905" customWidth="1"/>
    <col min="13" max="13" width="1.28515625" style="1905" customWidth="1"/>
    <col min="14" max="14" width="1.7109375" style="1905" customWidth="1"/>
    <col min="15" max="15" width="5.42578125" style="1905" customWidth="1"/>
    <col min="16" max="17" width="4.85546875" style="1905" customWidth="1"/>
    <col min="18" max="18" width="1.28515625" style="1905" customWidth="1"/>
    <col min="19" max="19" width="4.28515625" style="1905" customWidth="1"/>
    <col min="20" max="21" width="9.140625" style="1905" customWidth="1"/>
    <col min="22" max="23" width="9.140625" style="1806" customWidth="1"/>
    <col min="24" max="24" width="9.140625" style="1905" customWidth="1"/>
    <col min="25" max="16384" width="9.140625" style="1905"/>
  </cols>
  <sheetData>
    <row r="1" spans="1:18" ht="15.75" customHeight="1" x14ac:dyDescent="0.25">
      <c r="A1" s="2257" t="s">
        <v>410</v>
      </c>
      <c r="B1" s="2257"/>
      <c r="C1" s="2257"/>
      <c r="D1" s="2257"/>
      <c r="E1" s="2257"/>
      <c r="F1" s="2257"/>
      <c r="G1" s="2257"/>
      <c r="H1" s="2257"/>
      <c r="I1" s="2257"/>
      <c r="J1" s="2257"/>
      <c r="K1" s="2257"/>
      <c r="L1" s="2257"/>
      <c r="M1" s="2257"/>
      <c r="N1" s="2257"/>
      <c r="O1" s="2257"/>
      <c r="P1" s="2257"/>
      <c r="Q1" s="2257"/>
      <c r="R1" s="2257"/>
    </row>
    <row r="2" spans="1:18" ht="6" customHeight="1" x14ac:dyDescent="0.3">
      <c r="A2" s="1906"/>
      <c r="B2" s="1906"/>
      <c r="C2" s="1906"/>
      <c r="D2" s="1907"/>
      <c r="E2" s="1907"/>
      <c r="F2" s="1907"/>
      <c r="G2" s="1907"/>
      <c r="H2" s="1907"/>
      <c r="I2" s="1907"/>
      <c r="J2" s="1907"/>
      <c r="K2" s="1907"/>
      <c r="L2" s="1907"/>
      <c r="M2" s="1908"/>
      <c r="N2" s="1907"/>
      <c r="O2" s="1907"/>
      <c r="P2" s="1907"/>
      <c r="Q2" s="1907"/>
      <c r="R2" s="1907"/>
    </row>
    <row r="3" spans="1:18" s="1917" customFormat="1" ht="10.5" customHeight="1" x14ac:dyDescent="0.15">
      <c r="A3" s="2259" t="s">
        <v>418</v>
      </c>
      <c r="B3" s="2259"/>
      <c r="C3" s="2259"/>
      <c r="D3" s="1909"/>
      <c r="E3" s="1910"/>
      <c r="F3" s="1911"/>
      <c r="G3" s="1911"/>
      <c r="H3" s="1911"/>
      <c r="I3" s="1911"/>
      <c r="J3" s="1911"/>
      <c r="K3" s="1911"/>
      <c r="L3" s="1911"/>
      <c r="M3" s="1912"/>
      <c r="N3" s="1913"/>
      <c r="O3" s="1914" t="s">
        <v>709</v>
      </c>
      <c r="P3" s="1915" t="s">
        <v>494</v>
      </c>
      <c r="Q3" s="1915" t="s">
        <v>17</v>
      </c>
      <c r="R3" s="1916"/>
    </row>
    <row r="4" spans="1:18" s="1917" customFormat="1" ht="10.5" customHeight="1" x14ac:dyDescent="0.15">
      <c r="A4" s="2258"/>
      <c r="B4" s="2258"/>
      <c r="C4" s="2258"/>
      <c r="D4" s="1918" t="s">
        <v>778</v>
      </c>
      <c r="E4" s="1919" t="s">
        <v>750</v>
      </c>
      <c r="F4" s="1919" t="s">
        <v>710</v>
      </c>
      <c r="G4" s="1919" t="s">
        <v>571</v>
      </c>
      <c r="H4" s="1919" t="s">
        <v>550</v>
      </c>
      <c r="I4" s="1919" t="s">
        <v>528</v>
      </c>
      <c r="J4" s="1919" t="s">
        <v>490</v>
      </c>
      <c r="K4" s="1919" t="s">
        <v>196</v>
      </c>
      <c r="L4" s="1919" t="s">
        <v>419</v>
      </c>
      <c r="M4" s="1920"/>
      <c r="N4" s="1921"/>
      <c r="O4" s="1922" t="s">
        <v>18</v>
      </c>
      <c r="P4" s="1919" t="s">
        <v>18</v>
      </c>
      <c r="Q4" s="1919" t="s">
        <v>18</v>
      </c>
      <c r="R4" s="1923"/>
    </row>
    <row r="5" spans="1:18" s="1917" customFormat="1" ht="10.5" customHeight="1" x14ac:dyDescent="0.15">
      <c r="A5" s="2258" t="s">
        <v>413</v>
      </c>
      <c r="B5" s="2258"/>
      <c r="C5" s="2258"/>
      <c r="D5" s="1924"/>
      <c r="E5" s="1924"/>
      <c r="F5" s="1924"/>
      <c r="G5" s="1924"/>
      <c r="H5" s="1924"/>
      <c r="I5" s="1924"/>
      <c r="J5" s="1924"/>
      <c r="K5" s="1924"/>
      <c r="L5" s="1924"/>
      <c r="M5" s="1925"/>
      <c r="N5" s="1926"/>
      <c r="O5" s="1924"/>
      <c r="P5" s="1924"/>
      <c r="Q5" s="1924"/>
      <c r="R5" s="1925"/>
    </row>
    <row r="6" spans="1:18" s="1935" customFormat="1" ht="10.5" customHeight="1" x14ac:dyDescent="0.15">
      <c r="A6" s="2258"/>
      <c r="B6" s="2258"/>
      <c r="C6" s="2260"/>
      <c r="D6" s="1927"/>
      <c r="E6" s="1928"/>
      <c r="F6" s="1928"/>
      <c r="G6" s="1928"/>
      <c r="H6" s="1928"/>
      <c r="I6" s="1928"/>
      <c r="J6" s="1928"/>
      <c r="K6" s="1928"/>
      <c r="L6" s="1928"/>
      <c r="M6" s="1929" t="s">
        <v>198</v>
      </c>
      <c r="N6" s="1930"/>
      <c r="O6" s="1931" t="s">
        <v>198</v>
      </c>
      <c r="P6" s="1932" t="s">
        <v>198</v>
      </c>
      <c r="Q6" s="1933" t="s">
        <v>198</v>
      </c>
      <c r="R6" s="1934"/>
    </row>
    <row r="7" spans="1:18" s="1935" customFormat="1" ht="10.5" customHeight="1" x14ac:dyDescent="0.15">
      <c r="A7" s="1973"/>
      <c r="B7" s="2261" t="s">
        <v>819</v>
      </c>
      <c r="C7" s="2262"/>
      <c r="D7" s="1258">
        <v>-67</v>
      </c>
      <c r="E7" s="74">
        <v>0</v>
      </c>
      <c r="F7" s="74">
        <v>0</v>
      </c>
      <c r="G7" s="74">
        <v>0</v>
      </c>
      <c r="H7" s="74">
        <v>0</v>
      </c>
      <c r="I7" s="74">
        <v>0</v>
      </c>
      <c r="J7" s="74">
        <v>0</v>
      </c>
      <c r="K7" s="74">
        <v>0</v>
      </c>
      <c r="L7" s="74">
        <v>0</v>
      </c>
      <c r="M7" s="71"/>
      <c r="N7" s="72"/>
      <c r="O7" s="1258">
        <f>SUM(D7:G7)</f>
        <v>-67</v>
      </c>
      <c r="P7" s="74">
        <v>0</v>
      </c>
      <c r="Q7" s="74">
        <v>0</v>
      </c>
      <c r="R7" s="1929"/>
    </row>
    <row r="8" spans="1:18" s="1935" customFormat="1" ht="10.5" customHeight="1" x14ac:dyDescent="0.15">
      <c r="A8" s="1550"/>
      <c r="B8" s="2254" t="s">
        <v>242</v>
      </c>
      <c r="C8" s="2251"/>
      <c r="D8" s="1305">
        <v>0</v>
      </c>
      <c r="E8" s="1306">
        <v>0</v>
      </c>
      <c r="F8" s="1306">
        <v>0</v>
      </c>
      <c r="G8" s="1306">
        <v>0</v>
      </c>
      <c r="H8" s="1306">
        <v>0</v>
      </c>
      <c r="I8" s="1306">
        <v>0</v>
      </c>
      <c r="J8" s="1306">
        <v>0</v>
      </c>
      <c r="K8" s="1306">
        <v>0</v>
      </c>
      <c r="L8" s="1306">
        <v>0</v>
      </c>
      <c r="M8" s="71"/>
      <c r="N8" s="72"/>
      <c r="O8" s="1305">
        <f>SUM(D8:G8)</f>
        <v>0</v>
      </c>
      <c r="P8" s="1306">
        <v>0</v>
      </c>
      <c r="Q8" s="1306">
        <v>-299</v>
      </c>
      <c r="R8" s="1929"/>
    </row>
    <row r="9" spans="1:18" s="1935" customFormat="1" ht="10.5" customHeight="1" x14ac:dyDescent="0.15">
      <c r="A9" s="1550"/>
      <c r="B9" s="2254" t="s">
        <v>534</v>
      </c>
      <c r="C9" s="2251"/>
      <c r="D9" s="1305">
        <v>28</v>
      </c>
      <c r="E9" s="1306">
        <v>27</v>
      </c>
      <c r="F9" s="1306">
        <v>27</v>
      </c>
      <c r="G9" s="1306">
        <v>27</v>
      </c>
      <c r="H9" s="1306">
        <v>26</v>
      </c>
      <c r="I9" s="1306">
        <v>31</v>
      </c>
      <c r="J9" s="1306">
        <v>26</v>
      </c>
      <c r="K9" s="1306">
        <v>32</v>
      </c>
      <c r="L9" s="1306">
        <v>19</v>
      </c>
      <c r="M9" s="71"/>
      <c r="N9" s="72"/>
      <c r="O9" s="1305">
        <f>SUM(D9:G9)</f>
        <v>109</v>
      </c>
      <c r="P9" s="1306">
        <v>115</v>
      </c>
      <c r="Q9" s="1306">
        <v>41</v>
      </c>
      <c r="R9" s="1929"/>
    </row>
    <row r="10" spans="1:18" s="1935" customFormat="1" ht="21" customHeight="1" x14ac:dyDescent="0.15">
      <c r="A10" s="1550"/>
      <c r="B10" s="2250" t="s">
        <v>891</v>
      </c>
      <c r="C10" s="2251"/>
      <c r="D10" s="1305">
        <v>135</v>
      </c>
      <c r="E10" s="1306">
        <v>0</v>
      </c>
      <c r="F10" s="1306">
        <v>0</v>
      </c>
      <c r="G10" s="1306">
        <v>0</v>
      </c>
      <c r="H10" s="1306">
        <v>0</v>
      </c>
      <c r="I10" s="1306">
        <v>0</v>
      </c>
      <c r="J10" s="1306">
        <v>0</v>
      </c>
      <c r="K10" s="1306">
        <v>0</v>
      </c>
      <c r="L10" s="1306">
        <v>0</v>
      </c>
      <c r="M10" s="71"/>
      <c r="N10" s="72"/>
      <c r="O10" s="1305">
        <f>SUM(D10:G10)</f>
        <v>135</v>
      </c>
      <c r="P10" s="1306">
        <v>0</v>
      </c>
      <c r="Q10" s="1306">
        <v>0</v>
      </c>
      <c r="R10" s="1929"/>
    </row>
    <row r="11" spans="1:18" s="1935" customFormat="1" ht="21.75" customHeight="1" x14ac:dyDescent="0.15">
      <c r="A11" s="1550"/>
      <c r="B11" s="2250" t="s">
        <v>719</v>
      </c>
      <c r="C11" s="2251"/>
      <c r="D11" s="1305">
        <v>0</v>
      </c>
      <c r="E11" s="1306">
        <v>0</v>
      </c>
      <c r="F11" s="1306">
        <v>0</v>
      </c>
      <c r="G11" s="1306">
        <v>227</v>
      </c>
      <c r="H11" s="1306">
        <v>0</v>
      </c>
      <c r="I11" s="1306">
        <v>0</v>
      </c>
      <c r="J11" s="1306">
        <v>0</v>
      </c>
      <c r="K11" s="1306">
        <v>0</v>
      </c>
      <c r="L11" s="1306">
        <v>0</v>
      </c>
      <c r="M11" s="71"/>
      <c r="N11" s="72"/>
      <c r="O11" s="1305">
        <f>SUM(D11:G11)</f>
        <v>227</v>
      </c>
      <c r="P11" s="1306">
        <v>0</v>
      </c>
      <c r="Q11" s="1306">
        <v>0</v>
      </c>
      <c r="R11" s="1929"/>
    </row>
    <row r="12" spans="1:18" s="1935" customFormat="1" ht="10.5" customHeight="1" x14ac:dyDescent="0.15">
      <c r="A12" s="1975"/>
      <c r="B12" s="2255" t="s">
        <v>781</v>
      </c>
      <c r="C12" s="2256"/>
      <c r="D12" s="1980"/>
      <c r="E12" s="1981"/>
      <c r="F12" s="1981"/>
      <c r="G12" s="1981"/>
      <c r="H12" s="1981"/>
      <c r="I12" s="1981"/>
      <c r="J12" s="1981"/>
      <c r="K12" s="1981"/>
      <c r="L12" s="1981"/>
      <c r="M12" s="71"/>
      <c r="N12" s="72"/>
      <c r="O12" s="1980"/>
      <c r="P12" s="1981"/>
      <c r="Q12" s="1981"/>
      <c r="R12" s="1929"/>
    </row>
    <row r="13" spans="1:18" s="1935" customFormat="1" ht="10.5" customHeight="1" x14ac:dyDescent="0.15">
      <c r="A13" s="1973"/>
      <c r="B13" s="1973"/>
      <c r="C13" s="1974" t="s">
        <v>780</v>
      </c>
      <c r="D13" s="1978">
        <v>0</v>
      </c>
      <c r="E13" s="1979">
        <v>0</v>
      </c>
      <c r="F13" s="1979">
        <v>0</v>
      </c>
      <c r="G13" s="1979">
        <v>0</v>
      </c>
      <c r="H13" s="1979">
        <v>89</v>
      </c>
      <c r="I13" s="1979">
        <v>0</v>
      </c>
      <c r="J13" s="1979">
        <v>0</v>
      </c>
      <c r="K13" s="1979">
        <v>0</v>
      </c>
      <c r="L13" s="1979">
        <v>0</v>
      </c>
      <c r="M13" s="71"/>
      <c r="N13" s="72"/>
      <c r="O13" s="1978">
        <f>SUM(D13:G13)</f>
        <v>0</v>
      </c>
      <c r="P13" s="1979">
        <v>89</v>
      </c>
      <c r="Q13" s="1979">
        <v>0</v>
      </c>
      <c r="R13" s="1929"/>
    </row>
    <row r="14" spans="1:18" s="1935" customFormat="1" ht="20.25" customHeight="1" x14ac:dyDescent="0.15">
      <c r="A14" s="1550"/>
      <c r="B14" s="2250" t="s">
        <v>820</v>
      </c>
      <c r="C14" s="2251"/>
      <c r="D14" s="1305">
        <v>0</v>
      </c>
      <c r="E14" s="1306">
        <v>0</v>
      </c>
      <c r="F14" s="1306">
        <v>0</v>
      </c>
      <c r="G14" s="1306">
        <v>0</v>
      </c>
      <c r="H14" s="1306">
        <v>0</v>
      </c>
      <c r="I14" s="1306">
        <v>0</v>
      </c>
      <c r="J14" s="1306">
        <v>0</v>
      </c>
      <c r="K14" s="1306">
        <v>0</v>
      </c>
      <c r="L14" s="1306">
        <v>98</v>
      </c>
      <c r="M14" s="71"/>
      <c r="N14" s="72"/>
      <c r="O14" s="1305">
        <f>SUM(D14:G14)</f>
        <v>0</v>
      </c>
      <c r="P14" s="1306">
        <v>0</v>
      </c>
      <c r="Q14" s="1306">
        <v>98</v>
      </c>
      <c r="R14" s="1929"/>
    </row>
    <row r="15" spans="1:18" s="1935" customFormat="1" ht="10.5" customHeight="1" x14ac:dyDescent="0.15">
      <c r="A15" s="1975"/>
      <c r="B15" s="2255" t="s">
        <v>493</v>
      </c>
      <c r="C15" s="2256"/>
      <c r="D15" s="1980"/>
      <c r="E15" s="1981"/>
      <c r="F15" s="1981"/>
      <c r="G15" s="1981"/>
      <c r="H15" s="1981"/>
      <c r="I15" s="1981"/>
      <c r="J15" s="1981"/>
      <c r="K15" s="1981"/>
      <c r="L15" s="1981"/>
      <c r="M15" s="71"/>
      <c r="N15" s="72"/>
      <c r="O15" s="1980"/>
      <c r="P15" s="1981"/>
      <c r="Q15" s="1981"/>
      <c r="R15" s="1929"/>
    </row>
    <row r="16" spans="1:18" s="1935" customFormat="1" ht="10.5" customHeight="1" x14ac:dyDescent="0.15">
      <c r="A16" s="1973"/>
      <c r="B16" s="1976"/>
      <c r="C16" s="1977" t="s">
        <v>679</v>
      </c>
      <c r="D16" s="1978">
        <v>-16</v>
      </c>
      <c r="E16" s="1979">
        <v>-6</v>
      </c>
      <c r="F16" s="1979">
        <v>-15</v>
      </c>
      <c r="G16" s="1979">
        <v>-8</v>
      </c>
      <c r="H16" s="1979">
        <v>8</v>
      </c>
      <c r="I16" s="1979">
        <v>9</v>
      </c>
      <c r="J16" s="1979">
        <v>9</v>
      </c>
      <c r="K16" s="1979">
        <v>-10</v>
      </c>
      <c r="L16" s="1979">
        <v>46</v>
      </c>
      <c r="M16" s="71"/>
      <c r="N16" s="72"/>
      <c r="O16" s="1978">
        <f>SUM(D16:G16)</f>
        <v>-45</v>
      </c>
      <c r="P16" s="1979">
        <v>16</v>
      </c>
      <c r="Q16" s="1979">
        <v>104</v>
      </c>
      <c r="R16" s="1929"/>
    </row>
    <row r="17" spans="1:18" s="1935" customFormat="1" ht="10.5" customHeight="1" x14ac:dyDescent="0.15">
      <c r="A17" s="1550"/>
      <c r="B17" s="2254" t="s">
        <v>821</v>
      </c>
      <c r="C17" s="2251"/>
      <c r="D17" s="1305">
        <v>28</v>
      </c>
      <c r="E17" s="1306">
        <v>0</v>
      </c>
      <c r="F17" s="1306">
        <v>0</v>
      </c>
      <c r="G17" s="1306">
        <v>0</v>
      </c>
      <c r="H17" s="1306">
        <v>0</v>
      </c>
      <c r="I17" s="1306">
        <v>0</v>
      </c>
      <c r="J17" s="1306">
        <v>0</v>
      </c>
      <c r="K17" s="1306">
        <v>0</v>
      </c>
      <c r="L17" s="1306">
        <v>0</v>
      </c>
      <c r="M17" s="71"/>
      <c r="N17" s="72"/>
      <c r="O17" s="1305">
        <f>SUM(D17:G17)</f>
        <v>28</v>
      </c>
      <c r="P17" s="1306">
        <v>0</v>
      </c>
      <c r="Q17" s="1306">
        <v>45</v>
      </c>
      <c r="R17" s="1929"/>
    </row>
    <row r="18" spans="1:18" s="1935" customFormat="1" ht="11.25" customHeight="1" x14ac:dyDescent="0.15">
      <c r="A18" s="1304"/>
      <c r="B18" s="2254" t="s">
        <v>680</v>
      </c>
      <c r="C18" s="2251"/>
      <c r="D18" s="1259">
        <v>0</v>
      </c>
      <c r="E18" s="75">
        <v>0</v>
      </c>
      <c r="F18" s="75">
        <v>0</v>
      </c>
      <c r="G18" s="75">
        <v>0</v>
      </c>
      <c r="H18" s="75">
        <v>0</v>
      </c>
      <c r="I18" s="75">
        <v>0</v>
      </c>
      <c r="J18" s="75">
        <v>0</v>
      </c>
      <c r="K18" s="75">
        <v>0</v>
      </c>
      <c r="L18" s="75">
        <v>-18</v>
      </c>
      <c r="M18" s="76"/>
      <c r="N18" s="72"/>
      <c r="O18" s="1259">
        <f>SUM(D18:G18)</f>
        <v>0</v>
      </c>
      <c r="P18" s="75">
        <v>0</v>
      </c>
      <c r="Q18" s="75">
        <v>-18</v>
      </c>
      <c r="R18" s="1936"/>
    </row>
    <row r="19" spans="1:18" s="1935" customFormat="1" ht="10.5" customHeight="1" x14ac:dyDescent="0.15">
      <c r="A19" s="2254" t="s">
        <v>243</v>
      </c>
      <c r="B19" s="2254"/>
      <c r="C19" s="2251"/>
      <c r="D19" s="1258">
        <f t="shared" ref="D19" si="0">SUM(D7:D18)</f>
        <v>108</v>
      </c>
      <c r="E19" s="74">
        <f t="shared" ref="E19:L19" si="1">SUM(E7:E18)</f>
        <v>21</v>
      </c>
      <c r="F19" s="74">
        <f t="shared" si="1"/>
        <v>12</v>
      </c>
      <c r="G19" s="74">
        <f t="shared" si="1"/>
        <v>246</v>
      </c>
      <c r="H19" s="74">
        <f t="shared" si="1"/>
        <v>123</v>
      </c>
      <c r="I19" s="74">
        <f t="shared" si="1"/>
        <v>40</v>
      </c>
      <c r="J19" s="74">
        <f t="shared" si="1"/>
        <v>35</v>
      </c>
      <c r="K19" s="74">
        <f t="shared" si="1"/>
        <v>22</v>
      </c>
      <c r="L19" s="74">
        <f t="shared" si="1"/>
        <v>145</v>
      </c>
      <c r="M19" s="71"/>
      <c r="N19" s="72"/>
      <c r="O19" s="1258">
        <f>SUM(O7:O18)</f>
        <v>387</v>
      </c>
      <c r="P19" s="74">
        <f t="shared" ref="P19" si="2">SUM(P7:P18)</f>
        <v>220</v>
      </c>
      <c r="Q19" s="74">
        <f>SUM(Q7:Q18)</f>
        <v>-29</v>
      </c>
      <c r="R19" s="1929"/>
    </row>
    <row r="20" spans="1:18" s="1935" customFormat="1" ht="10.5" customHeight="1" x14ac:dyDescent="0.15">
      <c r="A20" s="1304"/>
      <c r="B20" s="2254" t="s">
        <v>244</v>
      </c>
      <c r="C20" s="2251"/>
      <c r="D20" s="1305">
        <v>8</v>
      </c>
      <c r="E20" s="1306">
        <v>-4</v>
      </c>
      <c r="F20" s="1306">
        <v>-3</v>
      </c>
      <c r="G20" s="1306">
        <v>-65</v>
      </c>
      <c r="H20" s="1306">
        <v>-27</v>
      </c>
      <c r="I20" s="1306">
        <v>-10</v>
      </c>
      <c r="J20" s="1306">
        <v>-9</v>
      </c>
      <c r="K20" s="1306">
        <v>-5</v>
      </c>
      <c r="L20" s="1306">
        <v>-46</v>
      </c>
      <c r="M20" s="71"/>
      <c r="N20" s="72"/>
      <c r="O20" s="1305">
        <f>SUM(D20:G20)</f>
        <v>-64</v>
      </c>
      <c r="P20" s="1306">
        <v>-51</v>
      </c>
      <c r="Q20" s="1306">
        <v>-24</v>
      </c>
      <c r="R20" s="1929"/>
    </row>
    <row r="21" spans="1:18" s="1935" customFormat="1" ht="10.5" customHeight="1" x14ac:dyDescent="0.15">
      <c r="A21" s="1304"/>
      <c r="B21" s="2254" t="s">
        <v>475</v>
      </c>
      <c r="C21" s="2251"/>
      <c r="D21" s="73">
        <v>0</v>
      </c>
      <c r="E21" s="70">
        <v>0</v>
      </c>
      <c r="F21" s="70">
        <v>0</v>
      </c>
      <c r="G21" s="70">
        <v>0</v>
      </c>
      <c r="H21" s="70">
        <v>0</v>
      </c>
      <c r="I21" s="70">
        <v>0</v>
      </c>
      <c r="J21" s="70">
        <v>0</v>
      </c>
      <c r="K21" s="70">
        <v>88</v>
      </c>
      <c r="L21" s="70">
        <v>0</v>
      </c>
      <c r="M21" s="71"/>
      <c r="N21" s="72"/>
      <c r="O21" s="73">
        <f>SUM(D21:G21)</f>
        <v>0</v>
      </c>
      <c r="P21" s="70">
        <v>88</v>
      </c>
      <c r="Q21" s="70">
        <v>0</v>
      </c>
      <c r="R21" s="1929"/>
    </row>
    <row r="22" spans="1:18" s="1935" customFormat="1" ht="10.5" customHeight="1" x14ac:dyDescent="0.15">
      <c r="A22" s="2254" t="s">
        <v>245</v>
      </c>
      <c r="B22" s="2254"/>
      <c r="C22" s="2251"/>
      <c r="D22" s="1260">
        <f t="shared" ref="D22" si="3">SUM(D19:D21)</f>
        <v>116</v>
      </c>
      <c r="E22" s="77">
        <f t="shared" ref="E22:L22" si="4">SUM(E19:E21)</f>
        <v>17</v>
      </c>
      <c r="F22" s="77">
        <f t="shared" si="4"/>
        <v>9</v>
      </c>
      <c r="G22" s="77">
        <f t="shared" si="4"/>
        <v>181</v>
      </c>
      <c r="H22" s="77">
        <f t="shared" si="4"/>
        <v>96</v>
      </c>
      <c r="I22" s="77">
        <f t="shared" si="4"/>
        <v>30</v>
      </c>
      <c r="J22" s="77">
        <f t="shared" si="4"/>
        <v>26</v>
      </c>
      <c r="K22" s="77">
        <f t="shared" si="4"/>
        <v>105</v>
      </c>
      <c r="L22" s="77">
        <f t="shared" si="4"/>
        <v>99</v>
      </c>
      <c r="M22" s="78"/>
      <c r="N22" s="72"/>
      <c r="O22" s="1262">
        <f>SUM(O19:O21)</f>
        <v>323</v>
      </c>
      <c r="P22" s="77">
        <f t="shared" ref="P22" si="5">SUM(P19:P21)</f>
        <v>257</v>
      </c>
      <c r="Q22" s="1937">
        <f>SUM(Q19:Q21)</f>
        <v>-53</v>
      </c>
      <c r="R22" s="1938"/>
    </row>
    <row r="23" spans="1:18" s="1935" customFormat="1" ht="10.5" customHeight="1" x14ac:dyDescent="0.15">
      <c r="A23" s="1304"/>
      <c r="B23" s="2254" t="s">
        <v>563</v>
      </c>
      <c r="C23" s="2251"/>
      <c r="D23" s="1261">
        <v>0</v>
      </c>
      <c r="E23" s="79">
        <v>0</v>
      </c>
      <c r="F23" s="79">
        <v>0</v>
      </c>
      <c r="G23" s="79">
        <v>0</v>
      </c>
      <c r="H23" s="79">
        <v>-5</v>
      </c>
      <c r="I23" s="80">
        <v>0</v>
      </c>
      <c r="J23" s="80">
        <v>0</v>
      </c>
      <c r="K23" s="80">
        <v>0</v>
      </c>
      <c r="L23" s="80">
        <v>0</v>
      </c>
      <c r="M23" s="71"/>
      <c r="N23" s="72"/>
      <c r="O23" s="73">
        <f>SUM(D23:G23)</f>
        <v>0</v>
      </c>
      <c r="P23" s="80">
        <v>-5</v>
      </c>
      <c r="Q23" s="80">
        <v>0</v>
      </c>
      <c r="R23" s="1929"/>
    </row>
    <row r="24" spans="1:18" s="1935" customFormat="1" ht="10.5" customHeight="1" x14ac:dyDescent="0.15">
      <c r="A24" s="2254" t="s">
        <v>564</v>
      </c>
      <c r="B24" s="2254"/>
      <c r="C24" s="2251"/>
      <c r="D24" s="1260">
        <f t="shared" ref="D24:I24" si="6">D22+D23</f>
        <v>116</v>
      </c>
      <c r="E24" s="77">
        <f t="shared" si="6"/>
        <v>17</v>
      </c>
      <c r="F24" s="77">
        <f t="shared" si="6"/>
        <v>9</v>
      </c>
      <c r="G24" s="77">
        <f t="shared" si="6"/>
        <v>181</v>
      </c>
      <c r="H24" s="77">
        <f t="shared" si="6"/>
        <v>91</v>
      </c>
      <c r="I24" s="77">
        <f t="shared" si="6"/>
        <v>30</v>
      </c>
      <c r="J24" s="77">
        <f t="shared" ref="J24:L24" si="7">J22+J23</f>
        <v>26</v>
      </c>
      <c r="K24" s="77">
        <f t="shared" si="7"/>
        <v>105</v>
      </c>
      <c r="L24" s="77">
        <f t="shared" si="7"/>
        <v>99</v>
      </c>
      <c r="M24" s="78"/>
      <c r="N24" s="72"/>
      <c r="O24" s="1262">
        <f>O22+O23</f>
        <v>323</v>
      </c>
      <c r="P24" s="77">
        <f t="shared" ref="P24" si="8">P22+P23</f>
        <v>252</v>
      </c>
      <c r="Q24" s="1937">
        <f>Q22+Q23</f>
        <v>-53</v>
      </c>
      <c r="R24" s="1938"/>
    </row>
    <row r="25" spans="1:18" ht="6.75" customHeight="1" x14ac:dyDescent="0.15">
      <c r="A25" s="2253"/>
      <c r="B25" s="2253"/>
      <c r="C25" s="2253"/>
      <c r="D25" s="1939"/>
      <c r="E25" s="1939"/>
      <c r="F25" s="1939"/>
      <c r="G25" s="1940"/>
      <c r="H25" s="1940"/>
      <c r="I25" s="1940"/>
      <c r="J25" s="1940"/>
      <c r="K25" s="1940"/>
      <c r="L25" s="1940"/>
      <c r="M25" s="1940"/>
      <c r="N25" s="1939"/>
      <c r="O25" s="1939"/>
      <c r="P25" s="1939"/>
      <c r="Q25" s="1939"/>
      <c r="R25" s="1939"/>
    </row>
    <row r="26" spans="1:18" ht="51.75" customHeight="1" x14ac:dyDescent="0.15">
      <c r="A26" s="1941" t="s">
        <v>604</v>
      </c>
      <c r="B26" s="2252" t="s">
        <v>822</v>
      </c>
      <c r="C26" s="2252"/>
      <c r="D26" s="2252"/>
      <c r="E26" s="2252"/>
      <c r="F26" s="2252"/>
      <c r="G26" s="2252"/>
      <c r="H26" s="2252"/>
      <c r="I26" s="2252"/>
      <c r="J26" s="2252"/>
      <c r="K26" s="2252"/>
      <c r="L26" s="2252"/>
      <c r="M26" s="2252"/>
      <c r="N26" s="2252"/>
      <c r="O26" s="2252"/>
      <c r="P26" s="2252"/>
      <c r="Q26" s="2252"/>
      <c r="R26" s="2252"/>
    </row>
    <row r="27" spans="1:18" ht="18.75" customHeight="1" x14ac:dyDescent="0.15">
      <c r="A27" s="1941" t="s">
        <v>605</v>
      </c>
      <c r="B27" s="2252" t="s">
        <v>823</v>
      </c>
      <c r="C27" s="2252"/>
      <c r="D27" s="2252"/>
      <c r="E27" s="2252"/>
      <c r="F27" s="2252"/>
      <c r="G27" s="2252"/>
      <c r="H27" s="2252"/>
      <c r="I27" s="2252"/>
      <c r="J27" s="2252"/>
      <c r="K27" s="2252"/>
      <c r="L27" s="2252"/>
      <c r="M27" s="2252"/>
      <c r="N27" s="2252"/>
      <c r="O27" s="2252"/>
      <c r="P27" s="2252"/>
      <c r="Q27" s="2252"/>
      <c r="R27" s="2252"/>
    </row>
    <row r="35" ht="24" customHeight="1" x14ac:dyDescent="0.15"/>
    <row r="36" ht="24" customHeight="1" x14ac:dyDescent="0.15"/>
  </sheetData>
  <mergeCells count="24">
    <mergeCell ref="A1:R1"/>
    <mergeCell ref="A4:C4"/>
    <mergeCell ref="A3:C3"/>
    <mergeCell ref="A5:C5"/>
    <mergeCell ref="B9:C9"/>
    <mergeCell ref="A6:C6"/>
    <mergeCell ref="B7:C7"/>
    <mergeCell ref="B8:C8"/>
    <mergeCell ref="B10:C10"/>
    <mergeCell ref="B11:C11"/>
    <mergeCell ref="B27:R27"/>
    <mergeCell ref="A25:C25"/>
    <mergeCell ref="B20:C20"/>
    <mergeCell ref="A22:C22"/>
    <mergeCell ref="B26:R26"/>
    <mergeCell ref="B21:C21"/>
    <mergeCell ref="B23:C23"/>
    <mergeCell ref="A24:C24"/>
    <mergeCell ref="B17:C17"/>
    <mergeCell ref="B14:C14"/>
    <mergeCell ref="B15:C15"/>
    <mergeCell ref="B12:C12"/>
    <mergeCell ref="A19:C19"/>
    <mergeCell ref="B18:C18"/>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8"/>
  <sheetViews>
    <sheetView zoomScaleNormal="100" zoomScaleSheetLayoutView="100" workbookViewId="0">
      <selection activeCell="Q2" sqref="Q1:Q1048576"/>
    </sheetView>
  </sheetViews>
  <sheetFormatPr defaultColWidth="8.42578125" defaultRowHeight="6.95" customHeight="1" x14ac:dyDescent="0.2"/>
  <cols>
    <col min="1" max="2" width="2.140625" style="195" customWidth="1"/>
    <col min="3" max="3" width="50" style="195" customWidth="1"/>
    <col min="4" max="4" width="8.42578125" style="196" customWidth="1"/>
    <col min="5" max="5" width="7.28515625" style="197" bestFit="1" customWidth="1"/>
    <col min="6" max="12" width="7.28515625" style="82" bestFit="1" customWidth="1"/>
    <col min="13" max="13" width="1.28515625" style="82" customWidth="1"/>
    <col min="14" max="14" width="1.7109375" style="198" customWidth="1"/>
    <col min="15" max="15" width="1.28515625" style="199" customWidth="1"/>
    <col min="16" max="16" width="8.42578125" style="82" customWidth="1"/>
    <col min="17" max="17" width="7.140625" style="1138" customWidth="1"/>
    <col min="18" max="18" width="7.140625" style="82" customWidth="1"/>
    <col min="19" max="19" width="1.28515625" style="82" customWidth="1"/>
    <col min="20" max="20" width="8.42578125" style="81" customWidth="1"/>
    <col min="21" max="22" width="8.42578125" style="82" customWidth="1"/>
    <col min="23" max="23" width="10.28515625" style="86" customWidth="1"/>
    <col min="24" max="24" width="8.42578125" style="83" customWidth="1"/>
    <col min="25" max="66" width="8.42578125" style="82" customWidth="1"/>
    <col min="67" max="16384" width="8.42578125" style="82"/>
  </cols>
  <sheetData>
    <row r="1" spans="1:23" ht="15" customHeight="1" x14ac:dyDescent="0.2">
      <c r="A1" s="2285" t="s">
        <v>15</v>
      </c>
      <c r="B1" s="2285"/>
      <c r="C1" s="2285"/>
      <c r="D1" s="2285"/>
      <c r="E1" s="2285"/>
      <c r="F1" s="2285"/>
      <c r="G1" s="2285"/>
      <c r="H1" s="2285"/>
      <c r="I1" s="2285"/>
      <c r="J1" s="2285"/>
      <c r="K1" s="2285"/>
      <c r="L1" s="2285"/>
      <c r="M1" s="2285"/>
      <c r="N1" s="2285"/>
      <c r="O1" s="2285"/>
      <c r="P1" s="2285"/>
      <c r="Q1" s="2285"/>
      <c r="R1" s="2285"/>
      <c r="S1" s="2285"/>
      <c r="W1" s="2268"/>
    </row>
    <row r="2" spans="1:23" ht="12" customHeight="1" x14ac:dyDescent="0.2">
      <c r="A2" s="84"/>
      <c r="B2" s="84"/>
      <c r="C2" s="84"/>
      <c r="D2" s="85"/>
      <c r="E2" s="85"/>
      <c r="F2" s="84"/>
      <c r="G2" s="84"/>
      <c r="H2" s="84"/>
      <c r="I2" s="84"/>
      <c r="J2" s="84"/>
      <c r="K2" s="84"/>
      <c r="L2" s="84"/>
      <c r="M2" s="84"/>
      <c r="N2" s="84"/>
      <c r="O2" s="84"/>
      <c r="P2" s="84"/>
      <c r="Q2" s="84"/>
      <c r="R2" s="84"/>
      <c r="S2" s="84"/>
    </row>
    <row r="3" spans="1:23" ht="9.75" customHeight="1" x14ac:dyDescent="0.2">
      <c r="A3" s="87"/>
      <c r="B3" s="87"/>
      <c r="C3" s="87"/>
      <c r="D3" s="88"/>
      <c r="E3" s="2287"/>
      <c r="F3" s="2287"/>
      <c r="G3" s="2287"/>
      <c r="H3" s="2287"/>
      <c r="I3" s="2287"/>
      <c r="J3" s="2287"/>
      <c r="K3" s="2287"/>
      <c r="L3" s="2287"/>
      <c r="M3" s="89"/>
      <c r="N3" s="90"/>
      <c r="O3" s="91"/>
      <c r="P3" s="92" t="s">
        <v>709</v>
      </c>
      <c r="Q3" s="93" t="s">
        <v>494</v>
      </c>
      <c r="R3" s="93" t="s">
        <v>17</v>
      </c>
      <c r="S3" s="94"/>
    </row>
    <row r="4" spans="1:23" ht="9.75" customHeight="1" x14ac:dyDescent="0.2">
      <c r="A4" s="2269"/>
      <c r="B4" s="2269"/>
      <c r="C4" s="2269"/>
      <c r="D4" s="95" t="s">
        <v>778</v>
      </c>
      <c r="E4" s="96" t="s">
        <v>750</v>
      </c>
      <c r="F4" s="96" t="s">
        <v>710</v>
      </c>
      <c r="G4" s="96" t="s">
        <v>571</v>
      </c>
      <c r="H4" s="96" t="s">
        <v>550</v>
      </c>
      <c r="I4" s="96" t="s">
        <v>528</v>
      </c>
      <c r="J4" s="96" t="s">
        <v>490</v>
      </c>
      <c r="K4" s="96" t="s">
        <v>196</v>
      </c>
      <c r="L4" s="96" t="s">
        <v>419</v>
      </c>
      <c r="M4" s="97"/>
      <c r="N4" s="98"/>
      <c r="O4" s="99"/>
      <c r="P4" s="100" t="s">
        <v>18</v>
      </c>
      <c r="Q4" s="96" t="s">
        <v>18</v>
      </c>
      <c r="R4" s="96" t="s">
        <v>18</v>
      </c>
      <c r="S4" s="101"/>
    </row>
    <row r="5" spans="1:23" ht="6" customHeight="1" x14ac:dyDescent="0.2">
      <c r="A5" s="102"/>
      <c r="B5" s="102"/>
      <c r="C5" s="102"/>
      <c r="D5" s="103"/>
      <c r="E5" s="104"/>
      <c r="F5" s="104"/>
      <c r="G5" s="104"/>
      <c r="H5" s="104"/>
      <c r="I5" s="104"/>
      <c r="J5" s="104"/>
      <c r="K5" s="104"/>
      <c r="L5" s="104"/>
      <c r="M5" s="90"/>
      <c r="N5" s="90"/>
      <c r="O5" s="90"/>
      <c r="P5" s="103"/>
      <c r="Q5" s="104"/>
      <c r="R5" s="104"/>
      <c r="S5" s="105"/>
    </row>
    <row r="6" spans="1:23" ht="9.9499999999999993" customHeight="1" x14ac:dyDescent="0.2">
      <c r="A6" s="2270" t="s">
        <v>572</v>
      </c>
      <c r="B6" s="2270"/>
      <c r="C6" s="2270"/>
      <c r="D6" s="184"/>
      <c r="E6" s="185"/>
      <c r="F6" s="108"/>
      <c r="G6" s="108"/>
      <c r="H6" s="108"/>
      <c r="I6" s="108"/>
      <c r="J6" s="108"/>
      <c r="K6" s="108"/>
      <c r="L6" s="108"/>
      <c r="M6" s="89"/>
      <c r="N6" s="109"/>
      <c r="O6" s="107"/>
      <c r="P6" s="1144"/>
      <c r="Q6" s="108"/>
      <c r="R6" s="108"/>
      <c r="S6" s="110"/>
    </row>
    <row r="7" spans="1:23" ht="9.9499999999999993" customHeight="1" x14ac:dyDescent="0.2">
      <c r="A7" s="102"/>
      <c r="B7" s="2283" t="s">
        <v>241</v>
      </c>
      <c r="C7" s="2283"/>
      <c r="D7" s="1320">
        <v>2801</v>
      </c>
      <c r="E7" s="1319">
        <v>2694</v>
      </c>
      <c r="F7" s="1319">
        <v>2460</v>
      </c>
      <c r="G7" s="1319">
        <v>2596</v>
      </c>
      <c r="H7" s="1319">
        <v>2539</v>
      </c>
      <c r="I7" s="1319">
        <v>2577</v>
      </c>
      <c r="J7" s="1319">
        <v>2476</v>
      </c>
      <c r="K7" s="1319">
        <v>2473</v>
      </c>
      <c r="L7" s="1319">
        <v>2464</v>
      </c>
      <c r="M7" s="112"/>
      <c r="N7" s="113"/>
      <c r="O7" s="1320"/>
      <c r="P7" s="1373">
        <f>SUM(D7:G7)</f>
        <v>10551</v>
      </c>
      <c r="Q7" s="1321">
        <v>10065</v>
      </c>
      <c r="R7" s="1321">
        <v>8977</v>
      </c>
      <c r="S7" s="115"/>
    </row>
    <row r="8" spans="1:23" ht="9.9499999999999993" customHeight="1" x14ac:dyDescent="0.2">
      <c r="A8" s="1310"/>
      <c r="B8" s="2274" t="s">
        <v>369</v>
      </c>
      <c r="C8" s="2284"/>
      <c r="D8" s="1316">
        <v>1971</v>
      </c>
      <c r="E8" s="116">
        <v>2038</v>
      </c>
      <c r="F8" s="116">
        <v>2082</v>
      </c>
      <c r="G8" s="116">
        <v>1969</v>
      </c>
      <c r="H8" s="116">
        <v>1913</v>
      </c>
      <c r="I8" s="116">
        <v>1970</v>
      </c>
      <c r="J8" s="116">
        <v>1900</v>
      </c>
      <c r="K8" s="116">
        <v>1986</v>
      </c>
      <c r="L8" s="116">
        <v>1805</v>
      </c>
      <c r="M8" s="117"/>
      <c r="N8" s="113"/>
      <c r="O8" s="1316"/>
      <c r="P8" s="1374">
        <f>SUM(D8:G8)</f>
        <v>8060</v>
      </c>
      <c r="Q8" s="1318">
        <v>7769</v>
      </c>
      <c r="R8" s="1318">
        <v>7303</v>
      </c>
      <c r="S8" s="118"/>
    </row>
    <row r="9" spans="1:23" ht="9.9499999999999993" customHeight="1" x14ac:dyDescent="0.2">
      <c r="A9" s="1311"/>
      <c r="B9" s="2263" t="s">
        <v>195</v>
      </c>
      <c r="C9" s="2264"/>
      <c r="D9" s="136">
        <f t="shared" ref="D9" si="0">SUM(D7:D8)</f>
        <v>4772</v>
      </c>
      <c r="E9" s="182">
        <f t="shared" ref="E9:L9" si="1">SUM(E7:E8)</f>
        <v>4732</v>
      </c>
      <c r="F9" s="182">
        <f t="shared" si="1"/>
        <v>4542</v>
      </c>
      <c r="G9" s="182">
        <f t="shared" si="1"/>
        <v>4565</v>
      </c>
      <c r="H9" s="182">
        <f t="shared" si="1"/>
        <v>4452</v>
      </c>
      <c r="I9" s="182">
        <f t="shared" si="1"/>
        <v>4547</v>
      </c>
      <c r="J9" s="182">
        <f t="shared" si="1"/>
        <v>4376</v>
      </c>
      <c r="K9" s="182">
        <f t="shared" si="1"/>
        <v>4459</v>
      </c>
      <c r="L9" s="182">
        <f t="shared" si="1"/>
        <v>4269</v>
      </c>
      <c r="M9" s="121"/>
      <c r="N9" s="122"/>
      <c r="O9" s="136"/>
      <c r="P9" s="1375">
        <f t="shared" ref="P9:Q9" si="2">SUM(P7:P8)</f>
        <v>18611</v>
      </c>
      <c r="Q9" s="137">
        <f t="shared" si="2"/>
        <v>17834</v>
      </c>
      <c r="R9" s="137">
        <f t="shared" ref="R9" si="3">SUM(R7:R8)</f>
        <v>16280</v>
      </c>
      <c r="S9" s="115"/>
    </row>
    <row r="10" spans="1:23" ht="9.9499999999999993" customHeight="1" x14ac:dyDescent="0.2">
      <c r="A10" s="1312"/>
      <c r="B10" s="2263" t="s">
        <v>21</v>
      </c>
      <c r="C10" s="2264"/>
      <c r="D10" s="1359">
        <v>402</v>
      </c>
      <c r="E10" s="1336">
        <v>291</v>
      </c>
      <c r="F10" s="1336">
        <v>255</v>
      </c>
      <c r="G10" s="1336">
        <v>338</v>
      </c>
      <c r="H10" s="1336">
        <v>264</v>
      </c>
      <c r="I10" s="1336">
        <v>241</v>
      </c>
      <c r="J10" s="1336">
        <v>212</v>
      </c>
      <c r="K10" s="1336">
        <v>153</v>
      </c>
      <c r="L10" s="1337">
        <v>229</v>
      </c>
      <c r="M10" s="123"/>
      <c r="N10" s="124"/>
      <c r="O10" s="1338"/>
      <c r="P10" s="1376">
        <f>SUM(D10:G10)</f>
        <v>1286</v>
      </c>
      <c r="Q10" s="1339">
        <v>870</v>
      </c>
      <c r="R10" s="1339">
        <v>829</v>
      </c>
      <c r="S10" s="125"/>
    </row>
    <row r="11" spans="1:23" ht="9.9499999999999993" customHeight="1" x14ac:dyDescent="0.2">
      <c r="A11" s="1312"/>
      <c r="B11" s="2263" t="s">
        <v>423</v>
      </c>
      <c r="C11" s="2264"/>
      <c r="D11" s="1316">
        <v>2838</v>
      </c>
      <c r="E11" s="116">
        <v>2670</v>
      </c>
      <c r="F11" s="116">
        <v>2588</v>
      </c>
      <c r="G11" s="116">
        <v>2760</v>
      </c>
      <c r="H11" s="116">
        <v>2591</v>
      </c>
      <c r="I11" s="116">
        <v>2572</v>
      </c>
      <c r="J11" s="116">
        <v>2517</v>
      </c>
      <c r="K11" s="116">
        <v>2578</v>
      </c>
      <c r="L11" s="1317">
        <v>2570</v>
      </c>
      <c r="M11" s="126"/>
      <c r="N11" s="124"/>
      <c r="O11" s="1330"/>
      <c r="P11" s="1374">
        <f>SUM(D11:G11)</f>
        <v>10856</v>
      </c>
      <c r="Q11" s="1318">
        <v>10258</v>
      </c>
      <c r="R11" s="1318">
        <v>9571</v>
      </c>
      <c r="S11" s="118"/>
    </row>
    <row r="12" spans="1:23" ht="10.5" customHeight="1" x14ac:dyDescent="0.2">
      <c r="A12" s="1312"/>
      <c r="B12" s="2263" t="s">
        <v>424</v>
      </c>
      <c r="C12" s="2264"/>
      <c r="D12" s="1357">
        <f t="shared" ref="D12" si="4">D9-D10-D11</f>
        <v>1532</v>
      </c>
      <c r="E12" s="1356">
        <f t="shared" ref="E12:L12" si="5">E9-E10-E11</f>
        <v>1771</v>
      </c>
      <c r="F12" s="1356">
        <f t="shared" si="5"/>
        <v>1699</v>
      </c>
      <c r="G12" s="1356">
        <f t="shared" si="5"/>
        <v>1467</v>
      </c>
      <c r="H12" s="1356">
        <f t="shared" si="5"/>
        <v>1597</v>
      </c>
      <c r="I12" s="1356">
        <f t="shared" si="5"/>
        <v>1734</v>
      </c>
      <c r="J12" s="1356">
        <f t="shared" si="5"/>
        <v>1647</v>
      </c>
      <c r="K12" s="1356">
        <f t="shared" si="5"/>
        <v>1728</v>
      </c>
      <c r="L12" s="1356">
        <f t="shared" si="5"/>
        <v>1470</v>
      </c>
      <c r="M12" s="121"/>
      <c r="N12" s="122"/>
      <c r="O12" s="1357"/>
      <c r="P12" s="1380">
        <f t="shared" ref="P12:R12" si="6">P9-P10-P11</f>
        <v>6469</v>
      </c>
      <c r="Q12" s="1356">
        <f t="shared" ref="Q12" si="7">Q9-Q10-Q11</f>
        <v>6706</v>
      </c>
      <c r="R12" s="1356">
        <f t="shared" si="6"/>
        <v>5880</v>
      </c>
      <c r="S12" s="115"/>
    </row>
    <row r="13" spans="1:23" ht="9.9499999999999993" customHeight="1" x14ac:dyDescent="0.2">
      <c r="A13" s="1312"/>
      <c r="B13" s="2263" t="s">
        <v>425</v>
      </c>
      <c r="C13" s="2264"/>
      <c r="D13" s="114">
        <v>339</v>
      </c>
      <c r="E13" s="111">
        <v>373</v>
      </c>
      <c r="F13" s="111">
        <v>351</v>
      </c>
      <c r="G13" s="111">
        <v>285</v>
      </c>
      <c r="H13" s="111">
        <v>329</v>
      </c>
      <c r="I13" s="111">
        <v>365</v>
      </c>
      <c r="J13" s="111">
        <v>328</v>
      </c>
      <c r="K13" s="111">
        <v>400</v>
      </c>
      <c r="L13" s="111">
        <v>306</v>
      </c>
      <c r="M13" s="112"/>
      <c r="N13" s="122"/>
      <c r="O13" s="114"/>
      <c r="P13" s="1999">
        <f>SUM(D13:G13)</f>
        <v>1348</v>
      </c>
      <c r="Q13" s="552">
        <v>1422</v>
      </c>
      <c r="R13" s="552">
        <v>1162</v>
      </c>
      <c r="S13" s="115"/>
    </row>
    <row r="14" spans="1:23" ht="9.9499999999999993" customHeight="1" x14ac:dyDescent="0.2">
      <c r="A14" s="1312"/>
      <c r="B14" s="2263" t="s">
        <v>426</v>
      </c>
      <c r="C14" s="2264"/>
      <c r="D14" s="127">
        <f t="shared" ref="D14" si="8">D12-D13</f>
        <v>1193</v>
      </c>
      <c r="E14" s="1086">
        <f t="shared" ref="E14:L14" si="9">E12-E13</f>
        <v>1398</v>
      </c>
      <c r="F14" s="1086">
        <f t="shared" si="9"/>
        <v>1348</v>
      </c>
      <c r="G14" s="1086">
        <f t="shared" si="9"/>
        <v>1182</v>
      </c>
      <c r="H14" s="1086">
        <f t="shared" si="9"/>
        <v>1268</v>
      </c>
      <c r="I14" s="1086">
        <f t="shared" si="9"/>
        <v>1369</v>
      </c>
      <c r="J14" s="1086">
        <f t="shared" si="9"/>
        <v>1319</v>
      </c>
      <c r="K14" s="1086">
        <f t="shared" si="9"/>
        <v>1328</v>
      </c>
      <c r="L14" s="1086">
        <f t="shared" si="9"/>
        <v>1164</v>
      </c>
      <c r="M14" s="129"/>
      <c r="N14" s="124"/>
      <c r="O14" s="127"/>
      <c r="P14" s="1378">
        <f t="shared" ref="P14:Q14" si="10">P12-P13</f>
        <v>5121</v>
      </c>
      <c r="Q14" s="130">
        <f t="shared" si="10"/>
        <v>5284</v>
      </c>
      <c r="R14" s="130">
        <f t="shared" ref="R14" si="11">R12-R13</f>
        <v>4718</v>
      </c>
      <c r="S14" s="131"/>
    </row>
    <row r="15" spans="1:23" ht="10.5" customHeight="1" x14ac:dyDescent="0.2">
      <c r="A15" s="1312"/>
      <c r="B15" s="2286" t="s">
        <v>703</v>
      </c>
      <c r="C15" s="2264"/>
      <c r="D15" s="1360">
        <v>8</v>
      </c>
      <c r="E15" s="1087">
        <v>6</v>
      </c>
      <c r="F15" s="1087">
        <v>7</v>
      </c>
      <c r="G15" s="1087">
        <v>4</v>
      </c>
      <c r="H15" s="1087">
        <v>2</v>
      </c>
      <c r="I15" s="1087">
        <v>4</v>
      </c>
      <c r="J15" s="1087">
        <v>6</v>
      </c>
      <c r="K15" s="1087">
        <v>5</v>
      </c>
      <c r="L15" s="1088">
        <v>5</v>
      </c>
      <c r="M15" s="133"/>
      <c r="N15" s="122"/>
      <c r="O15" s="134"/>
      <c r="P15" s="1379">
        <f>SUM(D15:G15)</f>
        <v>25</v>
      </c>
      <c r="Q15" s="135">
        <v>17</v>
      </c>
      <c r="R15" s="135">
        <v>19</v>
      </c>
      <c r="S15" s="131"/>
    </row>
    <row r="16" spans="1:23" ht="9.9499999999999993" customHeight="1" x14ac:dyDescent="0.2">
      <c r="A16" s="1312"/>
      <c r="B16" s="1313"/>
      <c r="C16" s="1314" t="s">
        <v>427</v>
      </c>
      <c r="D16" s="1361">
        <v>32</v>
      </c>
      <c r="E16" s="1355">
        <v>28</v>
      </c>
      <c r="F16" s="1355">
        <v>28</v>
      </c>
      <c r="G16" s="1355">
        <v>23</v>
      </c>
      <c r="H16" s="1355">
        <v>24</v>
      </c>
      <c r="I16" s="1355">
        <v>23</v>
      </c>
      <c r="J16" s="1355">
        <v>24</v>
      </c>
      <c r="K16" s="1355">
        <v>18</v>
      </c>
      <c r="L16" s="1356">
        <v>24</v>
      </c>
      <c r="M16" s="121"/>
      <c r="N16" s="122"/>
      <c r="O16" s="1357"/>
      <c r="P16" s="1380">
        <f>SUM(D16:G16)</f>
        <v>111</v>
      </c>
      <c r="Q16" s="1358">
        <v>89</v>
      </c>
      <c r="R16" s="1358">
        <v>52</v>
      </c>
      <c r="S16" s="115"/>
    </row>
    <row r="17" spans="1:19" ht="9.9499999999999993" customHeight="1" x14ac:dyDescent="0.2">
      <c r="A17" s="1312"/>
      <c r="B17" s="1313"/>
      <c r="C17" s="1314" t="s">
        <v>428</v>
      </c>
      <c r="D17" s="114">
        <v>1153</v>
      </c>
      <c r="E17" s="111">
        <v>1364</v>
      </c>
      <c r="F17" s="111">
        <v>1313</v>
      </c>
      <c r="G17" s="111">
        <v>1155</v>
      </c>
      <c r="H17" s="111">
        <v>1242</v>
      </c>
      <c r="I17" s="111">
        <v>1342</v>
      </c>
      <c r="J17" s="111">
        <v>1289</v>
      </c>
      <c r="K17" s="111">
        <v>1305</v>
      </c>
      <c r="L17" s="182">
        <v>1135</v>
      </c>
      <c r="M17" s="121"/>
      <c r="N17" s="122"/>
      <c r="O17" s="136"/>
      <c r="P17" s="1375">
        <f>SUM(D17:G17)</f>
        <v>4985</v>
      </c>
      <c r="Q17" s="137">
        <v>5178</v>
      </c>
      <c r="R17" s="137">
        <v>4647</v>
      </c>
      <c r="S17" s="115"/>
    </row>
    <row r="18" spans="1:19" ht="9.9499999999999993" customHeight="1" x14ac:dyDescent="0.2">
      <c r="A18" s="1312"/>
      <c r="B18" s="2263" t="s">
        <v>429</v>
      </c>
      <c r="C18" s="2264"/>
      <c r="D18" s="127">
        <f t="shared" ref="D18" si="12">SUM(D16:D17)</f>
        <v>1185</v>
      </c>
      <c r="E18" s="1086">
        <f t="shared" ref="E18:L18" si="13">SUM(E16:E17)</f>
        <v>1392</v>
      </c>
      <c r="F18" s="1086">
        <f t="shared" si="13"/>
        <v>1341</v>
      </c>
      <c r="G18" s="1086">
        <f t="shared" si="13"/>
        <v>1178</v>
      </c>
      <c r="H18" s="1086">
        <f t="shared" si="13"/>
        <v>1266</v>
      </c>
      <c r="I18" s="1086">
        <f t="shared" si="13"/>
        <v>1365</v>
      </c>
      <c r="J18" s="1086">
        <f t="shared" si="13"/>
        <v>1313</v>
      </c>
      <c r="K18" s="1086">
        <f t="shared" si="13"/>
        <v>1323</v>
      </c>
      <c r="L18" s="1086">
        <f t="shared" si="13"/>
        <v>1159</v>
      </c>
      <c r="M18" s="129"/>
      <c r="N18" s="124"/>
      <c r="O18" s="127"/>
      <c r="P18" s="1378">
        <f t="shared" ref="P18:Q18" si="14">SUM(P16:P17)</f>
        <v>5096</v>
      </c>
      <c r="Q18" s="128">
        <f t="shared" si="14"/>
        <v>5267</v>
      </c>
      <c r="R18" s="128">
        <f t="shared" ref="R18" si="15">SUM(R16:R17)</f>
        <v>4699</v>
      </c>
      <c r="S18" s="138"/>
    </row>
    <row r="19" spans="1:19" ht="9.9499999999999993" customHeight="1" x14ac:dyDescent="0.2">
      <c r="A19" s="2271" t="s">
        <v>430</v>
      </c>
      <c r="B19" s="2271"/>
      <c r="C19" s="2272"/>
      <c r="D19" s="139"/>
      <c r="E19" s="140"/>
      <c r="F19" s="140"/>
      <c r="G19" s="140"/>
      <c r="H19" s="140"/>
      <c r="I19" s="140"/>
      <c r="J19" s="140"/>
      <c r="K19" s="140"/>
      <c r="L19" s="140"/>
      <c r="M19" s="141"/>
      <c r="N19" s="142"/>
      <c r="O19" s="139"/>
      <c r="P19" s="143"/>
      <c r="Q19" s="144"/>
      <c r="R19" s="144"/>
      <c r="S19" s="110"/>
    </row>
    <row r="20" spans="1:19" ht="9.9499999999999993" customHeight="1" x14ac:dyDescent="0.2">
      <c r="A20" s="1312"/>
      <c r="B20" s="2263" t="s">
        <v>212</v>
      </c>
      <c r="C20" s="2264"/>
      <c r="D20" s="1362">
        <v>0.59499999999999997</v>
      </c>
      <c r="E20" s="1322">
        <v>0.56399999999999995</v>
      </c>
      <c r="F20" s="1322">
        <v>0.56999999999999995</v>
      </c>
      <c r="G20" s="1322">
        <v>0.60499999999999998</v>
      </c>
      <c r="H20" s="1322">
        <v>0.58199999999999996</v>
      </c>
      <c r="I20" s="1322">
        <v>0.56599999999999995</v>
      </c>
      <c r="J20" s="1322">
        <v>0.57499999999999996</v>
      </c>
      <c r="K20" s="1322">
        <v>0.57799999999999996</v>
      </c>
      <c r="L20" s="1322">
        <v>0.60199999999999998</v>
      </c>
      <c r="M20" s="146"/>
      <c r="N20" s="147"/>
      <c r="O20" s="1323"/>
      <c r="P20" s="1381">
        <v>0.58299999999999996</v>
      </c>
      <c r="Q20" s="1324">
        <v>0.57499999999999996</v>
      </c>
      <c r="R20" s="1324">
        <v>0.58799999999999997</v>
      </c>
      <c r="S20" s="149"/>
    </row>
    <row r="21" spans="1:19" ht="11.25" customHeight="1" x14ac:dyDescent="0.2">
      <c r="A21" s="1312"/>
      <c r="B21" s="2263" t="s">
        <v>691</v>
      </c>
      <c r="C21" s="2264"/>
      <c r="D21" s="1363">
        <v>0.56000000000000005</v>
      </c>
      <c r="E21" s="1340">
        <v>0.55400000000000005</v>
      </c>
      <c r="F21" s="1340">
        <v>0.56100000000000005</v>
      </c>
      <c r="G21" s="1340">
        <v>0.54400000000000004</v>
      </c>
      <c r="H21" s="1340">
        <v>0.56200000000000006</v>
      </c>
      <c r="I21" s="1340">
        <v>0.55000000000000004</v>
      </c>
      <c r="J21" s="1340">
        <v>0.55900000000000005</v>
      </c>
      <c r="K21" s="1340">
        <v>0.55100000000000005</v>
      </c>
      <c r="L21" s="1340">
        <v>0.56499999999999995</v>
      </c>
      <c r="M21" s="146"/>
      <c r="N21" s="147"/>
      <c r="O21" s="1342"/>
      <c r="P21" s="1382">
        <v>0.55500000000000005</v>
      </c>
      <c r="Q21" s="1343">
        <v>0.55600000000000005</v>
      </c>
      <c r="R21" s="1343">
        <v>0.57199999999999995</v>
      </c>
      <c r="S21" s="149"/>
    </row>
    <row r="22" spans="1:19" ht="11.25" customHeight="1" x14ac:dyDescent="0.2">
      <c r="A22" s="1312"/>
      <c r="B22" s="2263" t="s">
        <v>692</v>
      </c>
      <c r="C22" s="2264"/>
      <c r="D22" s="1364">
        <v>3.3E-3</v>
      </c>
      <c r="E22" s="1341">
        <v>2.7000000000000001E-3</v>
      </c>
      <c r="F22" s="1341">
        <v>2.5999999999999999E-3</v>
      </c>
      <c r="G22" s="1341">
        <v>3.0000000000000001E-3</v>
      </c>
      <c r="H22" s="1341">
        <v>2.7000000000000001E-3</v>
      </c>
      <c r="I22" s="1341">
        <v>2.8999999999999998E-3</v>
      </c>
      <c r="J22" s="1341">
        <v>2.3999999999999998E-3</v>
      </c>
      <c r="K22" s="1341">
        <v>2.2000000000000001E-3</v>
      </c>
      <c r="L22" s="1341">
        <v>2.3E-3</v>
      </c>
      <c r="M22" s="146"/>
      <c r="N22" s="147"/>
      <c r="O22" s="1344"/>
      <c r="P22" s="1383">
        <v>2.8999999999999998E-3</v>
      </c>
      <c r="Q22" s="1345">
        <v>2.5999999999999999E-3</v>
      </c>
      <c r="R22" s="1345">
        <v>2.5000000000000001E-3</v>
      </c>
      <c r="S22" s="149"/>
    </row>
    <row r="23" spans="1:19" ht="20.25" customHeight="1" x14ac:dyDescent="0.2">
      <c r="A23" s="1315"/>
      <c r="B23" s="2273" t="s">
        <v>460</v>
      </c>
      <c r="C23" s="2264"/>
      <c r="D23" s="1363">
        <v>0.129</v>
      </c>
      <c r="E23" s="1340">
        <v>0.155</v>
      </c>
      <c r="F23" s="1340">
        <v>0.158</v>
      </c>
      <c r="G23" s="1340">
        <v>0.13800000000000001</v>
      </c>
      <c r="H23" s="1340">
        <v>0.153</v>
      </c>
      <c r="I23" s="1340">
        <v>0.16700000000000001</v>
      </c>
      <c r="J23" s="1340">
        <v>0.17</v>
      </c>
      <c r="K23" s="1340">
        <v>0.17399999999999999</v>
      </c>
      <c r="L23" s="1340">
        <v>0.158</v>
      </c>
      <c r="M23" s="150"/>
      <c r="N23" s="151"/>
      <c r="O23" s="1347"/>
      <c r="P23" s="1382">
        <v>0.14499999999999999</v>
      </c>
      <c r="Q23" s="1343">
        <v>0.16600000000000001</v>
      </c>
      <c r="R23" s="1343">
        <v>0.183</v>
      </c>
      <c r="S23" s="152"/>
    </row>
    <row r="24" spans="1:19" ht="21.75" customHeight="1" x14ac:dyDescent="0.2">
      <c r="A24" s="1315"/>
      <c r="B24" s="2273" t="s">
        <v>693</v>
      </c>
      <c r="C24" s="2264"/>
      <c r="D24" s="1363">
        <v>0.14199999999999999</v>
      </c>
      <c r="E24" s="1340">
        <v>0.156</v>
      </c>
      <c r="F24" s="1340">
        <v>0.159</v>
      </c>
      <c r="G24" s="1340">
        <v>0.16</v>
      </c>
      <c r="H24" s="1340">
        <v>0.16400000000000001</v>
      </c>
      <c r="I24" s="1340">
        <v>0.17100000000000001</v>
      </c>
      <c r="J24" s="1340">
        <v>0.17399999999999999</v>
      </c>
      <c r="K24" s="1340">
        <v>0.188</v>
      </c>
      <c r="L24" s="1340">
        <v>0.17199999999999999</v>
      </c>
      <c r="M24" s="153"/>
      <c r="N24" s="151"/>
      <c r="O24" s="1347"/>
      <c r="P24" s="1382">
        <v>0.154</v>
      </c>
      <c r="Q24" s="1343">
        <v>0.17399999999999999</v>
      </c>
      <c r="R24" s="1343">
        <v>0.18099999999999999</v>
      </c>
      <c r="S24" s="152"/>
    </row>
    <row r="25" spans="1:19" ht="9.9499999999999993" customHeight="1" x14ac:dyDescent="0.2">
      <c r="A25" s="1312"/>
      <c r="B25" s="2263" t="s">
        <v>26</v>
      </c>
      <c r="C25" s="2264"/>
      <c r="D25" s="1364">
        <v>1.6899999999999998E-2</v>
      </c>
      <c r="E25" s="1341">
        <v>1.6500000000000001E-2</v>
      </c>
      <c r="F25" s="1341">
        <v>1.5900000000000001E-2</v>
      </c>
      <c r="G25" s="1341">
        <v>1.66E-2</v>
      </c>
      <c r="H25" s="1341">
        <v>1.67E-2</v>
      </c>
      <c r="I25" s="1341">
        <v>1.6899999999999998E-2</v>
      </c>
      <c r="J25" s="1341">
        <v>1.7100000000000001E-2</v>
      </c>
      <c r="K25" s="1341">
        <v>1.66E-2</v>
      </c>
      <c r="L25" s="1341">
        <v>1.72E-2</v>
      </c>
      <c r="M25" s="154"/>
      <c r="N25" s="155"/>
      <c r="O25" s="1348"/>
      <c r="P25" s="1383">
        <v>1.6500000000000001E-2</v>
      </c>
      <c r="Q25" s="1345">
        <v>1.6799999999999999E-2</v>
      </c>
      <c r="R25" s="1345">
        <v>1.66E-2</v>
      </c>
      <c r="S25" s="156"/>
    </row>
    <row r="26" spans="1:19" ht="11.25" customHeight="1" x14ac:dyDescent="0.2">
      <c r="A26" s="1312"/>
      <c r="B26" s="2263" t="s">
        <v>600</v>
      </c>
      <c r="C26" s="2264"/>
      <c r="D26" s="1364">
        <v>1.9E-2</v>
      </c>
      <c r="E26" s="1341">
        <v>1.84E-2</v>
      </c>
      <c r="F26" s="1341">
        <v>1.77E-2</v>
      </c>
      <c r="G26" s="1341">
        <v>1.8599999999999998E-2</v>
      </c>
      <c r="H26" s="1341">
        <v>1.8599999999999998E-2</v>
      </c>
      <c r="I26" s="1341">
        <v>1.89E-2</v>
      </c>
      <c r="J26" s="1341">
        <v>1.9099999999999999E-2</v>
      </c>
      <c r="K26" s="1341">
        <v>1.8599999999999998E-2</v>
      </c>
      <c r="L26" s="1341">
        <v>1.9199999999999998E-2</v>
      </c>
      <c r="M26" s="154"/>
      <c r="N26" s="155"/>
      <c r="O26" s="1348"/>
      <c r="P26" s="1383">
        <v>1.84E-2</v>
      </c>
      <c r="Q26" s="1345">
        <v>1.8800000000000001E-2</v>
      </c>
      <c r="R26" s="1345">
        <v>1.8499999999999999E-2</v>
      </c>
      <c r="S26" s="157"/>
    </row>
    <row r="27" spans="1:19" ht="11.1" customHeight="1" x14ac:dyDescent="0.2">
      <c r="A27" s="1311"/>
      <c r="B27" s="2263" t="s">
        <v>694</v>
      </c>
      <c r="C27" s="2264"/>
      <c r="D27" s="1364">
        <v>7.1999999999999998E-3</v>
      </c>
      <c r="E27" s="1341">
        <v>8.6E-3</v>
      </c>
      <c r="F27" s="1341">
        <v>8.6999999999999994E-3</v>
      </c>
      <c r="G27" s="1341">
        <v>7.6E-3</v>
      </c>
      <c r="H27" s="1341">
        <v>8.3000000000000001E-3</v>
      </c>
      <c r="I27" s="1341">
        <v>8.9999999999999993E-3</v>
      </c>
      <c r="J27" s="1341">
        <v>9.1000000000000004E-3</v>
      </c>
      <c r="K27" s="1341">
        <v>8.8999999999999999E-3</v>
      </c>
      <c r="L27" s="1341">
        <v>8.0999999999999996E-3</v>
      </c>
      <c r="M27" s="154"/>
      <c r="N27" s="155"/>
      <c r="O27" s="1348"/>
      <c r="P27" s="1383">
        <v>8.0000000000000002E-3</v>
      </c>
      <c r="Q27" s="1345">
        <v>8.8000000000000005E-3</v>
      </c>
      <c r="R27" s="1345">
        <v>8.6999999999999994E-3</v>
      </c>
      <c r="S27" s="158"/>
    </row>
    <row r="28" spans="1:19" ht="11.25" customHeight="1" x14ac:dyDescent="0.2">
      <c r="A28" s="1312"/>
      <c r="B28" s="2263" t="s">
        <v>695</v>
      </c>
      <c r="C28" s="2264"/>
      <c r="D28" s="1364">
        <v>8.0999999999999996E-3</v>
      </c>
      <c r="E28" s="1341">
        <v>9.5999999999999992E-3</v>
      </c>
      <c r="F28" s="1341">
        <v>9.7000000000000003E-3</v>
      </c>
      <c r="G28" s="1341">
        <v>8.5000000000000006E-3</v>
      </c>
      <c r="H28" s="1341">
        <v>9.2999999999999992E-3</v>
      </c>
      <c r="I28" s="1341">
        <v>0.01</v>
      </c>
      <c r="J28" s="1341">
        <v>1.0200000000000001E-2</v>
      </c>
      <c r="K28" s="1341">
        <v>0.01</v>
      </c>
      <c r="L28" s="1341">
        <v>9.1000000000000004E-3</v>
      </c>
      <c r="M28" s="154"/>
      <c r="N28" s="155"/>
      <c r="O28" s="1348"/>
      <c r="P28" s="1383">
        <v>8.8999999999999999E-3</v>
      </c>
      <c r="Q28" s="1345">
        <v>9.9000000000000008E-3</v>
      </c>
      <c r="R28" s="1345">
        <v>9.7000000000000003E-3</v>
      </c>
      <c r="S28" s="158"/>
    </row>
    <row r="29" spans="1:19" ht="9.9499999999999993" customHeight="1" x14ac:dyDescent="0.2">
      <c r="A29" s="1312"/>
      <c r="B29" s="2263" t="s">
        <v>27</v>
      </c>
      <c r="C29" s="2264"/>
      <c r="D29" s="1365">
        <v>9.6000000000000002E-2</v>
      </c>
      <c r="E29" s="1346">
        <v>-6.7000000000000004E-2</v>
      </c>
      <c r="F29" s="1346">
        <v>2.58E-2</v>
      </c>
      <c r="G29" s="1346">
        <v>-6.7999999999999996E-3</v>
      </c>
      <c r="H29" s="1346">
        <v>-3.1800000000000002E-2</v>
      </c>
      <c r="I29" s="1346">
        <v>7.3899999999999993E-2</v>
      </c>
      <c r="J29" s="1346">
        <v>-7.1499999999999994E-2</v>
      </c>
      <c r="K29" s="1341">
        <v>8.4500000000000006E-2</v>
      </c>
      <c r="L29" s="1341">
        <v>6.1899999999999997E-2</v>
      </c>
      <c r="M29" s="154"/>
      <c r="N29" s="155"/>
      <c r="O29" s="1348"/>
      <c r="P29" s="1384">
        <v>4.19E-2</v>
      </c>
      <c r="Q29" s="1345">
        <v>4.7E-2</v>
      </c>
      <c r="R29" s="1345">
        <v>0.183</v>
      </c>
      <c r="S29" s="158"/>
    </row>
    <row r="30" spans="1:19" ht="9.9499999999999993" customHeight="1" x14ac:dyDescent="0.2">
      <c r="A30" s="1312"/>
      <c r="B30" s="2274" t="s">
        <v>422</v>
      </c>
      <c r="C30" s="2264"/>
      <c r="D30" s="1363">
        <v>0.221</v>
      </c>
      <c r="E30" s="1340">
        <v>0.21099999999999999</v>
      </c>
      <c r="F30" s="1340">
        <v>0.20599999999999999</v>
      </c>
      <c r="G30" s="1340">
        <v>0.19400000000000001</v>
      </c>
      <c r="H30" s="1340">
        <v>0.20599999999999999</v>
      </c>
      <c r="I30" s="1340">
        <v>0.21</v>
      </c>
      <c r="J30" s="1340">
        <v>0.19900000000000001</v>
      </c>
      <c r="K30" s="1340">
        <v>0.23200000000000001</v>
      </c>
      <c r="L30" s="1340">
        <v>0.20799999999999999</v>
      </c>
      <c r="M30" s="153"/>
      <c r="N30" s="151"/>
      <c r="O30" s="1347"/>
      <c r="P30" s="1382">
        <v>0.20799999999999999</v>
      </c>
      <c r="Q30" s="1343">
        <v>0.21199999999999999</v>
      </c>
      <c r="R30" s="1343">
        <v>0.19800000000000001</v>
      </c>
      <c r="S30" s="158"/>
    </row>
    <row r="31" spans="1:19" ht="11.25" customHeight="1" x14ac:dyDescent="0.2">
      <c r="A31" s="1312"/>
      <c r="B31" s="2274" t="s">
        <v>696</v>
      </c>
      <c r="C31" s="2264"/>
      <c r="D31" s="1366">
        <v>0.20200000000000001</v>
      </c>
      <c r="E31" s="145">
        <v>0.21</v>
      </c>
      <c r="F31" s="145">
        <v>0.20699999999999999</v>
      </c>
      <c r="G31" s="145">
        <v>0.20399999999999999</v>
      </c>
      <c r="H31" s="145">
        <v>0.20699999999999999</v>
      </c>
      <c r="I31" s="145">
        <v>0.21099999999999999</v>
      </c>
      <c r="J31" s="145">
        <v>0.2</v>
      </c>
      <c r="K31" s="145">
        <v>0.18099999999999999</v>
      </c>
      <c r="L31" s="145">
        <v>0.218</v>
      </c>
      <c r="M31" s="153"/>
      <c r="N31" s="151"/>
      <c r="O31" s="1331"/>
      <c r="P31" s="1385">
        <v>0.20599999999999999</v>
      </c>
      <c r="Q31" s="148">
        <v>0.2</v>
      </c>
      <c r="R31" s="148">
        <v>0.20300000000000001</v>
      </c>
      <c r="S31" s="158"/>
    </row>
    <row r="32" spans="1:19" ht="9.9499999999999993" customHeight="1" x14ac:dyDescent="0.2">
      <c r="A32" s="2270" t="s">
        <v>30</v>
      </c>
      <c r="B32" s="2270"/>
      <c r="C32" s="2270"/>
      <c r="D32" s="1367"/>
      <c r="E32" s="159"/>
      <c r="F32" s="159"/>
      <c r="G32" s="159"/>
      <c r="H32" s="159"/>
      <c r="I32" s="159"/>
      <c r="J32" s="159"/>
      <c r="K32" s="159"/>
      <c r="L32" s="159"/>
      <c r="M32" s="160"/>
      <c r="N32" s="161"/>
      <c r="O32" s="162"/>
      <c r="P32" s="1386"/>
      <c r="Q32" s="163"/>
      <c r="R32" s="163"/>
      <c r="S32" s="164"/>
    </row>
    <row r="33" spans="1:19" ht="9.9499999999999993" customHeight="1" x14ac:dyDescent="0.2">
      <c r="A33" s="2269" t="s">
        <v>31</v>
      </c>
      <c r="B33" s="2269"/>
      <c r="C33" s="2269"/>
      <c r="D33" s="139"/>
      <c r="E33" s="140"/>
      <c r="F33" s="140"/>
      <c r="G33" s="140"/>
      <c r="H33" s="140"/>
      <c r="I33" s="140"/>
      <c r="J33" s="140"/>
      <c r="K33" s="140"/>
      <c r="L33" s="140"/>
      <c r="M33" s="141"/>
      <c r="N33" s="165"/>
      <c r="O33" s="166"/>
      <c r="P33" s="1152"/>
      <c r="Q33" s="167"/>
      <c r="R33" s="167"/>
      <c r="S33" s="168"/>
    </row>
    <row r="34" spans="1:19" ht="9.9499999999999993" customHeight="1" x14ac:dyDescent="0.2">
      <c r="A34" s="224"/>
      <c r="B34" s="2265" t="s">
        <v>32</v>
      </c>
      <c r="C34" s="2265"/>
      <c r="D34" s="1368">
        <v>2.59</v>
      </c>
      <c r="E34" s="1325">
        <v>3.07</v>
      </c>
      <c r="F34" s="1325">
        <v>2.96</v>
      </c>
      <c r="G34" s="1325">
        <v>2.61</v>
      </c>
      <c r="H34" s="1325">
        <v>2.81</v>
      </c>
      <c r="I34" s="1325">
        <v>3.02</v>
      </c>
      <c r="J34" s="1325">
        <v>2.9</v>
      </c>
      <c r="K34" s="1325">
        <v>2.96</v>
      </c>
      <c r="L34" s="1326">
        <v>2.6</v>
      </c>
      <c r="M34" s="169"/>
      <c r="N34" s="170"/>
      <c r="O34" s="1327"/>
      <c r="P34" s="1387">
        <v>11.22</v>
      </c>
      <c r="Q34" s="1328">
        <v>11.69</v>
      </c>
      <c r="R34" s="1328">
        <v>11.26</v>
      </c>
      <c r="S34" s="171"/>
    </row>
    <row r="35" spans="1:19" ht="9.9499999999999993" customHeight="1" x14ac:dyDescent="0.2">
      <c r="A35" s="1312"/>
      <c r="B35" s="2263" t="s">
        <v>33</v>
      </c>
      <c r="C35" s="2264"/>
      <c r="D35" s="1369">
        <v>2.58</v>
      </c>
      <c r="E35" s="1349">
        <v>3.06</v>
      </c>
      <c r="F35" s="1349">
        <v>2.95</v>
      </c>
      <c r="G35" s="1349">
        <v>2.6</v>
      </c>
      <c r="H35" s="1349">
        <v>2.8</v>
      </c>
      <c r="I35" s="1349">
        <v>3.01</v>
      </c>
      <c r="J35" s="1349">
        <v>2.89</v>
      </c>
      <c r="K35" s="1349">
        <v>2.95</v>
      </c>
      <c r="L35" s="1350">
        <v>2.59</v>
      </c>
      <c r="M35" s="169"/>
      <c r="N35" s="170"/>
      <c r="O35" s="1351"/>
      <c r="P35" s="1388">
        <v>11.19</v>
      </c>
      <c r="Q35" s="1352">
        <v>11.65</v>
      </c>
      <c r="R35" s="1352">
        <v>11.24</v>
      </c>
      <c r="S35" s="171"/>
    </row>
    <row r="36" spans="1:19" ht="11.25" customHeight="1" x14ac:dyDescent="0.2">
      <c r="A36" s="1312"/>
      <c r="B36" s="2263" t="s">
        <v>697</v>
      </c>
      <c r="C36" s="2264"/>
      <c r="D36" s="1369">
        <v>2.84</v>
      </c>
      <c r="E36" s="1349">
        <v>3.1</v>
      </c>
      <c r="F36" s="1349">
        <v>2.97</v>
      </c>
      <c r="G36" s="1349">
        <v>3.01</v>
      </c>
      <c r="H36" s="1349">
        <v>3</v>
      </c>
      <c r="I36" s="1349">
        <v>3.08</v>
      </c>
      <c r="J36" s="1349">
        <v>2.95</v>
      </c>
      <c r="K36" s="1349">
        <v>3.18</v>
      </c>
      <c r="L36" s="1350">
        <v>2.81</v>
      </c>
      <c r="M36" s="169"/>
      <c r="N36" s="170"/>
      <c r="O36" s="1351"/>
      <c r="P36" s="1388">
        <v>11.92</v>
      </c>
      <c r="Q36" s="1352">
        <v>12.21</v>
      </c>
      <c r="R36" s="1352">
        <v>11.11</v>
      </c>
      <c r="S36" s="171"/>
    </row>
    <row r="37" spans="1:19" ht="9.9499999999999993" customHeight="1" x14ac:dyDescent="0.2">
      <c r="A37" s="1312"/>
      <c r="B37" s="2263" t="s">
        <v>34</v>
      </c>
      <c r="C37" s="2264"/>
      <c r="D37" s="1369">
        <v>1.44</v>
      </c>
      <c r="E37" s="1349">
        <v>1.4</v>
      </c>
      <c r="F37" s="1349">
        <v>1.4</v>
      </c>
      <c r="G37" s="1349">
        <v>1.36</v>
      </c>
      <c r="H37" s="1349">
        <v>1.36</v>
      </c>
      <c r="I37" s="1349">
        <v>1.33</v>
      </c>
      <c r="J37" s="1349">
        <v>1.33</v>
      </c>
      <c r="K37" s="1349">
        <v>1.3</v>
      </c>
      <c r="L37" s="1350">
        <v>1.3</v>
      </c>
      <c r="M37" s="169"/>
      <c r="N37" s="170"/>
      <c r="O37" s="1351"/>
      <c r="P37" s="1389">
        <v>5.6</v>
      </c>
      <c r="Q37" s="1353">
        <v>5.32</v>
      </c>
      <c r="R37" s="1353">
        <v>5.08</v>
      </c>
      <c r="S37" s="171"/>
    </row>
    <row r="38" spans="1:19" ht="9.9499999999999993" customHeight="1" x14ac:dyDescent="0.2">
      <c r="A38" s="1312"/>
      <c r="B38" s="2263" t="s">
        <v>35</v>
      </c>
      <c r="C38" s="2264"/>
      <c r="D38" s="1369">
        <v>79.87</v>
      </c>
      <c r="E38" s="1349">
        <v>78.58</v>
      </c>
      <c r="F38" s="1349">
        <v>77.489999999999995</v>
      </c>
      <c r="G38" s="1349">
        <v>75.11</v>
      </c>
      <c r="H38" s="1349">
        <v>73.83</v>
      </c>
      <c r="I38" s="1349">
        <v>72.41</v>
      </c>
      <c r="J38" s="1349">
        <v>69.98</v>
      </c>
      <c r="K38" s="1349">
        <v>67.34</v>
      </c>
      <c r="L38" s="1350">
        <v>66.55</v>
      </c>
      <c r="M38" s="172"/>
      <c r="N38" s="173"/>
      <c r="O38" s="1351"/>
      <c r="P38" s="1389">
        <v>79.87</v>
      </c>
      <c r="Q38" s="1353">
        <v>73.83</v>
      </c>
      <c r="R38" s="1353">
        <v>66.55</v>
      </c>
      <c r="S38" s="171"/>
    </row>
    <row r="39" spans="1:19" ht="10.5" customHeight="1" x14ac:dyDescent="0.2">
      <c r="A39" s="2269" t="s">
        <v>36</v>
      </c>
      <c r="B39" s="2269"/>
      <c r="C39" s="2269"/>
      <c r="D39" s="1370"/>
      <c r="E39" s="1326"/>
      <c r="F39" s="1326"/>
      <c r="G39" s="1326"/>
      <c r="H39" s="1326"/>
      <c r="I39" s="1326"/>
      <c r="J39" s="1326"/>
      <c r="K39" s="1326"/>
      <c r="L39" s="1326"/>
      <c r="M39" s="172"/>
      <c r="N39" s="173"/>
      <c r="O39" s="1332"/>
      <c r="P39" s="1390"/>
      <c r="Q39" s="1333"/>
      <c r="R39" s="1333"/>
      <c r="S39" s="171"/>
    </row>
    <row r="40" spans="1:19" ht="10.5" customHeight="1" x14ac:dyDescent="0.2">
      <c r="A40" s="224"/>
      <c r="B40" s="2265" t="s">
        <v>37</v>
      </c>
      <c r="C40" s="2265"/>
      <c r="D40" s="1368">
        <v>113.2</v>
      </c>
      <c r="E40" s="1325">
        <v>113.13</v>
      </c>
      <c r="F40" s="1325">
        <v>114.73</v>
      </c>
      <c r="G40" s="1325">
        <v>116.19</v>
      </c>
      <c r="H40" s="1325">
        <v>124.59</v>
      </c>
      <c r="I40" s="1325">
        <v>118.72</v>
      </c>
      <c r="J40" s="1325">
        <v>121.04</v>
      </c>
      <c r="K40" s="1325">
        <v>123.99</v>
      </c>
      <c r="L40" s="1326">
        <v>114.01</v>
      </c>
      <c r="M40" s="169"/>
      <c r="N40" s="170"/>
      <c r="O40" s="1327"/>
      <c r="P40" s="1391">
        <v>116.19</v>
      </c>
      <c r="Q40" s="1329">
        <v>124.59</v>
      </c>
      <c r="R40" s="1329">
        <v>119.86</v>
      </c>
      <c r="S40" s="171"/>
    </row>
    <row r="41" spans="1:19" ht="10.5" customHeight="1" x14ac:dyDescent="0.2">
      <c r="A41" s="1312"/>
      <c r="B41" s="2263" t="s">
        <v>38</v>
      </c>
      <c r="C41" s="2264"/>
      <c r="D41" s="1369">
        <v>98.2</v>
      </c>
      <c r="E41" s="1349">
        <v>101.8</v>
      </c>
      <c r="F41" s="1349">
        <v>105.6</v>
      </c>
      <c r="G41" s="1349">
        <v>100.8</v>
      </c>
      <c r="H41" s="1349">
        <v>112.24</v>
      </c>
      <c r="I41" s="1349">
        <v>112</v>
      </c>
      <c r="J41" s="1349">
        <v>110.11</v>
      </c>
      <c r="K41" s="1349">
        <v>112.65</v>
      </c>
      <c r="L41" s="1350">
        <v>104.1</v>
      </c>
      <c r="M41" s="169"/>
      <c r="N41" s="170"/>
      <c r="O41" s="1351"/>
      <c r="P41" s="1389">
        <v>98.2</v>
      </c>
      <c r="Q41" s="1353">
        <v>110.11</v>
      </c>
      <c r="R41" s="1353">
        <v>97.76</v>
      </c>
      <c r="S41" s="171"/>
    </row>
    <row r="42" spans="1:19" ht="10.5" customHeight="1" x14ac:dyDescent="0.2">
      <c r="A42" s="1312"/>
      <c r="B42" s="2263" t="s">
        <v>39</v>
      </c>
      <c r="C42" s="2264"/>
      <c r="D42" s="1369">
        <v>112.31</v>
      </c>
      <c r="E42" s="1349">
        <v>103.83</v>
      </c>
      <c r="F42" s="1349">
        <v>112.81</v>
      </c>
      <c r="G42" s="1349">
        <v>111.41</v>
      </c>
      <c r="H42" s="1349">
        <v>113.68</v>
      </c>
      <c r="I42" s="1349">
        <v>118.72</v>
      </c>
      <c r="J42" s="1349">
        <v>111.83</v>
      </c>
      <c r="K42" s="1349">
        <v>121.86</v>
      </c>
      <c r="L42" s="1350">
        <v>113.56</v>
      </c>
      <c r="M42" s="169"/>
      <c r="N42" s="170"/>
      <c r="O42" s="1351"/>
      <c r="P42" s="1389">
        <v>112.31</v>
      </c>
      <c r="Q42" s="1353">
        <v>113.68</v>
      </c>
      <c r="R42" s="1353">
        <v>113.56</v>
      </c>
      <c r="S42" s="171"/>
    </row>
    <row r="43" spans="1:19" ht="10.5" customHeight="1" x14ac:dyDescent="0.2">
      <c r="A43" s="2275" t="s">
        <v>40</v>
      </c>
      <c r="B43" s="2275"/>
      <c r="C43" s="2275"/>
      <c r="D43" s="1371"/>
      <c r="E43" s="174"/>
      <c r="F43" s="174"/>
      <c r="G43" s="174"/>
      <c r="H43" s="174"/>
      <c r="I43" s="174"/>
      <c r="J43" s="174"/>
      <c r="K43" s="174"/>
      <c r="L43" s="174"/>
      <c r="M43" s="175"/>
      <c r="N43" s="176"/>
      <c r="O43" s="177"/>
      <c r="P43" s="1392"/>
      <c r="Q43" s="178"/>
      <c r="R43" s="178"/>
      <c r="S43" s="179"/>
    </row>
    <row r="44" spans="1:19" ht="11.25" customHeight="1" x14ac:dyDescent="0.2">
      <c r="A44" s="224"/>
      <c r="B44" s="2265" t="s">
        <v>794</v>
      </c>
      <c r="C44" s="2265"/>
      <c r="D44" s="114">
        <v>445357</v>
      </c>
      <c r="E44" s="111">
        <v>444868</v>
      </c>
      <c r="F44" s="111">
        <v>444028</v>
      </c>
      <c r="G44" s="111">
        <v>443033</v>
      </c>
      <c r="H44" s="111">
        <v>443015</v>
      </c>
      <c r="I44" s="111">
        <v>444081</v>
      </c>
      <c r="J44" s="111">
        <v>444140</v>
      </c>
      <c r="K44" s="111">
        <v>441124</v>
      </c>
      <c r="L44" s="74">
        <v>437109</v>
      </c>
      <c r="M44" s="112"/>
      <c r="N44" s="111"/>
      <c r="O44" s="1258"/>
      <c r="P44" s="72">
        <v>444324</v>
      </c>
      <c r="Q44" s="319">
        <v>443082</v>
      </c>
      <c r="R44" s="319">
        <v>412636</v>
      </c>
      <c r="S44" s="110"/>
    </row>
    <row r="45" spans="1:19" ht="12" customHeight="1" x14ac:dyDescent="0.2">
      <c r="A45" s="1312"/>
      <c r="B45" s="2263" t="s">
        <v>525</v>
      </c>
      <c r="C45" s="2264"/>
      <c r="D45" s="1359">
        <v>446392</v>
      </c>
      <c r="E45" s="1336">
        <v>445915</v>
      </c>
      <c r="F45" s="1336">
        <v>445224</v>
      </c>
      <c r="G45" s="1336">
        <v>444301</v>
      </c>
      <c r="H45" s="1336">
        <v>444504</v>
      </c>
      <c r="I45" s="1336">
        <v>445504</v>
      </c>
      <c r="J45" s="1336">
        <v>445658</v>
      </c>
      <c r="K45" s="1336">
        <v>442852</v>
      </c>
      <c r="L45" s="1306">
        <v>438556</v>
      </c>
      <c r="M45" s="112"/>
      <c r="N45" s="111"/>
      <c r="O45" s="1305"/>
      <c r="P45" s="1393">
        <v>445457</v>
      </c>
      <c r="Q45" s="1354">
        <v>444627</v>
      </c>
      <c r="R45" s="1354">
        <v>413563</v>
      </c>
      <c r="S45" s="110"/>
    </row>
    <row r="46" spans="1:19" ht="12.75" customHeight="1" x14ac:dyDescent="0.2">
      <c r="A46" s="1312"/>
      <c r="B46" s="2263" t="s">
        <v>793</v>
      </c>
      <c r="C46" s="2264"/>
      <c r="D46" s="1359">
        <v>445342</v>
      </c>
      <c r="E46" s="1336">
        <v>445437</v>
      </c>
      <c r="F46" s="1336">
        <v>444650</v>
      </c>
      <c r="G46" s="1336">
        <v>443802</v>
      </c>
      <c r="H46" s="1336">
        <v>442826</v>
      </c>
      <c r="I46" s="1336">
        <v>443717</v>
      </c>
      <c r="J46" s="1336">
        <v>444691</v>
      </c>
      <c r="K46" s="1336">
        <v>443825</v>
      </c>
      <c r="L46" s="1306">
        <v>439313</v>
      </c>
      <c r="M46" s="112"/>
      <c r="N46" s="111"/>
      <c r="O46" s="1305"/>
      <c r="P46" s="1393">
        <v>445342</v>
      </c>
      <c r="Q46" s="1354">
        <v>442826</v>
      </c>
      <c r="R46" s="1354">
        <v>439313</v>
      </c>
      <c r="S46" s="110"/>
    </row>
    <row r="47" spans="1:19" ht="12.75" customHeight="1" x14ac:dyDescent="0.2">
      <c r="A47" s="2266" t="s">
        <v>41</v>
      </c>
      <c r="B47" s="2266"/>
      <c r="C47" s="2267"/>
      <c r="D47" s="1316">
        <v>50016</v>
      </c>
      <c r="E47" s="116">
        <v>46168</v>
      </c>
      <c r="F47" s="116">
        <v>50161</v>
      </c>
      <c r="G47" s="116">
        <v>49444</v>
      </c>
      <c r="H47" s="116">
        <v>50341</v>
      </c>
      <c r="I47" s="116">
        <v>52678</v>
      </c>
      <c r="J47" s="116">
        <v>49730</v>
      </c>
      <c r="K47" s="116">
        <v>54085</v>
      </c>
      <c r="L47" s="70">
        <v>49888</v>
      </c>
      <c r="M47" s="181"/>
      <c r="N47" s="182"/>
      <c r="O47" s="73"/>
      <c r="P47" s="1394">
        <f>D47</f>
        <v>50016</v>
      </c>
      <c r="Q47" s="180">
        <v>50341</v>
      </c>
      <c r="R47" s="180">
        <v>49888</v>
      </c>
      <c r="S47" s="183"/>
    </row>
    <row r="48" spans="1:19" ht="9.9499999999999993" customHeight="1" x14ac:dyDescent="0.2">
      <c r="A48" s="2270" t="s">
        <v>42</v>
      </c>
      <c r="B48" s="2270"/>
      <c r="C48" s="2270"/>
      <c r="D48" s="184"/>
      <c r="E48" s="185"/>
      <c r="F48" s="185"/>
      <c r="G48" s="185"/>
      <c r="H48" s="185"/>
      <c r="I48" s="185"/>
      <c r="J48" s="185"/>
      <c r="K48" s="185"/>
      <c r="L48" s="185"/>
      <c r="M48" s="141"/>
      <c r="N48" s="165"/>
      <c r="O48" s="184"/>
      <c r="P48" s="1395"/>
      <c r="Q48" s="186"/>
      <c r="R48" s="186"/>
      <c r="S48" s="187"/>
    </row>
    <row r="49" spans="1:19" ht="9.9499999999999993" customHeight="1" x14ac:dyDescent="0.2">
      <c r="A49" s="220"/>
      <c r="B49" s="2265" t="s">
        <v>43</v>
      </c>
      <c r="C49" s="2265"/>
      <c r="D49" s="1362">
        <v>5.0999999999999997E-2</v>
      </c>
      <c r="E49" s="1322">
        <v>5.2999999999999999E-2</v>
      </c>
      <c r="F49" s="1322">
        <v>5.0999999999999997E-2</v>
      </c>
      <c r="G49" s="1322">
        <v>4.8000000000000001E-2</v>
      </c>
      <c r="H49" s="1322">
        <v>4.7E-2</v>
      </c>
      <c r="I49" s="1322">
        <v>4.3999999999999997E-2</v>
      </c>
      <c r="J49" s="1322">
        <v>4.9000000000000002E-2</v>
      </c>
      <c r="K49" s="1322">
        <v>4.2000000000000003E-2</v>
      </c>
      <c r="L49" s="1322">
        <v>4.4999999999999998E-2</v>
      </c>
      <c r="M49" s="146"/>
      <c r="N49" s="147"/>
      <c r="O49" s="1323"/>
      <c r="P49" s="1381">
        <v>0.05</v>
      </c>
      <c r="Q49" s="1324">
        <v>4.7E-2</v>
      </c>
      <c r="R49" s="1324">
        <v>4.4999999999999998E-2</v>
      </c>
      <c r="S49" s="188"/>
    </row>
    <row r="50" spans="1:19" ht="9.9499999999999993" customHeight="1" x14ac:dyDescent="0.2">
      <c r="A50" s="1312"/>
      <c r="B50" s="2263" t="s">
        <v>44</v>
      </c>
      <c r="C50" s="2264"/>
      <c r="D50" s="1363">
        <v>0.55600000000000005</v>
      </c>
      <c r="E50" s="1340">
        <v>0.45700000000000002</v>
      </c>
      <c r="F50" s="1340">
        <v>0.47299999999999998</v>
      </c>
      <c r="G50" s="1340">
        <v>0.52200000000000002</v>
      </c>
      <c r="H50" s="1340">
        <v>0.48399999999999999</v>
      </c>
      <c r="I50" s="1340">
        <v>0.439</v>
      </c>
      <c r="J50" s="1340">
        <v>0.45800000000000002</v>
      </c>
      <c r="K50" s="1340">
        <v>0.44</v>
      </c>
      <c r="L50" s="1340">
        <v>0.501</v>
      </c>
      <c r="M50" s="146"/>
      <c r="N50" s="147"/>
      <c r="O50" s="1342"/>
      <c r="P50" s="1382">
        <v>0.499</v>
      </c>
      <c r="Q50" s="1343">
        <v>0.45500000000000002</v>
      </c>
      <c r="R50" s="1343">
        <v>0.45600000000000002</v>
      </c>
      <c r="S50" s="189"/>
    </row>
    <row r="51" spans="1:19" ht="11.25" customHeight="1" x14ac:dyDescent="0.2">
      <c r="A51" s="1312"/>
      <c r="B51" s="2263" t="s">
        <v>698</v>
      </c>
      <c r="C51" s="2264"/>
      <c r="D51" s="1363">
        <v>0.505</v>
      </c>
      <c r="E51" s="1340">
        <v>0.45100000000000001</v>
      </c>
      <c r="F51" s="1340">
        <v>0.47</v>
      </c>
      <c r="G51" s="1340">
        <v>0.45100000000000001</v>
      </c>
      <c r="H51" s="1340">
        <v>0.45100000000000001</v>
      </c>
      <c r="I51" s="1340">
        <v>0.43</v>
      </c>
      <c r="J51" s="1340">
        <v>0.44900000000000001</v>
      </c>
      <c r="K51" s="1340">
        <v>0.40699999999999997</v>
      </c>
      <c r="L51" s="1340">
        <v>0.46100000000000002</v>
      </c>
      <c r="M51" s="146"/>
      <c r="N51" s="147"/>
      <c r="O51" s="1342"/>
      <c r="P51" s="1382">
        <v>0.46899999999999997</v>
      </c>
      <c r="Q51" s="1343">
        <v>0.434</v>
      </c>
      <c r="R51" s="1343">
        <v>0.46200000000000002</v>
      </c>
      <c r="S51" s="189"/>
    </row>
    <row r="52" spans="1:19" ht="9.9499999999999993" customHeight="1" x14ac:dyDescent="0.2">
      <c r="A52" s="1311"/>
      <c r="B52" s="2263" t="s">
        <v>46</v>
      </c>
      <c r="C52" s="2264"/>
      <c r="D52" s="1372">
        <v>1.41</v>
      </c>
      <c r="E52" s="1334">
        <v>1.32</v>
      </c>
      <c r="F52" s="1334">
        <v>1.46</v>
      </c>
      <c r="G52" s="1334">
        <v>1.48</v>
      </c>
      <c r="H52" s="1334">
        <v>1.54</v>
      </c>
      <c r="I52" s="1334">
        <v>1.64</v>
      </c>
      <c r="J52" s="1334">
        <v>1.6</v>
      </c>
      <c r="K52" s="1334">
        <v>1.80962280962281</v>
      </c>
      <c r="L52" s="1334">
        <v>1.71</v>
      </c>
      <c r="M52" s="190"/>
      <c r="N52" s="191"/>
      <c r="O52" s="192"/>
      <c r="P52" s="1396">
        <f>D52</f>
        <v>1.41</v>
      </c>
      <c r="Q52" s="1335">
        <v>1.54</v>
      </c>
      <c r="R52" s="1335">
        <v>1.71</v>
      </c>
      <c r="S52" s="193"/>
    </row>
    <row r="53" spans="1:19" ht="3.75" customHeight="1" x14ac:dyDescent="0.2">
      <c r="A53" s="194"/>
      <c r="B53" s="194"/>
      <c r="C53" s="194"/>
      <c r="D53" s="194"/>
      <c r="E53" s="194"/>
      <c r="F53" s="194"/>
      <c r="G53" s="194"/>
      <c r="H53" s="194"/>
      <c r="I53" s="194"/>
      <c r="J53" s="194"/>
      <c r="K53" s="194"/>
      <c r="L53" s="194"/>
      <c r="M53" s="194"/>
      <c r="N53" s="194"/>
      <c r="O53" s="194"/>
      <c r="P53" s="194"/>
      <c r="Q53" s="194"/>
      <c r="R53" s="194"/>
      <c r="S53" s="194"/>
    </row>
    <row r="54" spans="1:19" ht="10.15" customHeight="1" x14ac:dyDescent="0.2">
      <c r="A54" s="2282" t="s">
        <v>47</v>
      </c>
      <c r="B54" s="2282"/>
      <c r="C54" s="2282"/>
      <c r="D54" s="2282"/>
      <c r="E54" s="2282"/>
      <c r="F54" s="2282"/>
      <c r="G54" s="2282"/>
      <c r="H54" s="2282"/>
      <c r="I54" s="2282"/>
      <c r="J54" s="2282"/>
      <c r="K54" s="2282"/>
      <c r="L54" s="2282"/>
      <c r="M54" s="2282"/>
      <c r="N54" s="2282"/>
      <c r="O54" s="2282"/>
      <c r="P54" s="2282"/>
      <c r="Q54" s="2282"/>
      <c r="R54" s="2282"/>
      <c r="S54" s="2282"/>
    </row>
    <row r="55" spans="1:19" ht="6.95" customHeight="1" x14ac:dyDescent="0.2">
      <c r="B55" s="2276"/>
      <c r="C55" s="2276"/>
      <c r="D55" s="2277"/>
      <c r="E55" s="2278"/>
      <c r="F55" s="2279"/>
      <c r="G55" s="2279"/>
      <c r="H55" s="2279"/>
      <c r="I55" s="2279"/>
      <c r="J55" s="2279"/>
      <c r="K55" s="2279"/>
      <c r="L55" s="2279"/>
      <c r="M55" s="2279"/>
      <c r="N55" s="2280"/>
      <c r="O55" s="2281"/>
      <c r="P55" s="2279"/>
      <c r="Q55" s="2279"/>
      <c r="R55" s="2279"/>
      <c r="S55" s="2279"/>
    </row>
    <row r="58" spans="1:19" ht="12.75" x14ac:dyDescent="0.2"/>
  </sheetData>
  <mergeCells count="51">
    <mergeCell ref="A1:S1"/>
    <mergeCell ref="B14:C14"/>
    <mergeCell ref="B15:C15"/>
    <mergeCell ref="B18:C18"/>
    <mergeCell ref="A4:C4"/>
    <mergeCell ref="E3:L3"/>
    <mergeCell ref="B31:C31"/>
    <mergeCell ref="B55:S55"/>
    <mergeCell ref="A54:S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W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rintOptions horizontalCentered="1"/>
  <pageMargins left="0.23622047244094491" right="0.23622047244094491" top="0.27559055118110237" bottom="0.23622047244094491" header="0.15748031496062992" footer="0.11811023622047245"/>
  <pageSetup scale="91" orientation="landscape" useFirstPageNumber="1" r:id="rId1"/>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5"/>
  <sheetViews>
    <sheetView zoomScaleNormal="100" zoomScaleSheetLayoutView="100" workbookViewId="0">
      <selection activeCell="C55" sqref="C55"/>
    </sheetView>
  </sheetViews>
  <sheetFormatPr defaultColWidth="8.42578125" defaultRowHeight="6.95" customHeight="1" x14ac:dyDescent="0.2"/>
  <cols>
    <col min="1" max="1" width="3.140625" style="255" customWidth="1"/>
    <col min="2" max="2" width="2.140625" style="255" customWidth="1"/>
    <col min="3" max="3" width="52.5703125" style="255" customWidth="1"/>
    <col min="4" max="4" width="9.42578125" style="255" customWidth="1"/>
    <col min="5" max="5" width="8.5703125" style="255" bestFit="1" customWidth="1"/>
    <col min="6" max="6" width="8.28515625" style="255" bestFit="1" customWidth="1"/>
    <col min="7" max="7" width="8.42578125" style="255" bestFit="1" customWidth="1"/>
    <col min="8" max="8" width="8.28515625" style="255" bestFit="1" customWidth="1"/>
    <col min="9" max="9" width="8.5703125" style="255" bestFit="1" customWidth="1"/>
    <col min="10" max="10" width="8.28515625" style="255" bestFit="1" customWidth="1"/>
    <col min="11" max="11" width="8.42578125" style="255" bestFit="1" customWidth="1"/>
    <col min="12" max="12" width="8.28515625" style="255" bestFit="1" customWidth="1"/>
    <col min="13" max="13" width="1.28515625" style="255" customWidth="1"/>
    <col min="14" max="14" width="1.7109375" style="255" customWidth="1"/>
    <col min="15" max="15" width="1.28515625" style="255" customWidth="1"/>
    <col min="16" max="16" width="8.5703125" style="255" customWidth="1"/>
    <col min="17" max="17" width="8.28515625" style="255" customWidth="1"/>
    <col min="18" max="18" width="8.28515625" style="255" bestFit="1" customWidth="1"/>
    <col min="19" max="19" width="1.28515625" style="255" customWidth="1"/>
    <col min="20" max="20" width="8.42578125" style="1890" customWidth="1"/>
    <col min="21" max="22" width="8.42578125" style="1891" customWidth="1"/>
    <col min="23" max="23" width="8.42578125" style="1890" customWidth="1"/>
    <col min="24" max="66" width="8.42578125" style="1891" customWidth="1"/>
    <col min="67" max="16384" width="8.42578125" style="1891"/>
  </cols>
  <sheetData>
    <row r="1" spans="1:23" s="1889" customFormat="1" ht="15.75" customHeight="1" x14ac:dyDescent="0.25">
      <c r="A1" s="2298" t="s">
        <v>178</v>
      </c>
      <c r="B1" s="2298"/>
      <c r="C1" s="2298"/>
      <c r="D1" s="2298"/>
      <c r="E1" s="2298"/>
      <c r="F1" s="2298"/>
      <c r="G1" s="2298"/>
      <c r="H1" s="2298"/>
      <c r="I1" s="2298"/>
      <c r="J1" s="2298"/>
      <c r="K1" s="2298"/>
      <c r="L1" s="2298"/>
      <c r="M1" s="2298"/>
      <c r="N1" s="2298"/>
      <c r="O1" s="2298"/>
      <c r="P1" s="2298"/>
      <c r="Q1" s="2298"/>
      <c r="R1" s="2298"/>
      <c r="S1" s="2298"/>
      <c r="W1" s="2294"/>
    </row>
    <row r="2" spans="1:23" ht="6" customHeight="1" x14ac:dyDescent="0.2">
      <c r="A2" s="1222"/>
      <c r="B2" s="1222"/>
      <c r="C2" s="1223"/>
      <c r="D2" s="1224"/>
      <c r="E2" s="1224"/>
      <c r="F2" s="1223"/>
      <c r="G2" s="1223"/>
      <c r="H2" s="1223"/>
      <c r="I2" s="1223"/>
      <c r="J2" s="1223"/>
      <c r="K2" s="1223"/>
      <c r="L2" s="1223"/>
      <c r="M2" s="1223"/>
      <c r="N2" s="1223"/>
      <c r="O2" s="1223"/>
      <c r="P2" s="1223"/>
      <c r="Q2" s="1223"/>
      <c r="R2" s="1223"/>
      <c r="S2" s="1223"/>
    </row>
    <row r="3" spans="1:23" s="1893" customFormat="1" ht="10.5" customHeight="1" x14ac:dyDescent="0.15">
      <c r="A3" s="1553"/>
      <c r="B3" s="1553"/>
      <c r="C3" s="1556"/>
      <c r="D3" s="1225"/>
      <c r="E3" s="2303"/>
      <c r="F3" s="2303"/>
      <c r="G3" s="2303"/>
      <c r="H3" s="2303"/>
      <c r="I3" s="2303"/>
      <c r="J3" s="2303"/>
      <c r="K3" s="2303"/>
      <c r="L3" s="2303"/>
      <c r="M3" s="1226"/>
      <c r="N3" s="211"/>
      <c r="O3" s="1227"/>
      <c r="P3" s="1228" t="s">
        <v>709</v>
      </c>
      <c r="Q3" s="1229" t="s">
        <v>494</v>
      </c>
      <c r="R3" s="1229" t="s">
        <v>17</v>
      </c>
      <c r="S3" s="1892"/>
    </row>
    <row r="4" spans="1:23" s="1893" customFormat="1" ht="10.5" customHeight="1" x14ac:dyDescent="0.15">
      <c r="A4" s="2297" t="s">
        <v>418</v>
      </c>
      <c r="B4" s="2297"/>
      <c r="C4" s="2297"/>
      <c r="D4" s="213" t="s">
        <v>778</v>
      </c>
      <c r="E4" s="232" t="s">
        <v>750</v>
      </c>
      <c r="F4" s="232" t="s">
        <v>710</v>
      </c>
      <c r="G4" s="232" t="s">
        <v>571</v>
      </c>
      <c r="H4" s="232" t="s">
        <v>550</v>
      </c>
      <c r="I4" s="232" t="s">
        <v>528</v>
      </c>
      <c r="J4" s="232" t="s">
        <v>490</v>
      </c>
      <c r="K4" s="232" t="s">
        <v>196</v>
      </c>
      <c r="L4" s="232" t="s">
        <v>419</v>
      </c>
      <c r="M4" s="1230"/>
      <c r="N4" s="1231"/>
      <c r="O4" s="1232"/>
      <c r="P4" s="1233" t="s">
        <v>18</v>
      </c>
      <c r="Q4" s="232" t="s">
        <v>18</v>
      </c>
      <c r="R4" s="232" t="s">
        <v>18</v>
      </c>
      <c r="S4" s="1894"/>
    </row>
    <row r="5" spans="1:23" s="1893" customFormat="1" ht="10.5" customHeight="1" x14ac:dyDescent="0.15">
      <c r="A5" s="1234"/>
      <c r="B5" s="1234"/>
      <c r="C5" s="1554"/>
      <c r="D5" s="1220"/>
      <c r="E5" s="219"/>
      <c r="F5" s="219"/>
      <c r="G5" s="219"/>
      <c r="H5" s="219"/>
      <c r="I5" s="219"/>
      <c r="J5" s="219"/>
      <c r="K5" s="219"/>
      <c r="L5" s="219"/>
      <c r="M5" s="216"/>
      <c r="N5" s="216"/>
      <c r="O5" s="216"/>
      <c r="P5" s="1220"/>
      <c r="Q5" s="219"/>
      <c r="R5" s="219"/>
      <c r="S5" s="1895"/>
    </row>
    <row r="6" spans="1:23" s="1893" customFormat="1" ht="10.5" customHeight="1" x14ac:dyDescent="0.15">
      <c r="A6" s="2299" t="s">
        <v>179</v>
      </c>
      <c r="B6" s="2299"/>
      <c r="C6" s="2299"/>
      <c r="D6" s="1219"/>
      <c r="E6" s="214"/>
      <c r="F6" s="214"/>
      <c r="G6" s="214"/>
      <c r="H6" s="214"/>
      <c r="I6" s="214"/>
      <c r="J6" s="214"/>
      <c r="K6" s="214"/>
      <c r="L6" s="214"/>
      <c r="M6" s="1235"/>
      <c r="N6" s="216"/>
      <c r="O6" s="217"/>
      <c r="P6" s="1236"/>
      <c r="Q6" s="1147"/>
      <c r="R6" s="1147"/>
      <c r="S6" s="1896"/>
    </row>
    <row r="7" spans="1:23" s="1893" customFormat="1" ht="10.5" customHeight="1" x14ac:dyDescent="0.15">
      <c r="A7" s="722"/>
      <c r="B7" s="2300" t="s">
        <v>704</v>
      </c>
      <c r="C7" s="2301"/>
      <c r="D7" s="1407">
        <v>138669</v>
      </c>
      <c r="E7" s="211">
        <v>136398</v>
      </c>
      <c r="F7" s="211">
        <v>135954</v>
      </c>
      <c r="G7" s="211">
        <v>125599</v>
      </c>
      <c r="H7" s="211">
        <v>119355</v>
      </c>
      <c r="I7" s="211">
        <v>120429</v>
      </c>
      <c r="J7" s="211">
        <v>119354</v>
      </c>
      <c r="K7" s="211">
        <v>110524</v>
      </c>
      <c r="L7" s="211">
        <v>107571</v>
      </c>
      <c r="M7" s="210"/>
      <c r="N7" s="211"/>
      <c r="O7" s="1407"/>
      <c r="P7" s="1408">
        <f>D7</f>
        <v>138669</v>
      </c>
      <c r="Q7" s="211">
        <v>119355</v>
      </c>
      <c r="R7" s="211">
        <v>107571</v>
      </c>
      <c r="S7" s="1897"/>
    </row>
    <row r="8" spans="1:23" s="1893" customFormat="1" ht="10.5" customHeight="1" x14ac:dyDescent="0.15">
      <c r="A8" s="1409"/>
      <c r="B8" s="2288" t="s">
        <v>45</v>
      </c>
      <c r="C8" s="2288"/>
      <c r="D8" s="1410">
        <v>398108</v>
      </c>
      <c r="E8" s="1411">
        <v>395440</v>
      </c>
      <c r="F8" s="1411">
        <v>392945</v>
      </c>
      <c r="G8" s="1411">
        <v>385072</v>
      </c>
      <c r="H8" s="1411">
        <v>381661</v>
      </c>
      <c r="I8" s="1411">
        <v>377310</v>
      </c>
      <c r="J8" s="1411">
        <v>374216</v>
      </c>
      <c r="K8" s="1411">
        <v>366679</v>
      </c>
      <c r="L8" s="1411">
        <v>365558</v>
      </c>
      <c r="M8" s="210"/>
      <c r="N8" s="211"/>
      <c r="O8" s="1410"/>
      <c r="P8" s="1413">
        <f>D8</f>
        <v>398108</v>
      </c>
      <c r="Q8" s="1411">
        <v>381661</v>
      </c>
      <c r="R8" s="1411">
        <v>365558</v>
      </c>
      <c r="S8" s="1897"/>
    </row>
    <row r="9" spans="1:23" s="1893" customFormat="1" ht="10.5" customHeight="1" x14ac:dyDescent="0.15">
      <c r="A9" s="1409"/>
      <c r="B9" s="2288" t="s">
        <v>29</v>
      </c>
      <c r="C9" s="2288"/>
      <c r="D9" s="1410">
        <v>651604</v>
      </c>
      <c r="E9" s="1411">
        <v>642522</v>
      </c>
      <c r="F9" s="1411">
        <v>634109</v>
      </c>
      <c r="G9" s="1411">
        <v>614647</v>
      </c>
      <c r="H9" s="1411">
        <v>597099</v>
      </c>
      <c r="I9" s="1411">
        <v>595025</v>
      </c>
      <c r="J9" s="1411">
        <v>590537</v>
      </c>
      <c r="K9" s="1411">
        <v>586927</v>
      </c>
      <c r="L9" s="1411">
        <v>565264</v>
      </c>
      <c r="M9" s="210"/>
      <c r="N9" s="211"/>
      <c r="O9" s="1410"/>
      <c r="P9" s="1413">
        <f>D9</f>
        <v>651604</v>
      </c>
      <c r="Q9" s="1411">
        <v>597099</v>
      </c>
      <c r="R9" s="1411">
        <v>565264</v>
      </c>
      <c r="S9" s="1897"/>
    </row>
    <row r="10" spans="1:23" s="1893" customFormat="1" ht="10.5" customHeight="1" x14ac:dyDescent="0.15">
      <c r="A10" s="1409"/>
      <c r="B10" s="2288" t="s">
        <v>28</v>
      </c>
      <c r="C10" s="2288"/>
      <c r="D10" s="1410">
        <v>485712</v>
      </c>
      <c r="E10" s="1411">
        <v>481044</v>
      </c>
      <c r="F10" s="1411">
        <v>477540</v>
      </c>
      <c r="G10" s="1411">
        <v>464707</v>
      </c>
      <c r="H10" s="1411">
        <v>461015</v>
      </c>
      <c r="I10" s="1411">
        <v>459767</v>
      </c>
      <c r="J10" s="1411">
        <v>449031</v>
      </c>
      <c r="K10" s="1411">
        <v>446179</v>
      </c>
      <c r="L10" s="1411">
        <v>439706</v>
      </c>
      <c r="M10" s="210"/>
      <c r="N10" s="211"/>
      <c r="O10" s="1410"/>
      <c r="P10" s="1413">
        <f t="shared" ref="P10:P11" si="0">D10</f>
        <v>485712</v>
      </c>
      <c r="Q10" s="1411">
        <v>461015</v>
      </c>
      <c r="R10" s="1411">
        <v>439706</v>
      </c>
      <c r="S10" s="1897"/>
    </row>
    <row r="11" spans="1:23" s="1893" customFormat="1" ht="10.5" customHeight="1" x14ac:dyDescent="0.15">
      <c r="A11" s="1409"/>
      <c r="B11" s="2302" t="s">
        <v>705</v>
      </c>
      <c r="C11" s="2288"/>
      <c r="D11" s="1410">
        <v>35569</v>
      </c>
      <c r="E11" s="1411">
        <v>35003</v>
      </c>
      <c r="F11" s="1411">
        <v>34455</v>
      </c>
      <c r="G11" s="1411">
        <v>33334</v>
      </c>
      <c r="H11" s="1411">
        <v>32693</v>
      </c>
      <c r="I11" s="1411">
        <v>32131</v>
      </c>
      <c r="J11" s="1411">
        <v>31118</v>
      </c>
      <c r="K11" s="1411">
        <v>29889</v>
      </c>
      <c r="L11" s="1411">
        <v>29238</v>
      </c>
      <c r="M11" s="210"/>
      <c r="N11" s="211"/>
      <c r="O11" s="1410"/>
      <c r="P11" s="1413">
        <f t="shared" si="0"/>
        <v>35569</v>
      </c>
      <c r="Q11" s="1411">
        <v>32693</v>
      </c>
      <c r="R11" s="1411">
        <v>29238</v>
      </c>
      <c r="S11" s="1897"/>
    </row>
    <row r="12" spans="1:23" s="1893" customFormat="1" ht="10.5" customHeight="1" x14ac:dyDescent="0.15">
      <c r="A12" s="1412"/>
      <c r="B12" s="2288" t="s">
        <v>581</v>
      </c>
      <c r="C12" s="2288"/>
      <c r="D12" s="1410">
        <v>655971</v>
      </c>
      <c r="E12" s="1411">
        <v>648537</v>
      </c>
      <c r="F12" s="1411">
        <v>633556</v>
      </c>
      <c r="G12" s="1411">
        <v>620599</v>
      </c>
      <c r="H12" s="1411">
        <v>603726</v>
      </c>
      <c r="I12" s="1411">
        <v>605220</v>
      </c>
      <c r="J12" s="1411">
        <v>594340</v>
      </c>
      <c r="K12" s="1411">
        <v>590344</v>
      </c>
      <c r="L12" s="1411">
        <v>568905</v>
      </c>
      <c r="M12" s="210"/>
      <c r="N12" s="211"/>
      <c r="O12" s="1410"/>
      <c r="P12" s="1413">
        <v>639716</v>
      </c>
      <c r="Q12" s="1411">
        <v>598441</v>
      </c>
      <c r="R12" s="1411">
        <v>542365</v>
      </c>
      <c r="S12" s="1897"/>
    </row>
    <row r="13" spans="1:23" s="1893" customFormat="1" ht="11.25" customHeight="1" x14ac:dyDescent="0.15">
      <c r="A13" s="1409"/>
      <c r="B13" s="2288" t="s">
        <v>699</v>
      </c>
      <c r="C13" s="2288"/>
      <c r="D13" s="1410">
        <v>585816</v>
      </c>
      <c r="E13" s="1411">
        <v>580437</v>
      </c>
      <c r="F13" s="1411">
        <v>570057</v>
      </c>
      <c r="G13" s="1411">
        <v>554312</v>
      </c>
      <c r="H13" s="1411">
        <v>540933</v>
      </c>
      <c r="I13" s="1411">
        <v>542140</v>
      </c>
      <c r="J13" s="1411">
        <v>532516</v>
      </c>
      <c r="K13" s="1411">
        <v>528528</v>
      </c>
      <c r="L13" s="1411">
        <v>510038</v>
      </c>
      <c r="M13" s="210"/>
      <c r="N13" s="211"/>
      <c r="O13" s="1410"/>
      <c r="P13" s="1413">
        <v>572677</v>
      </c>
      <c r="Q13" s="1411">
        <v>536059</v>
      </c>
      <c r="R13" s="1411">
        <v>485837</v>
      </c>
      <c r="S13" s="1897"/>
    </row>
    <row r="14" spans="1:23" s="1893" customFormat="1" ht="20.25" customHeight="1" x14ac:dyDescent="0.15">
      <c r="A14" s="721"/>
      <c r="B14" s="2300" t="s">
        <v>462</v>
      </c>
      <c r="C14" s="2301"/>
      <c r="D14" s="1407">
        <v>35553</v>
      </c>
      <c r="E14" s="211">
        <v>35028</v>
      </c>
      <c r="F14" s="211">
        <v>34091</v>
      </c>
      <c r="G14" s="211">
        <v>33183</v>
      </c>
      <c r="H14" s="211">
        <v>32200</v>
      </c>
      <c r="I14" s="211">
        <v>31836</v>
      </c>
      <c r="J14" s="211">
        <v>31017</v>
      </c>
      <c r="K14" s="211">
        <v>29677</v>
      </c>
      <c r="L14" s="211">
        <v>28471</v>
      </c>
      <c r="M14" s="210"/>
      <c r="N14" s="211"/>
      <c r="O14" s="1407"/>
      <c r="P14" s="1408">
        <v>34467</v>
      </c>
      <c r="Q14" s="211">
        <v>31184</v>
      </c>
      <c r="R14" s="211">
        <v>25393</v>
      </c>
      <c r="S14" s="1897"/>
    </row>
    <row r="15" spans="1:23" s="1893" customFormat="1" ht="11.25" customHeight="1" x14ac:dyDescent="0.15">
      <c r="A15" s="1409"/>
      <c r="B15" s="2288" t="s">
        <v>788</v>
      </c>
      <c r="C15" s="2289"/>
      <c r="D15" s="1410">
        <v>2425651</v>
      </c>
      <c r="E15" s="1411">
        <v>2368067</v>
      </c>
      <c r="F15" s="1411">
        <v>2404719</v>
      </c>
      <c r="G15" s="1411">
        <v>2279879</v>
      </c>
      <c r="H15" s="1411">
        <v>2303962</v>
      </c>
      <c r="I15" s="1411">
        <v>2400407</v>
      </c>
      <c r="J15" s="1411">
        <v>2279301</v>
      </c>
      <c r="K15" s="1411">
        <v>2222725</v>
      </c>
      <c r="L15" s="1411">
        <v>2192947</v>
      </c>
      <c r="M15" s="210"/>
      <c r="N15" s="211"/>
      <c r="O15" s="1410"/>
      <c r="P15" s="1413">
        <f>D15</f>
        <v>2425651</v>
      </c>
      <c r="Q15" s="1411">
        <v>2303962</v>
      </c>
      <c r="R15" s="1411">
        <v>2192947</v>
      </c>
      <c r="S15" s="1897"/>
    </row>
    <row r="16" spans="1:23" s="1893" customFormat="1" ht="11.25" customHeight="1" x14ac:dyDescent="0.15">
      <c r="A16" s="1409"/>
      <c r="B16" s="2288" t="s">
        <v>789</v>
      </c>
      <c r="C16" s="2289"/>
      <c r="D16" s="213">
        <v>252007</v>
      </c>
      <c r="E16" s="232">
        <v>248391</v>
      </c>
      <c r="F16" s="232">
        <v>242694</v>
      </c>
      <c r="G16" s="232">
        <v>228562</v>
      </c>
      <c r="H16" s="232">
        <v>225379</v>
      </c>
      <c r="I16" s="232">
        <v>232915</v>
      </c>
      <c r="J16" s="232">
        <v>224954</v>
      </c>
      <c r="K16" s="232">
        <v>225765</v>
      </c>
      <c r="L16" s="209">
        <v>221571</v>
      </c>
      <c r="M16" s="212"/>
      <c r="N16" s="211"/>
      <c r="O16" s="213"/>
      <c r="P16" s="1405">
        <f>D16</f>
        <v>252007</v>
      </c>
      <c r="Q16" s="209">
        <v>225379</v>
      </c>
      <c r="R16" s="209">
        <v>221571</v>
      </c>
      <c r="S16" s="1898"/>
    </row>
    <row r="17" spans="1:21" s="1893" customFormat="1" ht="11.25" customHeight="1" x14ac:dyDescent="0.15">
      <c r="A17" s="2299" t="s">
        <v>587</v>
      </c>
      <c r="B17" s="2299"/>
      <c r="C17" s="2299"/>
      <c r="D17" s="1219"/>
      <c r="E17" s="214"/>
      <c r="F17" s="214"/>
      <c r="G17" s="214"/>
      <c r="H17" s="214"/>
      <c r="I17" s="214"/>
      <c r="J17" s="214"/>
      <c r="K17" s="214"/>
      <c r="L17" s="214"/>
      <c r="M17" s="215"/>
      <c r="N17" s="216"/>
      <c r="O17" s="217"/>
      <c r="P17" s="1406"/>
      <c r="Q17" s="214"/>
      <c r="R17" s="214"/>
      <c r="S17" s="1899"/>
    </row>
    <row r="18" spans="1:21" s="1893" customFormat="1" ht="10.5" customHeight="1" x14ac:dyDescent="0.15">
      <c r="A18" s="1237"/>
      <c r="B18" s="2301" t="s">
        <v>790</v>
      </c>
      <c r="C18" s="2301"/>
      <c r="D18" s="218"/>
      <c r="E18" s="219"/>
      <c r="F18" s="219"/>
      <c r="G18" s="219"/>
      <c r="H18" s="219"/>
      <c r="I18" s="219"/>
      <c r="J18" s="219"/>
      <c r="K18" s="219"/>
      <c r="L18" s="219"/>
      <c r="M18" s="221"/>
      <c r="N18" s="219"/>
      <c r="O18" s="218"/>
      <c r="P18" s="1220"/>
      <c r="Q18" s="219"/>
      <c r="R18" s="219"/>
      <c r="S18" s="1900"/>
    </row>
    <row r="19" spans="1:21" s="1893" customFormat="1" ht="10.5" customHeight="1" x14ac:dyDescent="0.15">
      <c r="A19" s="1418"/>
      <c r="B19" s="1418"/>
      <c r="C19" s="1552" t="s">
        <v>588</v>
      </c>
      <c r="D19" s="1464">
        <v>239863</v>
      </c>
      <c r="E19" s="1430">
        <v>236836</v>
      </c>
      <c r="F19" s="1430">
        <v>234816</v>
      </c>
      <c r="G19" s="1430">
        <v>225663</v>
      </c>
      <c r="H19" s="1430" t="s">
        <v>184</v>
      </c>
      <c r="I19" s="1430" t="s">
        <v>184</v>
      </c>
      <c r="J19" s="1430" t="s">
        <v>184</v>
      </c>
      <c r="K19" s="1430" t="s">
        <v>184</v>
      </c>
      <c r="L19" s="1430" t="s">
        <v>184</v>
      </c>
      <c r="M19" s="222"/>
      <c r="N19" s="223"/>
      <c r="O19" s="1431"/>
      <c r="P19" s="1468">
        <f>D19</f>
        <v>239863</v>
      </c>
      <c r="Q19" s="1430" t="s">
        <v>184</v>
      </c>
      <c r="R19" s="1430" t="s">
        <v>184</v>
      </c>
      <c r="S19" s="1900"/>
    </row>
    <row r="20" spans="1:21" s="1893" customFormat="1" ht="20.25" customHeight="1" x14ac:dyDescent="0.15">
      <c r="A20" s="721"/>
      <c r="B20" s="721"/>
      <c r="C20" s="1555" t="s">
        <v>476</v>
      </c>
      <c r="D20" s="1407" t="s">
        <v>184</v>
      </c>
      <c r="E20" s="211" t="s">
        <v>184</v>
      </c>
      <c r="F20" s="211" t="s">
        <v>184</v>
      </c>
      <c r="G20" s="211" t="s">
        <v>184</v>
      </c>
      <c r="H20" s="211">
        <v>216144</v>
      </c>
      <c r="I20" s="211">
        <v>211820</v>
      </c>
      <c r="J20" s="211">
        <v>208068</v>
      </c>
      <c r="K20" s="211">
        <v>204647</v>
      </c>
      <c r="L20" s="182">
        <v>203321</v>
      </c>
      <c r="M20" s="222"/>
      <c r="N20" s="223"/>
      <c r="O20" s="225"/>
      <c r="P20" s="1408" t="s">
        <v>184</v>
      </c>
      <c r="Q20" s="1089">
        <v>216144</v>
      </c>
      <c r="R20" s="1089">
        <v>203321</v>
      </c>
      <c r="S20" s="1900"/>
    </row>
    <row r="21" spans="1:21" s="1893" customFormat="1" ht="10.5" customHeight="1" x14ac:dyDescent="0.15">
      <c r="A21" s="1409"/>
      <c r="B21" s="1409"/>
      <c r="C21" s="1551" t="s">
        <v>185</v>
      </c>
      <c r="D21" s="1410" t="s">
        <v>184</v>
      </c>
      <c r="E21" s="1411" t="s">
        <v>184</v>
      </c>
      <c r="F21" s="1411" t="s">
        <v>184</v>
      </c>
      <c r="G21" s="1411" t="s">
        <v>184</v>
      </c>
      <c r="H21" s="1411">
        <v>216303</v>
      </c>
      <c r="I21" s="1411">
        <v>211968</v>
      </c>
      <c r="J21" s="1411">
        <v>208231</v>
      </c>
      <c r="K21" s="1411">
        <v>204647</v>
      </c>
      <c r="L21" s="1422">
        <v>203321</v>
      </c>
      <c r="M21" s="222"/>
      <c r="N21" s="223"/>
      <c r="O21" s="1423"/>
      <c r="P21" s="1413" t="s">
        <v>184</v>
      </c>
      <c r="Q21" s="1424">
        <v>216303</v>
      </c>
      <c r="R21" s="1424">
        <v>203321</v>
      </c>
      <c r="S21" s="1900"/>
    </row>
    <row r="22" spans="1:21" s="1893" customFormat="1" ht="10.5" customHeight="1" x14ac:dyDescent="0.15">
      <c r="A22" s="1409"/>
      <c r="B22" s="1409"/>
      <c r="C22" s="1415" t="s">
        <v>186</v>
      </c>
      <c r="D22" s="1410" t="s">
        <v>184</v>
      </c>
      <c r="E22" s="1411" t="s">
        <v>184</v>
      </c>
      <c r="F22" s="1411" t="s">
        <v>184</v>
      </c>
      <c r="G22" s="1411" t="s">
        <v>184</v>
      </c>
      <c r="H22" s="1411">
        <v>216462</v>
      </c>
      <c r="I22" s="1411">
        <v>212116</v>
      </c>
      <c r="J22" s="1411">
        <v>208394</v>
      </c>
      <c r="K22" s="1411">
        <v>204647</v>
      </c>
      <c r="L22" s="1422">
        <v>203321</v>
      </c>
      <c r="M22" s="222"/>
      <c r="N22" s="223"/>
      <c r="O22" s="1423"/>
      <c r="P22" s="1413" t="s">
        <v>184</v>
      </c>
      <c r="Q22" s="1424">
        <v>216462</v>
      </c>
      <c r="R22" s="1424">
        <v>203321</v>
      </c>
      <c r="S22" s="1900"/>
    </row>
    <row r="23" spans="1:21" s="1893" customFormat="1" ht="10.5" customHeight="1" x14ac:dyDescent="0.15">
      <c r="A23" s="721"/>
      <c r="B23" s="2301" t="s">
        <v>187</v>
      </c>
      <c r="C23" s="2301"/>
      <c r="D23" s="1407"/>
      <c r="E23" s="211"/>
      <c r="F23" s="211"/>
      <c r="G23" s="211"/>
      <c r="H23" s="211"/>
      <c r="I23" s="211"/>
      <c r="J23" s="211"/>
      <c r="K23" s="211"/>
      <c r="L23" s="182"/>
      <c r="M23" s="222"/>
      <c r="N23" s="223"/>
      <c r="O23" s="225"/>
      <c r="P23" s="1469"/>
      <c r="Q23" s="1089"/>
      <c r="R23" s="1089"/>
      <c r="S23" s="1900"/>
    </row>
    <row r="24" spans="1:21" s="1893" customFormat="1" ht="21.75" customHeight="1" x14ac:dyDescent="0.15">
      <c r="A24" s="721"/>
      <c r="B24" s="721"/>
      <c r="C24" s="1414" t="s">
        <v>461</v>
      </c>
      <c r="D24" s="1465">
        <v>0.11600000000000001</v>
      </c>
      <c r="E24" s="1419">
        <v>0.114</v>
      </c>
      <c r="F24" s="1419">
        <v>0.112</v>
      </c>
      <c r="G24" s="1419">
        <v>0.112</v>
      </c>
      <c r="H24" s="1419">
        <v>0.114</v>
      </c>
      <c r="I24" s="1419">
        <v>0.113</v>
      </c>
      <c r="J24" s="1419">
        <v>0.112</v>
      </c>
      <c r="K24" s="1419">
        <v>0.108</v>
      </c>
      <c r="L24" s="1419">
        <v>0.106</v>
      </c>
      <c r="M24" s="226"/>
      <c r="N24" s="227"/>
      <c r="O24" s="1240"/>
      <c r="P24" s="1470">
        <f>D24</f>
        <v>0.11600000000000001</v>
      </c>
      <c r="Q24" s="1419">
        <v>0.114</v>
      </c>
      <c r="R24" s="1419">
        <v>0.106</v>
      </c>
      <c r="S24" s="1900"/>
    </row>
    <row r="25" spans="1:21" s="1893" customFormat="1" ht="10.5" customHeight="1" x14ac:dyDescent="0.15">
      <c r="A25" s="1416"/>
      <c r="B25" s="1416"/>
      <c r="C25" s="1415" t="s">
        <v>188</v>
      </c>
      <c r="D25" s="1466">
        <v>0.129</v>
      </c>
      <c r="E25" s="1425">
        <v>0.127</v>
      </c>
      <c r="F25" s="1425">
        <v>0.126</v>
      </c>
      <c r="G25" s="1425">
        <v>0.127</v>
      </c>
      <c r="H25" s="1425">
        <v>0.129</v>
      </c>
      <c r="I25" s="1425">
        <v>0.128</v>
      </c>
      <c r="J25" s="1425">
        <v>0.127</v>
      </c>
      <c r="K25" s="1425">
        <v>0.124</v>
      </c>
      <c r="L25" s="1425">
        <v>0.121</v>
      </c>
      <c r="M25" s="226"/>
      <c r="N25" s="227"/>
      <c r="O25" s="1426"/>
      <c r="P25" s="1471">
        <f>D25</f>
        <v>0.129</v>
      </c>
      <c r="Q25" s="1425">
        <v>0.129</v>
      </c>
      <c r="R25" s="1425">
        <v>0.121</v>
      </c>
      <c r="S25" s="1900"/>
    </row>
    <row r="26" spans="1:21" s="1893" customFormat="1" ht="10.5" customHeight="1" x14ac:dyDescent="0.15">
      <c r="A26" s="1417"/>
      <c r="B26" s="1417"/>
      <c r="C26" s="1415" t="s">
        <v>189</v>
      </c>
      <c r="D26" s="1466">
        <v>0.15</v>
      </c>
      <c r="E26" s="1425">
        <v>0.152</v>
      </c>
      <c r="F26" s="1425">
        <v>0.14499999999999999</v>
      </c>
      <c r="G26" s="1425">
        <v>0.14699999999999999</v>
      </c>
      <c r="H26" s="1425">
        <v>0.14899999999999999</v>
      </c>
      <c r="I26" s="1425">
        <v>0.14799999999999999</v>
      </c>
      <c r="J26" s="1425">
        <v>0.151</v>
      </c>
      <c r="K26" s="1425">
        <v>0.14099999999999999</v>
      </c>
      <c r="L26" s="1425">
        <v>0.13800000000000001</v>
      </c>
      <c r="M26" s="226"/>
      <c r="N26" s="227"/>
      <c r="O26" s="1426"/>
      <c r="P26" s="1471">
        <f>D26</f>
        <v>0.15</v>
      </c>
      <c r="Q26" s="1425">
        <v>0.14899999999999999</v>
      </c>
      <c r="R26" s="1425">
        <v>0.13800000000000001</v>
      </c>
      <c r="S26" s="1900"/>
    </row>
    <row r="27" spans="1:21" s="1893" customFormat="1" ht="10.5" customHeight="1" x14ac:dyDescent="0.15">
      <c r="A27" s="1417"/>
      <c r="B27" s="2288" t="s">
        <v>190</v>
      </c>
      <c r="C27" s="2289"/>
      <c r="D27" s="1466">
        <v>4.2999999999999997E-2</v>
      </c>
      <c r="E27" s="1425">
        <v>4.2999999999999997E-2</v>
      </c>
      <c r="F27" s="1425">
        <v>4.2999999999999997E-2</v>
      </c>
      <c r="G27" s="1425">
        <v>4.2000000000000003E-2</v>
      </c>
      <c r="H27" s="1425">
        <v>4.2999999999999997E-2</v>
      </c>
      <c r="I27" s="1425">
        <v>4.2000000000000003E-2</v>
      </c>
      <c r="J27" s="1425">
        <v>4.1000000000000002E-2</v>
      </c>
      <c r="K27" s="1425">
        <v>0.04</v>
      </c>
      <c r="L27" s="1425">
        <v>0.04</v>
      </c>
      <c r="M27" s="222"/>
      <c r="N27" s="223"/>
      <c r="O27" s="1423"/>
      <c r="P27" s="1471">
        <f>D27</f>
        <v>4.2999999999999997E-2</v>
      </c>
      <c r="Q27" s="1425">
        <v>4.2999999999999997E-2</v>
      </c>
      <c r="R27" s="1425">
        <v>0.04</v>
      </c>
      <c r="S27" s="1900"/>
    </row>
    <row r="28" spans="1:21" s="1893" customFormat="1" ht="10.5" customHeight="1" x14ac:dyDescent="0.15">
      <c r="A28" s="1417"/>
      <c r="B28" s="2288" t="s">
        <v>191</v>
      </c>
      <c r="C28" s="2289"/>
      <c r="D28" s="1467">
        <v>1.25</v>
      </c>
      <c r="E28" s="1421">
        <v>1.29</v>
      </c>
      <c r="F28" s="1421">
        <v>1.34</v>
      </c>
      <c r="G28" s="1421">
        <v>1.31</v>
      </c>
      <c r="H28" s="1421">
        <v>1.28</v>
      </c>
      <c r="I28" s="1421">
        <v>1.26</v>
      </c>
      <c r="J28" s="1421">
        <v>1.24</v>
      </c>
      <c r="K28" s="1421">
        <v>1.19</v>
      </c>
      <c r="L28" s="1421">
        <v>1.2</v>
      </c>
      <c r="M28" s="228"/>
      <c r="N28" s="223"/>
      <c r="O28" s="229"/>
      <c r="P28" s="1398" t="s">
        <v>184</v>
      </c>
      <c r="Q28" s="279" t="s">
        <v>184</v>
      </c>
      <c r="R28" s="279" t="s">
        <v>184</v>
      </c>
      <c r="S28" s="1901"/>
    </row>
    <row r="29" spans="1:21" s="1893" customFormat="1" ht="10.5" customHeight="1" x14ac:dyDescent="0.15">
      <c r="A29" s="2299" t="s">
        <v>183</v>
      </c>
      <c r="B29" s="2299"/>
      <c r="C29" s="2299"/>
      <c r="D29" s="230"/>
      <c r="E29" s="231"/>
      <c r="F29" s="231"/>
      <c r="G29" s="231"/>
      <c r="H29" s="231"/>
      <c r="I29" s="231"/>
      <c r="J29" s="231"/>
      <c r="K29" s="231"/>
      <c r="L29" s="231"/>
      <c r="M29" s="215"/>
      <c r="N29" s="216"/>
      <c r="O29" s="230"/>
      <c r="P29" s="1397"/>
      <c r="Q29" s="231"/>
      <c r="R29" s="231"/>
      <c r="S29" s="1900"/>
    </row>
    <row r="30" spans="1:21" s="1893" customFormat="1" ht="11.25" customHeight="1" x14ac:dyDescent="0.15">
      <c r="A30" s="1418"/>
      <c r="B30" s="2295" t="s">
        <v>182</v>
      </c>
      <c r="C30" s="2296"/>
      <c r="D30" s="213">
        <v>45157</v>
      </c>
      <c r="E30" s="232">
        <v>45763</v>
      </c>
      <c r="F30" s="232">
        <v>44797</v>
      </c>
      <c r="G30" s="232">
        <v>43815</v>
      </c>
      <c r="H30" s="232">
        <v>44220</v>
      </c>
      <c r="I30" s="232">
        <v>45091</v>
      </c>
      <c r="J30" s="232">
        <v>44646</v>
      </c>
      <c r="K30" s="232">
        <v>44516</v>
      </c>
      <c r="L30" s="233">
        <v>44928</v>
      </c>
      <c r="M30" s="181"/>
      <c r="N30" s="182"/>
      <c r="O30" s="234"/>
      <c r="P30" s="1398">
        <f>D30</f>
        <v>45157</v>
      </c>
      <c r="Q30" s="279">
        <v>44220</v>
      </c>
      <c r="R30" s="279">
        <v>44928</v>
      </c>
      <c r="S30" s="1902"/>
    </row>
    <row r="31" spans="1:21" s="1893" customFormat="1" ht="11.25" customHeight="1" x14ac:dyDescent="0.15">
      <c r="A31" s="2299" t="s">
        <v>791</v>
      </c>
      <c r="B31" s="2299"/>
      <c r="C31" s="2299"/>
      <c r="D31" s="1402"/>
      <c r="E31" s="1090"/>
      <c r="F31" s="1090"/>
      <c r="G31" s="1090"/>
      <c r="H31" s="1090"/>
      <c r="I31" s="236"/>
      <c r="J31" s="236"/>
      <c r="K31" s="236"/>
      <c r="L31" s="236"/>
      <c r="M31" s="237"/>
      <c r="N31" s="238"/>
      <c r="O31" s="239"/>
      <c r="P31" s="1399"/>
      <c r="Q31" s="240"/>
      <c r="R31" s="240"/>
      <c r="S31" s="241"/>
      <c r="T31" s="1903"/>
      <c r="U31" s="1562"/>
    </row>
    <row r="32" spans="1:21" s="1893" customFormat="1" ht="10.5" customHeight="1" x14ac:dyDescent="0.15">
      <c r="A32" s="721"/>
      <c r="B32" s="2301" t="s">
        <v>582</v>
      </c>
      <c r="C32" s="2301"/>
      <c r="D32" s="1403" t="s">
        <v>552</v>
      </c>
      <c r="E32" s="243" t="s">
        <v>552</v>
      </c>
      <c r="F32" s="243" t="s">
        <v>552</v>
      </c>
      <c r="G32" s="243" t="s">
        <v>552</v>
      </c>
      <c r="H32" s="243" t="s">
        <v>552</v>
      </c>
      <c r="I32" s="243" t="s">
        <v>552</v>
      </c>
      <c r="J32" s="243" t="s">
        <v>552</v>
      </c>
      <c r="K32" s="243" t="s">
        <v>552</v>
      </c>
      <c r="L32" s="243" t="s">
        <v>552</v>
      </c>
      <c r="M32" s="242"/>
      <c r="N32" s="243"/>
      <c r="O32" s="1403"/>
      <c r="P32" s="1420" t="str">
        <f>D32</f>
        <v>AA</v>
      </c>
      <c r="Q32" s="243" t="str">
        <f>F32</f>
        <v>AA</v>
      </c>
      <c r="R32" s="243" t="str">
        <f>J32</f>
        <v>AA</v>
      </c>
      <c r="S32" s="244"/>
      <c r="T32" s="1903"/>
      <c r="U32" s="1562"/>
    </row>
    <row r="33" spans="1:21" s="1893" customFormat="1" ht="10.5" customHeight="1" x14ac:dyDescent="0.15">
      <c r="A33" s="1409"/>
      <c r="B33" s="2288" t="s">
        <v>583</v>
      </c>
      <c r="C33" s="2289"/>
      <c r="D33" s="1427" t="s">
        <v>554</v>
      </c>
      <c r="E33" s="1428" t="s">
        <v>554</v>
      </c>
      <c r="F33" s="1428" t="s">
        <v>554</v>
      </c>
      <c r="G33" s="1428" t="s">
        <v>554</v>
      </c>
      <c r="H33" s="1428" t="s">
        <v>554</v>
      </c>
      <c r="I33" s="1428" t="s">
        <v>554</v>
      </c>
      <c r="J33" s="1428" t="s">
        <v>554</v>
      </c>
      <c r="K33" s="1428" t="s">
        <v>554</v>
      </c>
      <c r="L33" s="1428" t="s">
        <v>554</v>
      </c>
      <c r="M33" s="242"/>
      <c r="N33" s="243"/>
      <c r="O33" s="1427"/>
      <c r="P33" s="1429" t="str">
        <f>D33</f>
        <v>AA-</v>
      </c>
      <c r="Q33" s="1428" t="str">
        <f>F33</f>
        <v>AA-</v>
      </c>
      <c r="R33" s="1428" t="str">
        <f>J33</f>
        <v>AA-</v>
      </c>
      <c r="S33" s="244"/>
      <c r="T33" s="1903"/>
      <c r="U33" s="1562"/>
    </row>
    <row r="34" spans="1:21" s="1893" customFormat="1" ht="10.5" customHeight="1" x14ac:dyDescent="0.15">
      <c r="A34" s="1409"/>
      <c r="B34" s="2288" t="s">
        <v>584</v>
      </c>
      <c r="C34" s="2289"/>
      <c r="D34" s="1427" t="s">
        <v>556</v>
      </c>
      <c r="E34" s="1428" t="s">
        <v>556</v>
      </c>
      <c r="F34" s="1428" t="s">
        <v>556</v>
      </c>
      <c r="G34" s="1428" t="s">
        <v>556</v>
      </c>
      <c r="H34" s="1428" t="s">
        <v>556</v>
      </c>
      <c r="I34" s="1428" t="s">
        <v>556</v>
      </c>
      <c r="J34" s="1428" t="s">
        <v>557</v>
      </c>
      <c r="K34" s="1428" t="s">
        <v>557</v>
      </c>
      <c r="L34" s="1428" t="s">
        <v>557</v>
      </c>
      <c r="M34" s="242"/>
      <c r="N34" s="243"/>
      <c r="O34" s="1427"/>
      <c r="P34" s="1429" t="str">
        <f>D34</f>
        <v>Aa2</v>
      </c>
      <c r="Q34" s="1428" t="str">
        <f>F34</f>
        <v>Aa2</v>
      </c>
      <c r="R34" s="1428" t="str">
        <f>J34</f>
        <v>A1</v>
      </c>
      <c r="S34" s="244"/>
      <c r="T34" s="1903"/>
      <c r="U34" s="1562"/>
    </row>
    <row r="35" spans="1:21" s="1893" customFormat="1" ht="10.5" customHeight="1" x14ac:dyDescent="0.15">
      <c r="A35" s="1409"/>
      <c r="B35" s="2288" t="s">
        <v>585</v>
      </c>
      <c r="C35" s="2289"/>
      <c r="D35" s="1427" t="s">
        <v>559</v>
      </c>
      <c r="E35" s="1428" t="s">
        <v>559</v>
      </c>
      <c r="F35" s="1428" t="s">
        <v>559</v>
      </c>
      <c r="G35" s="1428" t="s">
        <v>559</v>
      </c>
      <c r="H35" s="1428" t="s">
        <v>559</v>
      </c>
      <c r="I35" s="1428" t="s">
        <v>559</v>
      </c>
      <c r="J35" s="1428" t="s">
        <v>559</v>
      </c>
      <c r="K35" s="1428" t="s">
        <v>559</v>
      </c>
      <c r="L35" s="1428" t="s">
        <v>559</v>
      </c>
      <c r="M35" s="242"/>
      <c r="N35" s="243"/>
      <c r="O35" s="1427"/>
      <c r="P35" s="1429" t="str">
        <f>D35</f>
        <v>A+</v>
      </c>
      <c r="Q35" s="1428" t="str">
        <f>F35</f>
        <v>A+</v>
      </c>
      <c r="R35" s="1428" t="str">
        <f>J35</f>
        <v>A+</v>
      </c>
      <c r="S35" s="244"/>
      <c r="T35" s="1903"/>
      <c r="U35" s="1562"/>
    </row>
    <row r="36" spans="1:21" s="1893" customFormat="1" ht="11.25" customHeight="1" x14ac:dyDescent="0.15">
      <c r="A36" s="2299" t="s">
        <v>792</v>
      </c>
      <c r="B36" s="2299"/>
      <c r="C36" s="2299"/>
      <c r="D36" s="1403"/>
      <c r="E36" s="243"/>
      <c r="F36" s="243"/>
      <c r="G36" s="243"/>
      <c r="H36" s="243"/>
      <c r="I36" s="245"/>
      <c r="J36" s="245"/>
      <c r="K36" s="245"/>
      <c r="L36" s="245"/>
      <c r="M36" s="246"/>
      <c r="N36" s="238"/>
      <c r="O36" s="247"/>
      <c r="P36" s="1400"/>
      <c r="Q36" s="248"/>
      <c r="R36" s="248"/>
      <c r="S36" s="244"/>
      <c r="T36" s="1903"/>
      <c r="U36" s="1562"/>
    </row>
    <row r="37" spans="1:21" s="1893" customFormat="1" ht="10.5" customHeight="1" x14ac:dyDescent="0.15">
      <c r="A37" s="721"/>
      <c r="B37" s="2301" t="s">
        <v>551</v>
      </c>
      <c r="C37" s="2301"/>
      <c r="D37" s="1403" t="s">
        <v>560</v>
      </c>
      <c r="E37" s="243" t="s">
        <v>560</v>
      </c>
      <c r="F37" s="243" t="s">
        <v>560</v>
      </c>
      <c r="G37" s="243" t="s">
        <v>560</v>
      </c>
      <c r="H37" s="243" t="s">
        <v>560</v>
      </c>
      <c r="I37" s="243" t="s">
        <v>184</v>
      </c>
      <c r="J37" s="243" t="s">
        <v>184</v>
      </c>
      <c r="K37" s="243" t="s">
        <v>184</v>
      </c>
      <c r="L37" s="243" t="s">
        <v>184</v>
      </c>
      <c r="M37" s="242"/>
      <c r="N37" s="243"/>
      <c r="O37" s="1403"/>
      <c r="P37" s="1420" t="str">
        <f>D37</f>
        <v>AA(L)</v>
      </c>
      <c r="Q37" s="243" t="str">
        <f>F37</f>
        <v>AA(L)</v>
      </c>
      <c r="R37" s="243" t="str">
        <f>J37</f>
        <v>s. o.</v>
      </c>
      <c r="S37" s="244"/>
      <c r="T37" s="1903"/>
      <c r="U37" s="1562"/>
    </row>
    <row r="38" spans="1:21" s="1893" customFormat="1" ht="10.5" customHeight="1" x14ac:dyDescent="0.15">
      <c r="A38" s="1409"/>
      <c r="B38" s="2288" t="s">
        <v>553</v>
      </c>
      <c r="C38" s="2289"/>
      <c r="D38" s="1427" t="s">
        <v>554</v>
      </c>
      <c r="E38" s="1428" t="s">
        <v>554</v>
      </c>
      <c r="F38" s="1428" t="s">
        <v>554</v>
      </c>
      <c r="G38" s="1428" t="s">
        <v>554</v>
      </c>
      <c r="H38" s="1428" t="s">
        <v>554</v>
      </c>
      <c r="I38" s="1428" t="s">
        <v>184</v>
      </c>
      <c r="J38" s="1428" t="s">
        <v>184</v>
      </c>
      <c r="K38" s="1428" t="s">
        <v>184</v>
      </c>
      <c r="L38" s="1428" t="s">
        <v>184</v>
      </c>
      <c r="M38" s="242"/>
      <c r="N38" s="243"/>
      <c r="O38" s="1427"/>
      <c r="P38" s="1429" t="str">
        <f>D38</f>
        <v>AA-</v>
      </c>
      <c r="Q38" s="1428" t="str">
        <f>F38</f>
        <v>AA-</v>
      </c>
      <c r="R38" s="1428" t="str">
        <f>J38</f>
        <v>s. o.</v>
      </c>
      <c r="S38" s="244"/>
      <c r="T38" s="1903"/>
      <c r="U38" s="1562"/>
    </row>
    <row r="39" spans="1:21" s="1893" customFormat="1" ht="10.5" customHeight="1" x14ac:dyDescent="0.15">
      <c r="A39" s="1409"/>
      <c r="B39" s="2288" t="s">
        <v>555</v>
      </c>
      <c r="C39" s="2289"/>
      <c r="D39" s="1427" t="s">
        <v>561</v>
      </c>
      <c r="E39" s="1428" t="s">
        <v>561</v>
      </c>
      <c r="F39" s="1428" t="s">
        <v>561</v>
      </c>
      <c r="G39" s="1428" t="s">
        <v>561</v>
      </c>
      <c r="H39" s="1428" t="s">
        <v>561</v>
      </c>
      <c r="I39" s="1428" t="s">
        <v>184</v>
      </c>
      <c r="J39" s="1428" t="s">
        <v>184</v>
      </c>
      <c r="K39" s="1428" t="s">
        <v>184</v>
      </c>
      <c r="L39" s="1428" t="s">
        <v>184</v>
      </c>
      <c r="M39" s="242"/>
      <c r="N39" s="243"/>
      <c r="O39" s="1427"/>
      <c r="P39" s="1429" t="str">
        <f>D39</f>
        <v>A2</v>
      </c>
      <c r="Q39" s="1428" t="str">
        <f>F39</f>
        <v>A2</v>
      </c>
      <c r="R39" s="1428" t="str">
        <f>J39</f>
        <v>s. o.</v>
      </c>
      <c r="S39" s="244"/>
      <c r="T39" s="1903"/>
      <c r="U39" s="1562"/>
    </row>
    <row r="40" spans="1:21" s="1893" customFormat="1" ht="10.5" customHeight="1" x14ac:dyDescent="0.15">
      <c r="A40" s="1409"/>
      <c r="B40" s="2288" t="s">
        <v>558</v>
      </c>
      <c r="C40" s="2289"/>
      <c r="D40" s="1404" t="s">
        <v>562</v>
      </c>
      <c r="E40" s="249" t="s">
        <v>562</v>
      </c>
      <c r="F40" s="249" t="s">
        <v>562</v>
      </c>
      <c r="G40" s="249" t="s">
        <v>562</v>
      </c>
      <c r="H40" s="249" t="s">
        <v>562</v>
      </c>
      <c r="I40" s="249" t="s">
        <v>184</v>
      </c>
      <c r="J40" s="249" t="s">
        <v>184</v>
      </c>
      <c r="K40" s="249" t="s">
        <v>184</v>
      </c>
      <c r="L40" s="249" t="s">
        <v>184</v>
      </c>
      <c r="M40" s="250"/>
      <c r="N40" s="238"/>
      <c r="O40" s="251"/>
      <c r="P40" s="1401" t="str">
        <f>D40</f>
        <v>BBB+</v>
      </c>
      <c r="Q40" s="249" t="str">
        <f>F40</f>
        <v>BBB+</v>
      </c>
      <c r="R40" s="249" t="str">
        <f>J40</f>
        <v>s. o.</v>
      </c>
      <c r="S40" s="252"/>
      <c r="T40" s="1903"/>
      <c r="U40" s="1562"/>
    </row>
    <row r="41" spans="1:21" ht="4.5" customHeight="1" x14ac:dyDescent="0.2">
      <c r="A41" s="1238"/>
      <c r="B41" s="1238"/>
      <c r="C41" s="1239"/>
      <c r="D41" s="1239"/>
      <c r="E41" s="1239"/>
      <c r="F41" s="1239"/>
      <c r="G41" s="1239"/>
      <c r="H41" s="1239"/>
      <c r="I41" s="1239"/>
      <c r="J41" s="1239"/>
      <c r="K41" s="1239"/>
      <c r="L41" s="1239"/>
      <c r="M41" s="1239"/>
      <c r="N41" s="1239"/>
      <c r="O41" s="1239"/>
      <c r="P41" s="1239"/>
      <c r="Q41" s="1239"/>
      <c r="R41" s="1239"/>
      <c r="S41" s="1239"/>
    </row>
    <row r="42" spans="1:21" ht="9" customHeight="1" x14ac:dyDescent="0.2">
      <c r="A42" s="1626" t="s">
        <v>604</v>
      </c>
      <c r="B42" s="2291" t="s">
        <v>181</v>
      </c>
      <c r="C42" s="2291"/>
      <c r="D42" s="2291"/>
      <c r="E42" s="2291"/>
      <c r="F42" s="2291"/>
      <c r="G42" s="2291"/>
      <c r="H42" s="2291"/>
      <c r="I42" s="2291"/>
      <c r="J42" s="2291"/>
      <c r="K42" s="2291"/>
      <c r="L42" s="2291"/>
      <c r="M42" s="2291"/>
      <c r="N42" s="2291"/>
      <c r="O42" s="2291"/>
      <c r="P42" s="2291"/>
      <c r="Q42" s="2291"/>
      <c r="R42" s="2291"/>
      <c r="S42" s="2291"/>
    </row>
    <row r="43" spans="1:21" ht="19.5" customHeight="1" x14ac:dyDescent="0.2">
      <c r="A43" s="1626" t="s">
        <v>605</v>
      </c>
      <c r="B43" s="2292" t="s">
        <v>824</v>
      </c>
      <c r="C43" s="2304"/>
      <c r="D43" s="2304"/>
      <c r="E43" s="2304"/>
      <c r="F43" s="2304"/>
      <c r="G43" s="2304"/>
      <c r="H43" s="2304"/>
      <c r="I43" s="2304"/>
      <c r="J43" s="2304"/>
      <c r="K43" s="2304"/>
      <c r="L43" s="2304"/>
      <c r="M43" s="2304"/>
      <c r="N43" s="2304"/>
      <c r="O43" s="2304"/>
      <c r="P43" s="2304"/>
      <c r="Q43" s="2304"/>
      <c r="R43" s="2304"/>
      <c r="S43" s="2304"/>
    </row>
    <row r="44" spans="1:21" ht="10.5" customHeight="1" x14ac:dyDescent="0.2">
      <c r="A44" s="1626" t="s">
        <v>606</v>
      </c>
      <c r="B44" s="2290" t="s">
        <v>192</v>
      </c>
      <c r="C44" s="2290"/>
      <c r="D44" s="2290"/>
      <c r="E44" s="2290"/>
      <c r="F44" s="2290"/>
      <c r="G44" s="2290"/>
      <c r="H44" s="2290"/>
      <c r="I44" s="2290"/>
      <c r="J44" s="2290"/>
      <c r="K44" s="2290"/>
      <c r="L44" s="2290"/>
      <c r="M44" s="2290"/>
      <c r="N44" s="2290"/>
      <c r="O44" s="2290"/>
      <c r="P44" s="2290"/>
      <c r="Q44" s="2290"/>
      <c r="R44" s="2290"/>
      <c r="S44" s="2290"/>
    </row>
    <row r="45" spans="1:21" ht="9.75" customHeight="1" x14ac:dyDescent="0.2">
      <c r="A45" s="1626" t="s">
        <v>607</v>
      </c>
      <c r="B45" s="2291" t="s">
        <v>193</v>
      </c>
      <c r="C45" s="2291"/>
      <c r="D45" s="2291"/>
      <c r="E45" s="2291"/>
      <c r="F45" s="2291"/>
      <c r="G45" s="2291"/>
      <c r="H45" s="2291"/>
      <c r="I45" s="2291"/>
      <c r="J45" s="2291"/>
      <c r="K45" s="2291"/>
      <c r="L45" s="2291"/>
      <c r="M45" s="2291"/>
      <c r="N45" s="2291"/>
      <c r="O45" s="2291"/>
      <c r="P45" s="2291"/>
      <c r="Q45" s="2291"/>
      <c r="R45" s="2291"/>
      <c r="S45" s="2291"/>
    </row>
    <row r="46" spans="1:21" ht="9.75" customHeight="1" x14ac:dyDescent="0.2">
      <c r="A46" s="1626" t="s">
        <v>624</v>
      </c>
      <c r="B46" s="2291" t="s">
        <v>194</v>
      </c>
      <c r="C46" s="2291"/>
      <c r="D46" s="2291"/>
      <c r="E46" s="2291"/>
      <c r="F46" s="2291"/>
      <c r="G46" s="2291"/>
      <c r="H46" s="2291"/>
      <c r="I46" s="2291"/>
      <c r="J46" s="2291"/>
      <c r="K46" s="2291"/>
      <c r="L46" s="2291"/>
      <c r="M46" s="2291"/>
      <c r="N46" s="2291"/>
      <c r="O46" s="2291"/>
      <c r="P46" s="2291"/>
      <c r="Q46" s="2291"/>
      <c r="R46" s="2291"/>
      <c r="S46" s="2291"/>
    </row>
    <row r="47" spans="1:21" ht="9.75" customHeight="1" x14ac:dyDescent="0.2">
      <c r="A47" s="1132" t="s">
        <v>625</v>
      </c>
      <c r="B47" s="2292" t="s">
        <v>25</v>
      </c>
      <c r="C47" s="2292"/>
      <c r="D47" s="2292"/>
      <c r="E47" s="2292"/>
      <c r="F47" s="2292"/>
      <c r="G47" s="2292"/>
      <c r="H47" s="2292"/>
      <c r="I47" s="2292"/>
      <c r="J47" s="2292"/>
      <c r="K47" s="2292"/>
      <c r="L47" s="2292"/>
      <c r="M47" s="2292"/>
      <c r="N47" s="2292"/>
      <c r="O47" s="2292"/>
      <c r="P47" s="2292"/>
      <c r="Q47" s="2292"/>
      <c r="R47" s="2292"/>
      <c r="S47" s="2292"/>
    </row>
    <row r="48" spans="1:21" ht="37.5" customHeight="1" x14ac:dyDescent="0.2">
      <c r="A48" s="1132" t="s">
        <v>670</v>
      </c>
      <c r="B48" s="2292" t="s">
        <v>825</v>
      </c>
      <c r="C48" s="2292"/>
      <c r="D48" s="2292"/>
      <c r="E48" s="2292"/>
      <c r="F48" s="2292"/>
      <c r="G48" s="2292"/>
      <c r="H48" s="2292"/>
      <c r="I48" s="2292"/>
      <c r="J48" s="2292"/>
      <c r="K48" s="2292"/>
      <c r="L48" s="2292"/>
      <c r="M48" s="2292"/>
      <c r="N48" s="2292"/>
      <c r="O48" s="2292"/>
      <c r="P48" s="2292"/>
      <c r="Q48" s="2292"/>
      <c r="R48" s="2292"/>
      <c r="S48" s="2292"/>
    </row>
    <row r="49" spans="1:19" ht="10.5" customHeight="1" x14ac:dyDescent="0.2">
      <c r="A49" s="1132" t="s">
        <v>700</v>
      </c>
      <c r="B49" s="2292" t="s">
        <v>568</v>
      </c>
      <c r="C49" s="2292"/>
      <c r="D49" s="2292"/>
      <c r="E49" s="2292"/>
      <c r="F49" s="2292"/>
      <c r="G49" s="2292"/>
      <c r="H49" s="2292"/>
      <c r="I49" s="2292"/>
      <c r="J49" s="2292"/>
      <c r="K49" s="2292"/>
      <c r="L49" s="2292"/>
      <c r="M49" s="2292"/>
      <c r="N49" s="2292"/>
      <c r="O49" s="2292"/>
      <c r="P49" s="2292"/>
      <c r="Q49" s="2292"/>
      <c r="R49" s="2292"/>
      <c r="S49" s="2292"/>
    </row>
    <row r="50" spans="1:19" ht="9.75" customHeight="1" x14ac:dyDescent="0.2">
      <c r="A50" s="1132" t="s">
        <v>701</v>
      </c>
      <c r="B50" s="2292" t="s">
        <v>569</v>
      </c>
      <c r="C50" s="2292"/>
      <c r="D50" s="2292"/>
      <c r="E50" s="2292"/>
      <c r="F50" s="2292"/>
      <c r="G50" s="2292"/>
      <c r="H50" s="2292"/>
      <c r="I50" s="2292"/>
      <c r="J50" s="2292"/>
      <c r="K50" s="2292"/>
      <c r="L50" s="2292"/>
      <c r="M50" s="2292"/>
      <c r="N50" s="2292"/>
      <c r="O50" s="2292"/>
      <c r="P50" s="2292"/>
      <c r="Q50" s="2292"/>
      <c r="R50" s="2292"/>
      <c r="S50" s="2292"/>
    </row>
    <row r="51" spans="1:19" ht="9.75" customHeight="1" x14ac:dyDescent="0.2">
      <c r="A51" s="1904" t="s">
        <v>184</v>
      </c>
      <c r="B51" s="2293" t="s">
        <v>431</v>
      </c>
      <c r="C51" s="2293"/>
      <c r="D51" s="254"/>
      <c r="E51" s="254"/>
      <c r="F51" s="254"/>
      <c r="G51" s="254"/>
      <c r="H51" s="254"/>
      <c r="I51" s="254"/>
      <c r="J51" s="254"/>
      <c r="K51" s="254"/>
      <c r="L51" s="254"/>
      <c r="M51" s="254"/>
      <c r="N51" s="254"/>
      <c r="O51" s="254"/>
      <c r="P51" s="254"/>
      <c r="Q51" s="254"/>
      <c r="R51" s="254"/>
      <c r="S51" s="254"/>
    </row>
    <row r="55" spans="1:19" ht="11.25" customHeight="1" x14ac:dyDescent="0.2"/>
  </sheetData>
  <mergeCells count="42">
    <mergeCell ref="B12:C12"/>
    <mergeCell ref="B28:C28"/>
    <mergeCell ref="B43:S43"/>
    <mergeCell ref="A29:C29"/>
    <mergeCell ref="A17:C17"/>
    <mergeCell ref="B13:C13"/>
    <mergeCell ref="B14:C14"/>
    <mergeCell ref="B16:C16"/>
    <mergeCell ref="B15:C15"/>
    <mergeCell ref="A31:C31"/>
    <mergeCell ref="A36:C36"/>
    <mergeCell ref="B37:C37"/>
    <mergeCell ref="B38:C38"/>
    <mergeCell ref="B40:C40"/>
    <mergeCell ref="B32:C32"/>
    <mergeCell ref="B27:C27"/>
    <mergeCell ref="B46:S46"/>
    <mergeCell ref="W1"/>
    <mergeCell ref="B30:C30"/>
    <mergeCell ref="B42:S42"/>
    <mergeCell ref="A4:C4"/>
    <mergeCell ref="A1:S1"/>
    <mergeCell ref="A6:C6"/>
    <mergeCell ref="B9:C9"/>
    <mergeCell ref="B10:C10"/>
    <mergeCell ref="B7:C7"/>
    <mergeCell ref="B8:C8"/>
    <mergeCell ref="B18:C18"/>
    <mergeCell ref="B23:C23"/>
    <mergeCell ref="B11:C11"/>
    <mergeCell ref="E3:L3"/>
    <mergeCell ref="B35:C35"/>
    <mergeCell ref="B47:S47"/>
    <mergeCell ref="B48:S48"/>
    <mergeCell ref="B49:S49"/>
    <mergeCell ref="B50:S50"/>
    <mergeCell ref="B51:C51"/>
    <mergeCell ref="B39:C39"/>
    <mergeCell ref="B44:S44"/>
    <mergeCell ref="B45:S45"/>
    <mergeCell ref="B33:C33"/>
    <mergeCell ref="B34:C34"/>
  </mergeCells>
  <printOptions horizontalCentered="1"/>
  <pageMargins left="0.23622047244094491" right="0.23622047244094491" top="0.27559055118110237" bottom="0.23622047244094491" header="0.15748031496062992" footer="0.11811023622047245"/>
  <pageSetup scale="83" orientation="landscape"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4"/>
  <sheetViews>
    <sheetView zoomScaleNormal="100" zoomScaleSheetLayoutView="100" workbookViewId="0">
      <selection activeCell="B44" sqref="B44:R44"/>
    </sheetView>
  </sheetViews>
  <sheetFormatPr defaultColWidth="9.140625" defaultRowHeight="14.1" customHeight="1" x14ac:dyDescent="0.2"/>
  <cols>
    <col min="1" max="1" width="2.140625" style="1024" customWidth="1"/>
    <col min="2" max="2" width="70.28515625" style="1024" customWidth="1"/>
    <col min="3" max="3" width="6" style="1049" customWidth="1"/>
    <col min="4" max="4" width="5.42578125" style="1050" customWidth="1"/>
    <col min="5" max="11" width="5.42578125" style="1024" customWidth="1"/>
    <col min="12" max="12" width="1.28515625" style="1024" customWidth="1"/>
    <col min="13" max="13" width="1.7109375" style="1051" customWidth="1"/>
    <col min="14" max="14" width="1.28515625" style="1050" customWidth="1"/>
    <col min="15" max="15" width="6.42578125" style="1024" customWidth="1"/>
    <col min="16" max="17" width="5.5703125" style="1024" customWidth="1"/>
    <col min="18" max="18" width="1.28515625" style="1023" customWidth="1"/>
    <col min="19" max="19" width="9.140625" style="1023" customWidth="1"/>
    <col min="20" max="20" width="9.140625" style="1024" customWidth="1"/>
    <col min="21" max="21" width="9.140625" style="1040" customWidth="1"/>
    <col min="22" max="22" width="9.140625" style="1025" customWidth="1"/>
    <col min="23" max="23" width="9.140625" style="1024" customWidth="1"/>
    <col min="24" max="16384" width="9.140625" style="1024"/>
  </cols>
  <sheetData>
    <row r="1" spans="1:22" s="1084" customFormat="1" ht="15.75" customHeight="1" x14ac:dyDescent="0.25">
      <c r="A1" s="2285" t="s">
        <v>48</v>
      </c>
      <c r="B1" s="2285"/>
      <c r="C1" s="2285"/>
      <c r="D1" s="2285"/>
      <c r="E1" s="2285"/>
      <c r="F1" s="2285"/>
      <c r="G1" s="2285"/>
      <c r="H1" s="2285"/>
      <c r="I1" s="2285"/>
      <c r="J1" s="2285"/>
      <c r="K1" s="2285"/>
      <c r="L1" s="2285"/>
      <c r="M1" s="2285"/>
      <c r="N1" s="2285"/>
      <c r="O1" s="2285"/>
      <c r="P1" s="2285"/>
      <c r="Q1" s="2285"/>
      <c r="R1" s="2285"/>
      <c r="U1" s="2305"/>
      <c r="V1" s="1085"/>
    </row>
    <row r="2" spans="1:22" s="1026" customFormat="1" ht="9" customHeight="1" x14ac:dyDescent="0.15">
      <c r="A2" s="910"/>
      <c r="B2" s="910"/>
      <c r="C2" s="910"/>
      <c r="D2" s="910"/>
      <c r="E2" s="90"/>
      <c r="F2" s="90"/>
      <c r="G2" s="90"/>
      <c r="H2" s="90"/>
      <c r="I2" s="90"/>
      <c r="J2" s="90"/>
      <c r="K2" s="90"/>
      <c r="L2" s="910"/>
      <c r="M2" s="910"/>
      <c r="N2" s="910"/>
      <c r="O2" s="90"/>
      <c r="P2" s="90"/>
      <c r="Q2" s="90"/>
      <c r="R2" s="320"/>
    </row>
    <row r="3" spans="1:22" s="1033" customFormat="1" ht="10.5" customHeight="1" x14ac:dyDescent="0.15">
      <c r="A3" s="2311" t="s">
        <v>418</v>
      </c>
      <c r="B3" s="2311"/>
      <c r="C3" s="1027"/>
      <c r="D3" s="1028"/>
      <c r="E3" s="1028"/>
      <c r="F3" s="1028"/>
      <c r="G3" s="1028"/>
      <c r="H3" s="1028"/>
      <c r="I3" s="1028"/>
      <c r="J3" s="1028"/>
      <c r="K3" s="1028"/>
      <c r="L3" s="1029"/>
      <c r="M3" s="1030"/>
      <c r="N3" s="1031"/>
      <c r="O3" s="1148" t="s">
        <v>709</v>
      </c>
      <c r="P3" s="476" t="s">
        <v>494</v>
      </c>
      <c r="Q3" s="476" t="s">
        <v>17</v>
      </c>
      <c r="R3" s="1032"/>
    </row>
    <row r="4" spans="1:22" s="1033" customFormat="1" ht="10.5" customHeight="1" x14ac:dyDescent="0.15">
      <c r="A4" s="477"/>
      <c r="B4" s="477"/>
      <c r="C4" s="440" t="s">
        <v>778</v>
      </c>
      <c r="D4" s="441" t="s">
        <v>750</v>
      </c>
      <c r="E4" s="441" t="s">
        <v>710</v>
      </c>
      <c r="F4" s="441" t="s">
        <v>571</v>
      </c>
      <c r="G4" s="441" t="s">
        <v>550</v>
      </c>
      <c r="H4" s="441" t="s">
        <v>528</v>
      </c>
      <c r="I4" s="441" t="s">
        <v>490</v>
      </c>
      <c r="J4" s="441" t="s">
        <v>196</v>
      </c>
      <c r="K4" s="441" t="s">
        <v>419</v>
      </c>
      <c r="L4" s="762"/>
      <c r="M4" s="737"/>
      <c r="N4" s="1034"/>
      <c r="O4" s="1149" t="s">
        <v>18</v>
      </c>
      <c r="P4" s="441" t="s">
        <v>18</v>
      </c>
      <c r="Q4" s="441" t="s">
        <v>18</v>
      </c>
      <c r="R4" s="933"/>
    </row>
    <row r="5" spans="1:22" s="1033" customFormat="1" ht="10.5" customHeight="1" x14ac:dyDescent="0.15">
      <c r="A5" s="1035"/>
      <c r="B5" s="1035"/>
      <c r="C5" s="458"/>
      <c r="D5" s="1244"/>
      <c r="E5" s="1244"/>
      <c r="F5" s="1244"/>
      <c r="G5" s="1244"/>
      <c r="H5" s="1244"/>
      <c r="I5" s="1244"/>
      <c r="J5" s="1244"/>
      <c r="K5" s="1244"/>
      <c r="L5" s="988"/>
      <c r="M5" s="988"/>
      <c r="N5" s="988"/>
      <c r="O5" s="1136"/>
      <c r="P5" s="1137"/>
      <c r="Q5" s="458"/>
      <c r="R5" s="1036"/>
    </row>
    <row r="6" spans="1:22" s="1033" customFormat="1" ht="10.5" customHeight="1" x14ac:dyDescent="0.15">
      <c r="A6" s="2308" t="s">
        <v>49</v>
      </c>
      <c r="B6" s="2308"/>
      <c r="C6" s="1037"/>
      <c r="D6" s="1038"/>
      <c r="E6" s="1038"/>
      <c r="F6" s="1038"/>
      <c r="G6" s="1038"/>
      <c r="H6" s="1038"/>
      <c r="I6" s="1038"/>
      <c r="J6" s="1038"/>
      <c r="K6" s="1038"/>
      <c r="L6" s="1039"/>
      <c r="M6" s="458"/>
      <c r="N6" s="1037"/>
      <c r="O6" s="1150"/>
      <c r="P6" s="1038"/>
      <c r="Q6" s="1038"/>
      <c r="R6" s="969"/>
    </row>
    <row r="7" spans="1:22" s="1033" customFormat="1" ht="10.5" customHeight="1" x14ac:dyDescent="0.15">
      <c r="A7" s="1041"/>
      <c r="B7" s="601" t="s">
        <v>50</v>
      </c>
      <c r="C7" s="456">
        <v>4091</v>
      </c>
      <c r="D7" s="449">
        <v>4069</v>
      </c>
      <c r="E7" s="449">
        <v>3875</v>
      </c>
      <c r="F7" s="449">
        <v>4013</v>
      </c>
      <c r="G7" s="449">
        <v>3764</v>
      </c>
      <c r="H7" s="449">
        <v>3598</v>
      </c>
      <c r="I7" s="449">
        <v>3314</v>
      </c>
      <c r="J7" s="449">
        <v>3225</v>
      </c>
      <c r="K7" s="449">
        <v>3143</v>
      </c>
      <c r="L7" s="446"/>
      <c r="M7" s="449"/>
      <c r="N7" s="456"/>
      <c r="O7" s="1443">
        <f>SUM(C7:F7)</f>
        <v>16048</v>
      </c>
      <c r="P7" s="449">
        <v>13901</v>
      </c>
      <c r="Q7" s="457">
        <v>11028</v>
      </c>
      <c r="R7" s="748"/>
    </row>
    <row r="8" spans="1:22" s="1033" customFormat="1" ht="10.5" customHeight="1" x14ac:dyDescent="0.15">
      <c r="A8" s="1435"/>
      <c r="B8" s="1436" t="s">
        <v>432</v>
      </c>
      <c r="C8" s="1438">
        <v>707</v>
      </c>
      <c r="D8" s="1437">
        <v>720</v>
      </c>
      <c r="E8" s="1437">
        <v>697</v>
      </c>
      <c r="F8" s="1437">
        <v>655</v>
      </c>
      <c r="G8" s="1437">
        <v>583</v>
      </c>
      <c r="H8" s="1437">
        <v>612</v>
      </c>
      <c r="I8" s="1437">
        <v>591</v>
      </c>
      <c r="J8" s="1437">
        <v>483</v>
      </c>
      <c r="K8" s="1437">
        <v>479</v>
      </c>
      <c r="L8" s="446"/>
      <c r="M8" s="449"/>
      <c r="N8" s="1438"/>
      <c r="O8" s="1442">
        <f>SUM(C8:F8)</f>
        <v>2779</v>
      </c>
      <c r="P8" s="1437">
        <v>2269</v>
      </c>
      <c r="Q8" s="1439">
        <v>1890</v>
      </c>
      <c r="R8" s="748"/>
    </row>
    <row r="9" spans="1:22" s="1033" customFormat="1" ht="10.5" customHeight="1" x14ac:dyDescent="0.15">
      <c r="A9" s="1435"/>
      <c r="B9" s="1436" t="s">
        <v>433</v>
      </c>
      <c r="C9" s="1438">
        <v>375</v>
      </c>
      <c r="D9" s="1437">
        <v>378</v>
      </c>
      <c r="E9" s="1437">
        <v>357</v>
      </c>
      <c r="F9" s="1437">
        <v>364</v>
      </c>
      <c r="G9" s="1437">
        <v>310</v>
      </c>
      <c r="H9" s="1437">
        <v>273</v>
      </c>
      <c r="I9" s="1437">
        <v>260</v>
      </c>
      <c r="J9" s="1437">
        <v>210</v>
      </c>
      <c r="K9" s="1437">
        <v>148</v>
      </c>
      <c r="L9" s="446"/>
      <c r="M9" s="449"/>
      <c r="N9" s="1438"/>
      <c r="O9" s="1442">
        <f>SUM(C9:F9)</f>
        <v>1474</v>
      </c>
      <c r="P9" s="1437">
        <v>1053</v>
      </c>
      <c r="Q9" s="1439">
        <v>495</v>
      </c>
      <c r="R9" s="748"/>
    </row>
    <row r="10" spans="1:22" s="1033" customFormat="1" ht="10.5" customHeight="1" x14ac:dyDescent="0.15">
      <c r="A10" s="1435"/>
      <c r="B10" s="1436" t="s">
        <v>52</v>
      </c>
      <c r="C10" s="456">
        <v>104</v>
      </c>
      <c r="D10" s="449">
        <v>104</v>
      </c>
      <c r="E10" s="449">
        <v>96</v>
      </c>
      <c r="F10" s="449">
        <v>92</v>
      </c>
      <c r="G10" s="449">
        <v>79</v>
      </c>
      <c r="H10" s="449">
        <v>73</v>
      </c>
      <c r="I10" s="449">
        <v>64</v>
      </c>
      <c r="J10" s="449">
        <v>66</v>
      </c>
      <c r="K10" s="449">
        <v>55</v>
      </c>
      <c r="L10" s="446"/>
      <c r="M10" s="449"/>
      <c r="N10" s="456"/>
      <c r="O10" s="1443">
        <f>SUM(C10:F10)</f>
        <v>396</v>
      </c>
      <c r="P10" s="449">
        <v>282</v>
      </c>
      <c r="Q10" s="457">
        <v>180</v>
      </c>
      <c r="R10" s="748"/>
    </row>
    <row r="11" spans="1:22" s="1033" customFormat="1" ht="10.5" customHeight="1" x14ac:dyDescent="0.15">
      <c r="A11" s="988"/>
      <c r="B11" s="988"/>
      <c r="C11" s="451">
        <f t="shared" ref="C11" si="0">SUM(C7:C10)</f>
        <v>5277</v>
      </c>
      <c r="D11" s="1092">
        <f t="shared" ref="D11:K11" si="1">SUM(D7:D10)</f>
        <v>5271</v>
      </c>
      <c r="E11" s="1092">
        <f t="shared" si="1"/>
        <v>5025</v>
      </c>
      <c r="F11" s="1092">
        <f t="shared" si="1"/>
        <v>5124</v>
      </c>
      <c r="G11" s="1092">
        <f t="shared" si="1"/>
        <v>4736</v>
      </c>
      <c r="H11" s="1092">
        <f t="shared" si="1"/>
        <v>4556</v>
      </c>
      <c r="I11" s="1092">
        <f t="shared" si="1"/>
        <v>4229</v>
      </c>
      <c r="J11" s="1092">
        <f t="shared" si="1"/>
        <v>3984</v>
      </c>
      <c r="K11" s="1092">
        <f t="shared" si="1"/>
        <v>3825</v>
      </c>
      <c r="L11" s="453"/>
      <c r="M11" s="449"/>
      <c r="N11" s="451"/>
      <c r="O11" s="1445">
        <f>SUM(O7:O10)</f>
        <v>20697</v>
      </c>
      <c r="P11" s="452">
        <f t="shared" ref="P11" si="2">SUM(P7:P10)</f>
        <v>17505</v>
      </c>
      <c r="Q11" s="454">
        <f t="shared" ref="Q11" si="3">SUM(Q7:Q10)</f>
        <v>13593</v>
      </c>
      <c r="R11" s="767"/>
    </row>
    <row r="12" spans="1:22" s="1033" customFormat="1" ht="10.5" customHeight="1" x14ac:dyDescent="0.15">
      <c r="A12" s="2308" t="s">
        <v>53</v>
      </c>
      <c r="B12" s="2308"/>
      <c r="C12" s="456"/>
      <c r="D12" s="449"/>
      <c r="E12" s="449"/>
      <c r="F12" s="449"/>
      <c r="G12" s="449"/>
      <c r="H12" s="449"/>
      <c r="I12" s="449"/>
      <c r="J12" s="449"/>
      <c r="K12" s="449"/>
      <c r="L12" s="446"/>
      <c r="M12" s="449"/>
      <c r="N12" s="456"/>
      <c r="O12" s="1443"/>
      <c r="P12" s="449"/>
      <c r="Q12" s="457"/>
      <c r="R12" s="748"/>
    </row>
    <row r="13" spans="1:22" s="1033" customFormat="1" ht="10.5" customHeight="1" x14ac:dyDescent="0.15">
      <c r="A13" s="1041"/>
      <c r="B13" s="601" t="s">
        <v>28</v>
      </c>
      <c r="C13" s="456">
        <v>2040</v>
      </c>
      <c r="D13" s="449">
        <v>2117</v>
      </c>
      <c r="E13" s="449">
        <v>2123</v>
      </c>
      <c r="F13" s="449">
        <v>2142</v>
      </c>
      <c r="G13" s="449">
        <v>1852</v>
      </c>
      <c r="H13" s="449">
        <v>1659</v>
      </c>
      <c r="I13" s="449">
        <v>1451</v>
      </c>
      <c r="J13" s="449">
        <v>1278</v>
      </c>
      <c r="K13" s="449">
        <v>1174</v>
      </c>
      <c r="L13" s="446"/>
      <c r="M13" s="449"/>
      <c r="N13" s="456"/>
      <c r="O13" s="1443">
        <f>SUM(C13:F13)</f>
        <v>8422</v>
      </c>
      <c r="P13" s="449">
        <v>6240</v>
      </c>
      <c r="Q13" s="457">
        <v>3953</v>
      </c>
      <c r="R13" s="748"/>
    </row>
    <row r="14" spans="1:22" s="1033" customFormat="1" ht="10.5" customHeight="1" x14ac:dyDescent="0.15">
      <c r="A14" s="1435"/>
      <c r="B14" s="1436" t="s">
        <v>54</v>
      </c>
      <c r="C14" s="1438">
        <v>64</v>
      </c>
      <c r="D14" s="1437">
        <v>80</v>
      </c>
      <c r="E14" s="1437">
        <v>76</v>
      </c>
      <c r="F14" s="1437">
        <v>71</v>
      </c>
      <c r="G14" s="1437">
        <v>75</v>
      </c>
      <c r="H14" s="1437">
        <v>67</v>
      </c>
      <c r="I14" s="1437">
        <v>64</v>
      </c>
      <c r="J14" s="1437">
        <v>66</v>
      </c>
      <c r="K14" s="1437">
        <v>64</v>
      </c>
      <c r="L14" s="446"/>
      <c r="M14" s="449"/>
      <c r="N14" s="1438"/>
      <c r="O14" s="1442">
        <f>SUM(C14:F14)</f>
        <v>291</v>
      </c>
      <c r="P14" s="1437">
        <v>272</v>
      </c>
      <c r="Q14" s="1439">
        <v>226</v>
      </c>
      <c r="R14" s="748"/>
    </row>
    <row r="15" spans="1:22" s="1033" customFormat="1" ht="10.5" customHeight="1" x14ac:dyDescent="0.15">
      <c r="A15" s="1435"/>
      <c r="B15" s="1436" t="s">
        <v>55</v>
      </c>
      <c r="C15" s="1438">
        <v>307</v>
      </c>
      <c r="D15" s="1437">
        <v>321</v>
      </c>
      <c r="E15" s="1437">
        <v>312</v>
      </c>
      <c r="F15" s="1437">
        <v>258</v>
      </c>
      <c r="G15" s="1437">
        <v>224</v>
      </c>
      <c r="H15" s="1437">
        <v>200</v>
      </c>
      <c r="I15" s="1437">
        <v>191</v>
      </c>
      <c r="J15" s="1437">
        <v>121</v>
      </c>
      <c r="K15" s="1437">
        <v>73</v>
      </c>
      <c r="L15" s="446"/>
      <c r="M15" s="449"/>
      <c r="N15" s="1438"/>
      <c r="O15" s="1442">
        <f>SUM(C15:F15)</f>
        <v>1198</v>
      </c>
      <c r="P15" s="1437">
        <v>736</v>
      </c>
      <c r="Q15" s="1439">
        <v>254</v>
      </c>
      <c r="R15" s="748"/>
    </row>
    <row r="16" spans="1:22" s="1033" customFormat="1" ht="10.5" customHeight="1" x14ac:dyDescent="0.15">
      <c r="A16" s="1435"/>
      <c r="B16" s="1436" t="s">
        <v>434</v>
      </c>
      <c r="C16" s="1438">
        <v>56</v>
      </c>
      <c r="D16" s="1437">
        <v>50</v>
      </c>
      <c r="E16" s="1437">
        <v>45</v>
      </c>
      <c r="F16" s="1437">
        <v>47</v>
      </c>
      <c r="G16" s="1437">
        <v>43</v>
      </c>
      <c r="H16" s="1437">
        <v>49</v>
      </c>
      <c r="I16" s="1437">
        <v>44</v>
      </c>
      <c r="J16" s="1437">
        <v>38</v>
      </c>
      <c r="K16" s="1437">
        <v>38</v>
      </c>
      <c r="L16" s="446"/>
      <c r="M16" s="449"/>
      <c r="N16" s="1438"/>
      <c r="O16" s="1442">
        <f>SUM(C16:F16)</f>
        <v>198</v>
      </c>
      <c r="P16" s="1437">
        <v>174</v>
      </c>
      <c r="Q16" s="1439">
        <v>142</v>
      </c>
      <c r="R16" s="748"/>
    </row>
    <row r="17" spans="1:18" s="1033" customFormat="1" ht="10.5" customHeight="1" x14ac:dyDescent="0.15">
      <c r="A17" s="1435"/>
      <c r="B17" s="1436" t="s">
        <v>435</v>
      </c>
      <c r="C17" s="456">
        <v>9</v>
      </c>
      <c r="D17" s="449">
        <v>9</v>
      </c>
      <c r="E17" s="449">
        <v>9</v>
      </c>
      <c r="F17" s="449">
        <v>10</v>
      </c>
      <c r="G17" s="449">
        <v>3</v>
      </c>
      <c r="H17" s="449">
        <v>4</v>
      </c>
      <c r="I17" s="449">
        <v>3</v>
      </c>
      <c r="J17" s="449">
        <v>8</v>
      </c>
      <c r="K17" s="449">
        <v>12</v>
      </c>
      <c r="L17" s="446"/>
      <c r="M17" s="449"/>
      <c r="N17" s="456"/>
      <c r="O17" s="1443">
        <f>SUM(C17:F17)</f>
        <v>37</v>
      </c>
      <c r="P17" s="449">
        <v>18</v>
      </c>
      <c r="Q17" s="457">
        <v>41</v>
      </c>
      <c r="R17" s="748"/>
    </row>
    <row r="18" spans="1:18" s="1033" customFormat="1" ht="10.5" customHeight="1" x14ac:dyDescent="0.15">
      <c r="A18" s="952"/>
      <c r="B18" s="952"/>
      <c r="C18" s="451">
        <f t="shared" ref="C18" si="4">SUM(C13:C17)</f>
        <v>2476</v>
      </c>
      <c r="D18" s="1092">
        <f t="shared" ref="D18:K18" si="5">SUM(D13:D17)</f>
        <v>2577</v>
      </c>
      <c r="E18" s="1092">
        <f t="shared" si="5"/>
        <v>2565</v>
      </c>
      <c r="F18" s="1092">
        <f t="shared" si="5"/>
        <v>2528</v>
      </c>
      <c r="G18" s="1092">
        <f t="shared" si="5"/>
        <v>2197</v>
      </c>
      <c r="H18" s="1092">
        <f t="shared" si="5"/>
        <v>1979</v>
      </c>
      <c r="I18" s="1092">
        <f t="shared" si="5"/>
        <v>1753</v>
      </c>
      <c r="J18" s="1092">
        <f t="shared" si="5"/>
        <v>1511</v>
      </c>
      <c r="K18" s="1092">
        <f t="shared" si="5"/>
        <v>1361</v>
      </c>
      <c r="L18" s="453"/>
      <c r="M18" s="449"/>
      <c r="N18" s="451"/>
      <c r="O18" s="1445">
        <f>SUM(O13:O17)</f>
        <v>10146</v>
      </c>
      <c r="P18" s="452">
        <f t="shared" ref="P18" si="6">SUM(P13:P17)</f>
        <v>7440</v>
      </c>
      <c r="Q18" s="454">
        <f t="shared" ref="Q18" si="7">SUM(Q13:Q17)</f>
        <v>4616</v>
      </c>
      <c r="R18" s="767"/>
    </row>
    <row r="19" spans="1:18" s="1033" customFormat="1" ht="10.5" customHeight="1" x14ac:dyDescent="0.15">
      <c r="A19" s="2309" t="s">
        <v>367</v>
      </c>
      <c r="B19" s="2310"/>
      <c r="C19" s="467">
        <f t="shared" ref="C19" si="8">C11-C18</f>
        <v>2801</v>
      </c>
      <c r="D19" s="468">
        <f t="shared" ref="D19:K19" si="9">D11-D18</f>
        <v>2694</v>
      </c>
      <c r="E19" s="468">
        <f t="shared" si="9"/>
        <v>2460</v>
      </c>
      <c r="F19" s="468">
        <f t="shared" si="9"/>
        <v>2596</v>
      </c>
      <c r="G19" s="468">
        <f t="shared" si="9"/>
        <v>2539</v>
      </c>
      <c r="H19" s="468">
        <f t="shared" si="9"/>
        <v>2577</v>
      </c>
      <c r="I19" s="468">
        <f t="shared" si="9"/>
        <v>2476</v>
      </c>
      <c r="J19" s="468">
        <f t="shared" si="9"/>
        <v>2473</v>
      </c>
      <c r="K19" s="468">
        <f t="shared" si="9"/>
        <v>2464</v>
      </c>
      <c r="L19" s="469"/>
      <c r="M19" s="449"/>
      <c r="N19" s="467"/>
      <c r="O19" s="1446">
        <f>O11-O18</f>
        <v>10551</v>
      </c>
      <c r="P19" s="468">
        <f t="shared" ref="P19" si="10">P11-P18</f>
        <v>10065</v>
      </c>
      <c r="Q19" s="470">
        <f t="shared" ref="Q19" si="11">Q11-Q18</f>
        <v>8977</v>
      </c>
      <c r="R19" s="943"/>
    </row>
    <row r="20" spans="1:18" ht="9" customHeight="1" x14ac:dyDescent="0.2">
      <c r="A20" s="643"/>
      <c r="B20" s="643"/>
      <c r="C20" s="644"/>
      <c r="D20" s="645"/>
      <c r="E20" s="645"/>
      <c r="F20" s="645"/>
      <c r="G20" s="645"/>
      <c r="H20" s="645"/>
      <c r="I20" s="645"/>
      <c r="J20" s="645"/>
      <c r="K20" s="645"/>
      <c r="L20" s="645"/>
      <c r="M20" s="645"/>
      <c r="N20" s="644"/>
      <c r="O20" s="1221"/>
      <c r="P20" s="645"/>
      <c r="Q20" s="645"/>
      <c r="R20" s="645"/>
    </row>
    <row r="21" spans="1:18" ht="9" customHeight="1" x14ac:dyDescent="0.2">
      <c r="A21" s="643"/>
      <c r="B21" s="643"/>
      <c r="C21" s="644"/>
      <c r="D21" s="644"/>
      <c r="E21" s="645"/>
      <c r="F21" s="645"/>
      <c r="G21" s="645"/>
      <c r="H21" s="645"/>
      <c r="I21" s="645"/>
      <c r="J21" s="645"/>
      <c r="K21" s="645"/>
      <c r="L21" s="645"/>
      <c r="M21" s="645"/>
      <c r="N21" s="645"/>
      <c r="O21" s="645"/>
      <c r="P21" s="645"/>
      <c r="Q21" s="645"/>
      <c r="R21" s="645"/>
    </row>
    <row r="22" spans="1:18" ht="16.5" customHeight="1" x14ac:dyDescent="0.2">
      <c r="A22" s="2285" t="s">
        <v>57</v>
      </c>
      <c r="B22" s="2285"/>
      <c r="C22" s="2285"/>
      <c r="D22" s="2285"/>
      <c r="E22" s="2285"/>
      <c r="F22" s="2285"/>
      <c r="G22" s="2285"/>
      <c r="H22" s="2285"/>
      <c r="I22" s="2285"/>
      <c r="J22" s="2285"/>
      <c r="K22" s="2285"/>
      <c r="L22" s="2285"/>
      <c r="M22" s="2285"/>
      <c r="N22" s="2285"/>
      <c r="O22" s="2285"/>
      <c r="P22" s="2285"/>
      <c r="Q22" s="2285"/>
      <c r="R22" s="2285"/>
    </row>
    <row r="23" spans="1:18" s="1026" customFormat="1" ht="9" customHeight="1" x14ac:dyDescent="0.15">
      <c r="A23" s="910"/>
      <c r="B23" s="910"/>
      <c r="C23" s="910"/>
      <c r="D23" s="910"/>
      <c r="E23" s="90"/>
      <c r="F23" s="90"/>
      <c r="G23" s="90"/>
      <c r="H23" s="90"/>
      <c r="I23" s="90"/>
      <c r="J23" s="90"/>
      <c r="K23" s="90"/>
      <c r="L23" s="910"/>
      <c r="M23" s="910"/>
      <c r="N23" s="910"/>
      <c r="O23" s="90"/>
      <c r="P23" s="90"/>
      <c r="Q23" s="90"/>
      <c r="R23" s="320"/>
    </row>
    <row r="24" spans="1:18" s="1033" customFormat="1" ht="10.5" customHeight="1" x14ac:dyDescent="0.15">
      <c r="A24" s="2311" t="s">
        <v>418</v>
      </c>
      <c r="B24" s="2311"/>
      <c r="C24" s="475"/>
      <c r="D24" s="2315"/>
      <c r="E24" s="2315"/>
      <c r="F24" s="2315"/>
      <c r="G24" s="2315"/>
      <c r="H24" s="2315"/>
      <c r="I24" s="2315"/>
      <c r="J24" s="2315"/>
      <c r="K24" s="2315"/>
      <c r="L24" s="1029"/>
      <c r="M24" s="1030"/>
      <c r="N24" s="1031"/>
      <c r="O24" s="1148" t="s">
        <v>709</v>
      </c>
      <c r="P24" s="476" t="s">
        <v>494</v>
      </c>
      <c r="Q24" s="476" t="s">
        <v>17</v>
      </c>
      <c r="R24" s="1032"/>
    </row>
    <row r="25" spans="1:18" s="1033" customFormat="1" ht="10.5" customHeight="1" x14ac:dyDescent="0.15">
      <c r="A25" s="477"/>
      <c r="B25" s="477"/>
      <c r="C25" s="440" t="str">
        <f>C4</f>
        <v>T4/19</v>
      </c>
      <c r="D25" s="441" t="str">
        <f>D4</f>
        <v>T3/19</v>
      </c>
      <c r="E25" s="441" t="str">
        <f>E4</f>
        <v>T2/19</v>
      </c>
      <c r="F25" s="441" t="str">
        <f t="shared" ref="F25:K25" si="12">F4</f>
        <v>T1/19</v>
      </c>
      <c r="G25" s="441" t="str">
        <f t="shared" si="12"/>
        <v>T4/18</v>
      </c>
      <c r="H25" s="441" t="str">
        <f t="shared" si="12"/>
        <v>T3/18</v>
      </c>
      <c r="I25" s="441" t="str">
        <f t="shared" si="12"/>
        <v>T2/18</v>
      </c>
      <c r="J25" s="441" t="str">
        <f t="shared" si="12"/>
        <v>T1/18</v>
      </c>
      <c r="K25" s="441" t="str">
        <f t="shared" si="12"/>
        <v>T4/17</v>
      </c>
      <c r="L25" s="933"/>
      <c r="M25" s="737"/>
      <c r="N25" s="1034"/>
      <c r="O25" s="1149" t="str">
        <f>O4</f>
        <v>12M</v>
      </c>
      <c r="P25" s="441" t="s">
        <v>18</v>
      </c>
      <c r="Q25" s="441" t="s">
        <v>18</v>
      </c>
      <c r="R25" s="933"/>
    </row>
    <row r="26" spans="1:18" s="1033" customFormat="1" ht="10.5" customHeight="1" x14ac:dyDescent="0.15">
      <c r="A26" s="1041"/>
      <c r="B26" s="1041"/>
      <c r="C26" s="1042"/>
      <c r="D26" s="1093"/>
      <c r="E26" s="1093"/>
      <c r="F26" s="1093"/>
      <c r="G26" s="1093"/>
      <c r="H26" s="1093"/>
      <c r="I26" s="1093"/>
      <c r="J26" s="1093"/>
      <c r="K26" s="1093"/>
      <c r="L26" s="1043"/>
      <c r="M26" s="1044"/>
      <c r="N26" s="1044"/>
      <c r="O26" s="1042"/>
      <c r="P26" s="1093"/>
      <c r="Q26" s="1042"/>
      <c r="R26" s="1045"/>
    </row>
    <row r="27" spans="1:18" s="1033" customFormat="1" ht="10.5" customHeight="1" x14ac:dyDescent="0.15">
      <c r="A27" s="2312" t="s">
        <v>58</v>
      </c>
      <c r="B27" s="2312"/>
      <c r="C27" s="1432">
        <v>105</v>
      </c>
      <c r="D27" s="483">
        <v>112</v>
      </c>
      <c r="E27" s="483">
        <v>155</v>
      </c>
      <c r="F27" s="483">
        <v>103</v>
      </c>
      <c r="G27" s="483">
        <v>91</v>
      </c>
      <c r="H27" s="483">
        <v>138</v>
      </c>
      <c r="I27" s="483">
        <v>90</v>
      </c>
      <c r="J27" s="483">
        <v>101</v>
      </c>
      <c r="K27" s="483">
        <v>116</v>
      </c>
      <c r="L27" s="446"/>
      <c r="M27" s="449"/>
      <c r="N27" s="1432"/>
      <c r="O27" s="1441">
        <f t="shared" ref="O27:O34" si="13">SUM(C27:F27)</f>
        <v>475</v>
      </c>
      <c r="P27" s="487">
        <v>420</v>
      </c>
      <c r="Q27" s="487">
        <v>452</v>
      </c>
      <c r="R27" s="1046"/>
    </row>
    <row r="28" spans="1:18" s="1033" customFormat="1" ht="10.5" customHeight="1" x14ac:dyDescent="0.15">
      <c r="A28" s="2307" t="s">
        <v>59</v>
      </c>
      <c r="B28" s="2307"/>
      <c r="C28" s="1438">
        <v>228</v>
      </c>
      <c r="D28" s="1437">
        <v>232</v>
      </c>
      <c r="E28" s="1437">
        <v>221</v>
      </c>
      <c r="F28" s="1437">
        <v>227</v>
      </c>
      <c r="G28" s="1437">
        <v>223</v>
      </c>
      <c r="H28" s="1437">
        <v>217</v>
      </c>
      <c r="I28" s="1437">
        <v>215</v>
      </c>
      <c r="J28" s="1437">
        <v>222</v>
      </c>
      <c r="K28" s="1437">
        <v>214</v>
      </c>
      <c r="L28" s="446"/>
      <c r="M28" s="449"/>
      <c r="N28" s="1438"/>
      <c r="O28" s="1442">
        <f t="shared" si="13"/>
        <v>908</v>
      </c>
      <c r="P28" s="1439">
        <v>877</v>
      </c>
      <c r="Q28" s="1439">
        <v>843</v>
      </c>
      <c r="R28" s="450"/>
    </row>
    <row r="29" spans="1:18" s="1033" customFormat="1" ht="10.5" customHeight="1" x14ac:dyDescent="0.15">
      <c r="A29" s="2307" t="s">
        <v>60</v>
      </c>
      <c r="B29" s="2307"/>
      <c r="C29" s="1438">
        <v>248</v>
      </c>
      <c r="D29" s="1437">
        <v>249</v>
      </c>
      <c r="E29" s="1437">
        <v>232</v>
      </c>
      <c r="F29" s="1437">
        <v>229</v>
      </c>
      <c r="G29" s="1437">
        <v>212</v>
      </c>
      <c r="H29" s="1437">
        <v>219</v>
      </c>
      <c r="I29" s="1437">
        <v>210</v>
      </c>
      <c r="J29" s="1437">
        <v>210</v>
      </c>
      <c r="K29" s="1437">
        <v>199</v>
      </c>
      <c r="L29" s="446"/>
      <c r="M29" s="449"/>
      <c r="N29" s="1438"/>
      <c r="O29" s="1442">
        <f t="shared" si="13"/>
        <v>958</v>
      </c>
      <c r="P29" s="1439">
        <v>851</v>
      </c>
      <c r="Q29" s="1439">
        <v>744</v>
      </c>
      <c r="R29" s="450"/>
    </row>
    <row r="30" spans="1:18" s="1033" customFormat="1" ht="10.5" customHeight="1" x14ac:dyDescent="0.15">
      <c r="A30" s="2307" t="s">
        <v>61</v>
      </c>
      <c r="B30" s="2307"/>
      <c r="C30" s="1438">
        <v>110</v>
      </c>
      <c r="D30" s="1437">
        <v>117</v>
      </c>
      <c r="E30" s="1437">
        <v>114</v>
      </c>
      <c r="F30" s="1437">
        <v>117</v>
      </c>
      <c r="G30" s="1437">
        <v>128</v>
      </c>
      <c r="H30" s="1437">
        <v>125</v>
      </c>
      <c r="I30" s="1437">
        <v>127</v>
      </c>
      <c r="J30" s="1437">
        <v>130</v>
      </c>
      <c r="K30" s="1437">
        <v>119</v>
      </c>
      <c r="L30" s="446"/>
      <c r="M30" s="449"/>
      <c r="N30" s="1438"/>
      <c r="O30" s="1442">
        <f t="shared" si="13"/>
        <v>458</v>
      </c>
      <c r="P30" s="1439">
        <v>510</v>
      </c>
      <c r="Q30" s="1439">
        <v>463</v>
      </c>
      <c r="R30" s="450"/>
    </row>
    <row r="31" spans="1:18" s="1033" customFormat="1" ht="10.5" customHeight="1" x14ac:dyDescent="0.15">
      <c r="A31" s="2307" t="s">
        <v>62</v>
      </c>
      <c r="B31" s="2307"/>
      <c r="C31" s="1438">
        <v>341</v>
      </c>
      <c r="D31" s="1437">
        <v>335</v>
      </c>
      <c r="E31" s="1437">
        <v>314</v>
      </c>
      <c r="F31" s="1437">
        <v>315</v>
      </c>
      <c r="G31" s="1437">
        <v>328</v>
      </c>
      <c r="H31" s="1437">
        <v>314</v>
      </c>
      <c r="I31" s="1437">
        <v>304</v>
      </c>
      <c r="J31" s="1437">
        <v>301</v>
      </c>
      <c r="K31" s="1437">
        <v>284</v>
      </c>
      <c r="L31" s="446"/>
      <c r="M31" s="449"/>
      <c r="N31" s="1438"/>
      <c r="O31" s="1442">
        <f t="shared" si="13"/>
        <v>1305</v>
      </c>
      <c r="P31" s="1439">
        <v>1247</v>
      </c>
      <c r="Q31" s="1439">
        <v>1034</v>
      </c>
      <c r="R31" s="450"/>
    </row>
    <row r="32" spans="1:18" s="1033" customFormat="1" ht="10.5" customHeight="1" x14ac:dyDescent="0.15">
      <c r="A32" s="2307" t="s">
        <v>63</v>
      </c>
      <c r="B32" s="2307"/>
      <c r="C32" s="1438">
        <v>403</v>
      </c>
      <c r="D32" s="1437">
        <v>403</v>
      </c>
      <c r="E32" s="1437">
        <v>396</v>
      </c>
      <c r="F32" s="1437">
        <v>393</v>
      </c>
      <c r="G32" s="1437">
        <v>406</v>
      </c>
      <c r="H32" s="1437">
        <v>410</v>
      </c>
      <c r="I32" s="1437">
        <v>399</v>
      </c>
      <c r="J32" s="1437">
        <v>409</v>
      </c>
      <c r="K32" s="1437">
        <v>396</v>
      </c>
      <c r="L32" s="446"/>
      <c r="M32" s="449"/>
      <c r="N32" s="1438"/>
      <c r="O32" s="1442">
        <f t="shared" si="13"/>
        <v>1595</v>
      </c>
      <c r="P32" s="1439">
        <v>1624</v>
      </c>
      <c r="Q32" s="1439">
        <v>1573</v>
      </c>
      <c r="R32" s="450"/>
    </row>
    <row r="33" spans="1:18" s="1033" customFormat="1" ht="10.5" customHeight="1" x14ac:dyDescent="0.15">
      <c r="A33" s="2307" t="s">
        <v>64</v>
      </c>
      <c r="B33" s="2307"/>
      <c r="C33" s="1438">
        <v>107</v>
      </c>
      <c r="D33" s="1437">
        <v>102</v>
      </c>
      <c r="E33" s="1437">
        <v>109</v>
      </c>
      <c r="F33" s="1437">
        <v>112</v>
      </c>
      <c r="G33" s="1437">
        <v>105</v>
      </c>
      <c r="H33" s="1437">
        <v>109</v>
      </c>
      <c r="I33" s="1437">
        <v>107</v>
      </c>
      <c r="J33" s="1437">
        <v>110</v>
      </c>
      <c r="K33" s="1437">
        <v>107</v>
      </c>
      <c r="L33" s="446"/>
      <c r="M33" s="449"/>
      <c r="N33" s="1438"/>
      <c r="O33" s="1442">
        <f t="shared" si="13"/>
        <v>430</v>
      </c>
      <c r="P33" s="1439">
        <v>431</v>
      </c>
      <c r="Q33" s="1439">
        <v>427</v>
      </c>
      <c r="R33" s="450"/>
    </row>
    <row r="34" spans="1:18" s="1033" customFormat="1" ht="10.5" customHeight="1" x14ac:dyDescent="0.15">
      <c r="A34" s="2307" t="s">
        <v>65</v>
      </c>
      <c r="B34" s="2307"/>
      <c r="C34" s="1438">
        <v>77</v>
      </c>
      <c r="D34" s="1437">
        <v>78</v>
      </c>
      <c r="E34" s="1437">
        <v>75</v>
      </c>
      <c r="F34" s="1437">
        <v>83</v>
      </c>
      <c r="G34" s="1437">
        <v>89</v>
      </c>
      <c r="H34" s="1437">
        <v>85</v>
      </c>
      <c r="I34" s="1437">
        <v>87</v>
      </c>
      <c r="J34" s="1437">
        <v>96</v>
      </c>
      <c r="K34" s="1437">
        <v>86</v>
      </c>
      <c r="L34" s="446"/>
      <c r="M34" s="449"/>
      <c r="N34" s="1438"/>
      <c r="O34" s="1442">
        <f t="shared" si="13"/>
        <v>313</v>
      </c>
      <c r="P34" s="1439">
        <v>357</v>
      </c>
      <c r="Q34" s="1439">
        <v>349</v>
      </c>
      <c r="R34" s="450"/>
    </row>
    <row r="35" spans="1:18" s="1033" customFormat="1" ht="10.5" customHeight="1" x14ac:dyDescent="0.15">
      <c r="A35" s="2311" t="s">
        <v>473</v>
      </c>
      <c r="B35" s="2311"/>
      <c r="C35" s="456"/>
      <c r="D35" s="449"/>
      <c r="E35" s="449"/>
      <c r="F35" s="449"/>
      <c r="G35" s="449"/>
      <c r="H35" s="449"/>
      <c r="I35" s="449"/>
      <c r="J35" s="449"/>
      <c r="K35" s="449"/>
      <c r="L35" s="971"/>
      <c r="M35" s="497"/>
      <c r="N35" s="456"/>
      <c r="O35" s="1443"/>
      <c r="P35" s="443"/>
      <c r="Q35" s="443"/>
      <c r="R35" s="444"/>
    </row>
    <row r="36" spans="1:18" s="1033" customFormat="1" ht="19.5" customHeight="1" x14ac:dyDescent="0.15">
      <c r="A36" s="537"/>
      <c r="B36" s="1433" t="s">
        <v>826</v>
      </c>
      <c r="C36" s="1440">
        <v>168</v>
      </c>
      <c r="D36" s="1177">
        <v>180</v>
      </c>
      <c r="E36" s="1177">
        <v>237</v>
      </c>
      <c r="F36" s="1177">
        <v>176</v>
      </c>
      <c r="G36" s="1177">
        <v>191</v>
      </c>
      <c r="H36" s="1177">
        <v>152</v>
      </c>
      <c r="I36" s="1177">
        <v>122</v>
      </c>
      <c r="J36" s="1177">
        <v>138</v>
      </c>
      <c r="K36" s="1177">
        <v>40</v>
      </c>
      <c r="L36" s="971"/>
      <c r="M36" s="497"/>
      <c r="N36" s="1440"/>
      <c r="O36" s="1444">
        <f>SUM(C36:F36)</f>
        <v>761</v>
      </c>
      <c r="P36" s="947">
        <v>603</v>
      </c>
      <c r="Q36" s="947">
        <v>227</v>
      </c>
      <c r="R36" s="444"/>
    </row>
    <row r="37" spans="1:18" s="1033" customFormat="1" ht="10.5" customHeight="1" x14ac:dyDescent="0.15">
      <c r="A37" s="2313" t="s">
        <v>720</v>
      </c>
      <c r="B37" s="2314"/>
      <c r="C37" s="456"/>
      <c r="D37" s="449"/>
      <c r="E37" s="449"/>
      <c r="F37" s="449"/>
      <c r="G37" s="449"/>
      <c r="H37" s="449"/>
      <c r="I37" s="449"/>
      <c r="J37" s="449"/>
      <c r="K37" s="449"/>
      <c r="L37" s="971"/>
      <c r="M37" s="497"/>
      <c r="N37" s="456"/>
      <c r="O37" s="1443"/>
      <c r="P37" s="443"/>
      <c r="Q37" s="443"/>
      <c r="R37" s="444"/>
    </row>
    <row r="38" spans="1:18" s="1033" customFormat="1" ht="19.899999999999999" customHeight="1" x14ac:dyDescent="0.15">
      <c r="A38" s="1022"/>
      <c r="B38" s="1434" t="s">
        <v>827</v>
      </c>
      <c r="C38" s="456">
        <v>6</v>
      </c>
      <c r="D38" s="449">
        <v>5</v>
      </c>
      <c r="E38" s="449">
        <v>19</v>
      </c>
      <c r="F38" s="449">
        <v>4</v>
      </c>
      <c r="G38" s="449">
        <v>-58</v>
      </c>
      <c r="H38" s="449">
        <v>-9</v>
      </c>
      <c r="I38" s="449">
        <v>24</v>
      </c>
      <c r="J38" s="449">
        <v>8</v>
      </c>
      <c r="K38" s="449">
        <v>37</v>
      </c>
      <c r="L38" s="971"/>
      <c r="M38" s="497"/>
      <c r="N38" s="456"/>
      <c r="O38" s="1443">
        <f>SUM(C38:F38)</f>
        <v>34</v>
      </c>
      <c r="P38" s="443">
        <v>-35</v>
      </c>
      <c r="Q38" s="443">
        <v>143</v>
      </c>
      <c r="R38" s="444"/>
    </row>
    <row r="39" spans="1:18" s="1033" customFormat="1" ht="10.5" customHeight="1" x14ac:dyDescent="0.15">
      <c r="A39" s="2306" t="s">
        <v>678</v>
      </c>
      <c r="B39" s="2306"/>
      <c r="C39" s="1438">
        <v>59</v>
      </c>
      <c r="D39" s="1437">
        <v>84</v>
      </c>
      <c r="E39" s="1437">
        <v>70</v>
      </c>
      <c r="F39" s="1437">
        <v>91</v>
      </c>
      <c r="G39" s="1437">
        <v>64</v>
      </c>
      <c r="H39" s="1437">
        <v>66</v>
      </c>
      <c r="I39" s="1437">
        <v>79</v>
      </c>
      <c r="J39" s="1437">
        <v>101</v>
      </c>
      <c r="K39" s="1437">
        <v>59</v>
      </c>
      <c r="L39" s="446"/>
      <c r="M39" s="449"/>
      <c r="N39" s="1438"/>
      <c r="O39" s="1442">
        <f>SUM(C39:F39)</f>
        <v>304</v>
      </c>
      <c r="P39" s="1439">
        <v>310</v>
      </c>
      <c r="Q39" s="1439">
        <v>252</v>
      </c>
      <c r="R39" s="450"/>
    </row>
    <row r="40" spans="1:18" s="1033" customFormat="1" ht="10.5" customHeight="1" x14ac:dyDescent="0.15">
      <c r="A40" s="2319" t="s">
        <v>706</v>
      </c>
      <c r="B40" s="2307"/>
      <c r="C40" s="1438">
        <v>22</v>
      </c>
      <c r="D40" s="1437">
        <v>25</v>
      </c>
      <c r="E40" s="1437">
        <v>23</v>
      </c>
      <c r="F40" s="1437">
        <v>22</v>
      </c>
      <c r="G40" s="1437">
        <v>27</v>
      </c>
      <c r="H40" s="1437">
        <v>36</v>
      </c>
      <c r="I40" s="1437">
        <v>29</v>
      </c>
      <c r="J40" s="1437">
        <v>29</v>
      </c>
      <c r="K40" s="1437">
        <v>26</v>
      </c>
      <c r="L40" s="446"/>
      <c r="M40" s="449"/>
      <c r="N40" s="1438"/>
      <c r="O40" s="1442">
        <f>SUM(C40:F40)</f>
        <v>92</v>
      </c>
      <c r="P40" s="1439">
        <v>121</v>
      </c>
      <c r="Q40" s="1439">
        <v>101</v>
      </c>
      <c r="R40" s="450"/>
    </row>
    <row r="41" spans="1:18" s="1033" customFormat="1" ht="10.5" customHeight="1" x14ac:dyDescent="0.15">
      <c r="A41" s="2307" t="s">
        <v>436</v>
      </c>
      <c r="B41" s="2307"/>
      <c r="C41" s="456">
        <v>97</v>
      </c>
      <c r="D41" s="449">
        <v>116</v>
      </c>
      <c r="E41" s="449">
        <v>117</v>
      </c>
      <c r="F41" s="449">
        <v>97</v>
      </c>
      <c r="G41" s="449">
        <v>107</v>
      </c>
      <c r="H41" s="449">
        <v>108</v>
      </c>
      <c r="I41" s="449">
        <v>107</v>
      </c>
      <c r="J41" s="449">
        <v>131</v>
      </c>
      <c r="K41" s="449">
        <v>122</v>
      </c>
      <c r="L41" s="446"/>
      <c r="M41" s="449"/>
      <c r="N41" s="456"/>
      <c r="O41" s="1443">
        <f>SUM(C41:F41)</f>
        <v>427</v>
      </c>
      <c r="P41" s="457">
        <v>453</v>
      </c>
      <c r="Q41" s="457">
        <v>695</v>
      </c>
      <c r="R41" s="450"/>
    </row>
    <row r="42" spans="1:18" s="1033" customFormat="1" ht="10.5" customHeight="1" x14ac:dyDescent="0.15">
      <c r="A42" s="2318" t="s">
        <v>67</v>
      </c>
      <c r="B42" s="2318"/>
      <c r="C42" s="451">
        <f t="shared" ref="C42" si="14">SUM(C27:C41)</f>
        <v>1971</v>
      </c>
      <c r="D42" s="1092">
        <f t="shared" ref="D42:K42" si="15">SUM(D27:D41)</f>
        <v>2038</v>
      </c>
      <c r="E42" s="1092">
        <f t="shared" si="15"/>
        <v>2082</v>
      </c>
      <c r="F42" s="1092">
        <f t="shared" si="15"/>
        <v>1969</v>
      </c>
      <c r="G42" s="1092">
        <f t="shared" si="15"/>
        <v>1913</v>
      </c>
      <c r="H42" s="1092">
        <f t="shared" si="15"/>
        <v>1970</v>
      </c>
      <c r="I42" s="1092">
        <f t="shared" si="15"/>
        <v>1900</v>
      </c>
      <c r="J42" s="1092">
        <f t="shared" si="15"/>
        <v>1986</v>
      </c>
      <c r="K42" s="1092">
        <f t="shared" si="15"/>
        <v>1805</v>
      </c>
      <c r="L42" s="453"/>
      <c r="M42" s="449"/>
      <c r="N42" s="451"/>
      <c r="O42" s="1445">
        <f t="shared" ref="O42:P42" si="16">SUM(O27:O41)</f>
        <v>8060</v>
      </c>
      <c r="P42" s="454">
        <f t="shared" si="16"/>
        <v>7769</v>
      </c>
      <c r="Q42" s="454">
        <f t="shared" ref="Q42" si="17">SUM(Q27:Q41)</f>
        <v>7303</v>
      </c>
      <c r="R42" s="1047"/>
    </row>
    <row r="43" spans="1:18" ht="6.75" customHeight="1" x14ac:dyDescent="0.2">
      <c r="A43" s="2320"/>
      <c r="B43" s="2320"/>
      <c r="C43" s="2320"/>
      <c r="D43" s="2320"/>
      <c r="E43" s="2320"/>
      <c r="F43" s="2320"/>
      <c r="G43" s="2320"/>
      <c r="H43" s="2320"/>
      <c r="I43" s="2320"/>
      <c r="J43" s="2320"/>
      <c r="K43" s="2320"/>
      <c r="L43" s="2320"/>
      <c r="M43" s="2320"/>
      <c r="N43" s="2320"/>
      <c r="O43" s="2320"/>
      <c r="P43" s="2320"/>
      <c r="Q43" s="2320"/>
      <c r="R43" s="2320"/>
    </row>
    <row r="44" spans="1:18" s="1048" customFormat="1" ht="36" customHeight="1" x14ac:dyDescent="0.15">
      <c r="A44" s="1091" t="s">
        <v>604</v>
      </c>
      <c r="B44" s="2316" t="s">
        <v>570</v>
      </c>
      <c r="C44" s="2317"/>
      <c r="D44" s="2317"/>
      <c r="E44" s="2317"/>
      <c r="F44" s="2317"/>
      <c r="G44" s="2317"/>
      <c r="H44" s="2317"/>
      <c r="I44" s="2317"/>
      <c r="J44" s="2317"/>
      <c r="K44" s="2317"/>
      <c r="L44" s="2317"/>
      <c r="M44" s="2317"/>
      <c r="N44" s="2317"/>
      <c r="O44" s="2317"/>
      <c r="P44" s="2317"/>
      <c r="Q44" s="2317"/>
      <c r="R44" s="2317"/>
    </row>
  </sheetData>
  <mergeCells count="25">
    <mergeCell ref="A27:B27"/>
    <mergeCell ref="A35:B35"/>
    <mergeCell ref="A37:B37"/>
    <mergeCell ref="D24:K24"/>
    <mergeCell ref="B44:R44"/>
    <mergeCell ref="A41:B41"/>
    <mergeCell ref="A42:B42"/>
    <mergeCell ref="A40:B40"/>
    <mergeCell ref="A43:R43"/>
    <mergeCell ref="U1"/>
    <mergeCell ref="A39:B39"/>
    <mergeCell ref="A32:B32"/>
    <mergeCell ref="A33:B33"/>
    <mergeCell ref="A34:B34"/>
    <mergeCell ref="A28:B28"/>
    <mergeCell ref="A29:B29"/>
    <mergeCell ref="A30:B30"/>
    <mergeCell ref="A31:B31"/>
    <mergeCell ref="A6:B6"/>
    <mergeCell ref="A12:B12"/>
    <mergeCell ref="A19:B19"/>
    <mergeCell ref="A3:B3"/>
    <mergeCell ref="A1:R1"/>
    <mergeCell ref="A22:R22"/>
    <mergeCell ref="A24:B24"/>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1"/>
  <sheetViews>
    <sheetView zoomScaleNormal="100" zoomScaleSheetLayoutView="100" workbookViewId="0">
      <selection activeCell="B37" sqref="B37"/>
    </sheetView>
  </sheetViews>
  <sheetFormatPr defaultColWidth="9.140625" defaultRowHeight="12.75" x14ac:dyDescent="0.2"/>
  <cols>
    <col min="1" max="1" width="2.140625" style="1867" customWidth="1"/>
    <col min="2" max="2" width="63.7109375" style="1867" customWidth="1"/>
    <col min="3" max="3" width="6.42578125" style="1885" customWidth="1"/>
    <col min="4" max="4" width="6" style="1886" customWidth="1"/>
    <col min="5" max="11" width="6" style="1867" customWidth="1"/>
    <col min="12" max="12" width="1.28515625" style="1867" customWidth="1"/>
    <col min="13" max="13" width="2.140625" style="1887" customWidth="1"/>
    <col min="14" max="14" width="1.28515625" style="1887" customWidth="1"/>
    <col min="15" max="15" width="7.28515625" style="1867" customWidth="1"/>
    <col min="16" max="17" width="6" style="1867" customWidth="1"/>
    <col min="18" max="18" width="1.28515625" style="1888" customWidth="1"/>
    <col min="19" max="20" width="9.140625" style="1867" customWidth="1"/>
    <col min="21" max="21" width="9.140625" style="1868" customWidth="1"/>
    <col min="22" max="22" width="9.140625" style="1867" customWidth="1"/>
    <col min="23" max="16384" width="9.140625" style="1867"/>
  </cols>
  <sheetData>
    <row r="1" spans="1:21" s="1862" customFormat="1" ht="15.75" customHeight="1" x14ac:dyDescent="0.25">
      <c r="A1" s="2285" t="s">
        <v>68</v>
      </c>
      <c r="B1" s="2285"/>
      <c r="C1" s="2285"/>
      <c r="D1" s="2285"/>
      <c r="E1" s="2285"/>
      <c r="F1" s="2285"/>
      <c r="G1" s="2285"/>
      <c r="H1" s="2285"/>
      <c r="I1" s="2285"/>
      <c r="J1" s="2285"/>
      <c r="K1" s="2285"/>
      <c r="L1" s="2285"/>
      <c r="M1" s="2285"/>
      <c r="N1" s="2285"/>
      <c r="O1" s="2285"/>
      <c r="P1" s="2285"/>
      <c r="Q1" s="2285"/>
      <c r="R1" s="2285"/>
      <c r="U1" s="2321"/>
    </row>
    <row r="2" spans="1:21" ht="9.75" customHeight="1" x14ac:dyDescent="0.2">
      <c r="A2" s="1863"/>
      <c r="B2" s="1863"/>
      <c r="C2" s="1863"/>
      <c r="D2" s="1863"/>
      <c r="E2" s="1864"/>
      <c r="F2" s="1864"/>
      <c r="G2" s="1864"/>
      <c r="H2" s="1864"/>
      <c r="I2" s="1864"/>
      <c r="J2" s="1864"/>
      <c r="K2" s="1864"/>
      <c r="L2" s="1865"/>
      <c r="M2" s="1865"/>
      <c r="N2" s="1865"/>
      <c r="O2" s="1864"/>
      <c r="P2" s="1864"/>
      <c r="Q2" s="1864"/>
      <c r="R2" s="1866"/>
    </row>
    <row r="3" spans="1:21" s="1871" customFormat="1" ht="10.5" customHeight="1" x14ac:dyDescent="0.15">
      <c r="A3" s="2297" t="s">
        <v>418</v>
      </c>
      <c r="B3" s="2297"/>
      <c r="C3" s="926"/>
      <c r="D3" s="1181"/>
      <c r="E3" s="1181"/>
      <c r="F3" s="1181"/>
      <c r="G3" s="1181"/>
      <c r="H3" s="1181"/>
      <c r="I3" s="1181"/>
      <c r="J3" s="1181"/>
      <c r="K3" s="1181"/>
      <c r="L3" s="1869"/>
      <c r="M3" s="114"/>
      <c r="N3" s="1500"/>
      <c r="O3" s="1676" t="s">
        <v>709</v>
      </c>
      <c r="P3" s="1677" t="s">
        <v>494</v>
      </c>
      <c r="Q3" s="1677" t="s">
        <v>17</v>
      </c>
      <c r="R3" s="1870"/>
    </row>
    <row r="4" spans="1:21" s="1871" customFormat="1" ht="10.5" customHeight="1" x14ac:dyDescent="0.15">
      <c r="A4" s="1679"/>
      <c r="B4" s="1679"/>
      <c r="C4" s="1316" t="s">
        <v>778</v>
      </c>
      <c r="D4" s="116" t="s">
        <v>750</v>
      </c>
      <c r="E4" s="116" t="s">
        <v>710</v>
      </c>
      <c r="F4" s="116" t="s">
        <v>571</v>
      </c>
      <c r="G4" s="116" t="s">
        <v>550</v>
      </c>
      <c r="H4" s="116" t="s">
        <v>528</v>
      </c>
      <c r="I4" s="116" t="s">
        <v>490</v>
      </c>
      <c r="J4" s="116" t="s">
        <v>196</v>
      </c>
      <c r="K4" s="116" t="s">
        <v>419</v>
      </c>
      <c r="L4" s="1872"/>
      <c r="M4" s="111"/>
      <c r="N4" s="1873"/>
      <c r="O4" s="1682" t="s">
        <v>18</v>
      </c>
      <c r="P4" s="116" t="s">
        <v>18</v>
      </c>
      <c r="Q4" s="116" t="s">
        <v>18</v>
      </c>
      <c r="R4" s="1683"/>
    </row>
    <row r="5" spans="1:21" s="1871" customFormat="1" ht="9.75" customHeight="1" x14ac:dyDescent="0.15">
      <c r="A5" s="1874"/>
      <c r="B5" s="1874"/>
      <c r="C5" s="722"/>
      <c r="D5" s="722"/>
      <c r="E5" s="722"/>
      <c r="F5" s="722"/>
      <c r="G5" s="722"/>
      <c r="H5" s="722"/>
      <c r="I5" s="722"/>
      <c r="J5" s="722"/>
      <c r="K5" s="722"/>
      <c r="L5" s="1875"/>
      <c r="M5" s="1875"/>
      <c r="N5" s="1875"/>
      <c r="O5" s="1875"/>
      <c r="P5" s="722"/>
      <c r="Q5" s="722"/>
      <c r="R5" s="1876"/>
    </row>
    <row r="6" spans="1:21" s="1871" customFormat="1" ht="10.5" customHeight="1" x14ac:dyDescent="0.15">
      <c r="A6" s="2325" t="s">
        <v>69</v>
      </c>
      <c r="B6" s="2325"/>
      <c r="C6" s="1877"/>
      <c r="D6" s="1878"/>
      <c r="E6" s="1878"/>
      <c r="F6" s="1878"/>
      <c r="G6" s="1878"/>
      <c r="H6" s="1878"/>
      <c r="I6" s="1878"/>
      <c r="J6" s="1878"/>
      <c r="K6" s="1878"/>
      <c r="L6" s="1879"/>
      <c r="M6" s="1875"/>
      <c r="N6" s="1877"/>
      <c r="O6" s="1880"/>
      <c r="P6" s="1878"/>
      <c r="Q6" s="1878"/>
      <c r="R6" s="1881"/>
    </row>
    <row r="7" spans="1:21" s="1871" customFormat="1" ht="10.5" customHeight="1" x14ac:dyDescent="0.15">
      <c r="A7" s="715"/>
      <c r="B7" s="1553" t="s">
        <v>70</v>
      </c>
      <c r="C7" s="136">
        <v>786</v>
      </c>
      <c r="D7" s="182">
        <v>784</v>
      </c>
      <c r="E7" s="182">
        <v>761</v>
      </c>
      <c r="F7" s="182">
        <v>750</v>
      </c>
      <c r="G7" s="182">
        <v>742</v>
      </c>
      <c r="H7" s="182">
        <v>746</v>
      </c>
      <c r="I7" s="182">
        <v>716</v>
      </c>
      <c r="J7" s="182">
        <v>730</v>
      </c>
      <c r="K7" s="182">
        <v>733</v>
      </c>
      <c r="L7" s="121"/>
      <c r="M7" s="182"/>
      <c r="N7" s="136"/>
      <c r="O7" s="1375">
        <f>SUM(C7:F7)</f>
        <v>3081</v>
      </c>
      <c r="P7" s="182">
        <v>2934</v>
      </c>
      <c r="Q7" s="182">
        <v>2738</v>
      </c>
      <c r="R7" s="123"/>
    </row>
    <row r="8" spans="1:21" s="1871" customFormat="1" ht="10.5" customHeight="1" x14ac:dyDescent="0.15">
      <c r="A8" s="1882"/>
      <c r="B8" s="1883" t="s">
        <v>71</v>
      </c>
      <c r="C8" s="1447">
        <v>465</v>
      </c>
      <c r="D8" s="1422">
        <v>488</v>
      </c>
      <c r="E8" s="1422">
        <v>463</v>
      </c>
      <c r="F8" s="1422">
        <v>457</v>
      </c>
      <c r="G8" s="1422">
        <v>439</v>
      </c>
      <c r="H8" s="1422">
        <v>499</v>
      </c>
      <c r="I8" s="1422">
        <v>496</v>
      </c>
      <c r="J8" s="1422">
        <v>532</v>
      </c>
      <c r="K8" s="1422">
        <v>412</v>
      </c>
      <c r="L8" s="121"/>
      <c r="M8" s="182"/>
      <c r="N8" s="1447"/>
      <c r="O8" s="1448">
        <f>SUM(C8:F8)</f>
        <v>1873</v>
      </c>
      <c r="P8" s="1422">
        <v>1966</v>
      </c>
      <c r="Q8" s="1422">
        <v>1745</v>
      </c>
      <c r="R8" s="123"/>
    </row>
    <row r="9" spans="1:21" s="1871" customFormat="1" ht="10.5" customHeight="1" x14ac:dyDescent="0.15">
      <c r="A9" s="1882"/>
      <c r="B9" s="1883" t="s">
        <v>72</v>
      </c>
      <c r="C9" s="136">
        <v>185</v>
      </c>
      <c r="D9" s="182">
        <v>197</v>
      </c>
      <c r="E9" s="182">
        <v>197</v>
      </c>
      <c r="F9" s="182">
        <v>193</v>
      </c>
      <c r="G9" s="182">
        <v>172</v>
      </c>
      <c r="H9" s="182">
        <v>192</v>
      </c>
      <c r="I9" s="182">
        <v>202</v>
      </c>
      <c r="J9" s="182">
        <v>199</v>
      </c>
      <c r="K9" s="182">
        <v>171</v>
      </c>
      <c r="L9" s="121"/>
      <c r="M9" s="182"/>
      <c r="N9" s="136"/>
      <c r="O9" s="1375">
        <f>SUM(C9:F9)</f>
        <v>772</v>
      </c>
      <c r="P9" s="182">
        <v>765</v>
      </c>
      <c r="Q9" s="182">
        <v>715</v>
      </c>
      <c r="R9" s="123"/>
    </row>
    <row r="10" spans="1:21" s="1871" customFormat="1" ht="10.5" customHeight="1" x14ac:dyDescent="0.15">
      <c r="A10" s="722"/>
      <c r="B10" s="722"/>
      <c r="C10" s="134">
        <f t="shared" ref="C10" si="0">SUM(C7:C9)</f>
        <v>1436</v>
      </c>
      <c r="D10" s="1088">
        <f t="shared" ref="D10:K10" si="1">SUM(D7:D9)</f>
        <v>1469</v>
      </c>
      <c r="E10" s="1088">
        <f t="shared" si="1"/>
        <v>1421</v>
      </c>
      <c r="F10" s="1088">
        <f t="shared" si="1"/>
        <v>1400</v>
      </c>
      <c r="G10" s="1088">
        <f t="shared" si="1"/>
        <v>1353</v>
      </c>
      <c r="H10" s="1088">
        <f t="shared" si="1"/>
        <v>1437</v>
      </c>
      <c r="I10" s="1088">
        <f t="shared" si="1"/>
        <v>1414</v>
      </c>
      <c r="J10" s="1088">
        <f t="shared" si="1"/>
        <v>1461</v>
      </c>
      <c r="K10" s="1088">
        <f t="shared" si="1"/>
        <v>1316</v>
      </c>
      <c r="L10" s="133"/>
      <c r="M10" s="182"/>
      <c r="N10" s="134"/>
      <c r="O10" s="1379">
        <f t="shared" ref="O10:P10" si="2">SUM(O7:O9)</f>
        <v>5726</v>
      </c>
      <c r="P10" s="132">
        <f t="shared" si="2"/>
        <v>5665</v>
      </c>
      <c r="Q10" s="132">
        <f t="shared" ref="Q10" si="3">SUM(Q7:Q9)</f>
        <v>5198</v>
      </c>
      <c r="R10" s="129"/>
    </row>
    <row r="11" spans="1:21" s="1871" customFormat="1" ht="10.5" customHeight="1" x14ac:dyDescent="0.15">
      <c r="A11" s="2325" t="s">
        <v>73</v>
      </c>
      <c r="B11" s="2325"/>
      <c r="C11" s="136"/>
      <c r="D11" s="182"/>
      <c r="E11" s="182"/>
      <c r="F11" s="182"/>
      <c r="G11" s="182"/>
      <c r="H11" s="182"/>
      <c r="I11" s="182"/>
      <c r="J11" s="182"/>
      <c r="K11" s="182"/>
      <c r="L11" s="121"/>
      <c r="M11" s="182"/>
      <c r="N11" s="136"/>
      <c r="O11" s="1375"/>
      <c r="P11" s="182"/>
      <c r="Q11" s="182"/>
      <c r="R11" s="123"/>
    </row>
    <row r="12" spans="1:21" s="1871" customFormat="1" ht="10.5" customHeight="1" x14ac:dyDescent="0.15">
      <c r="A12" s="715"/>
      <c r="B12" s="1553" t="s">
        <v>74</v>
      </c>
      <c r="C12" s="1449">
        <v>194</v>
      </c>
      <c r="D12" s="695">
        <v>182</v>
      </c>
      <c r="E12" s="695">
        <v>184</v>
      </c>
      <c r="F12" s="695">
        <v>182</v>
      </c>
      <c r="G12" s="695">
        <v>192</v>
      </c>
      <c r="H12" s="695">
        <v>181</v>
      </c>
      <c r="I12" s="695">
        <v>175</v>
      </c>
      <c r="J12" s="695">
        <v>178</v>
      </c>
      <c r="K12" s="695">
        <v>178</v>
      </c>
      <c r="L12" s="121"/>
      <c r="M12" s="182"/>
      <c r="N12" s="1449"/>
      <c r="O12" s="1450">
        <f>SUM(C12:F12)</f>
        <v>742</v>
      </c>
      <c r="P12" s="695">
        <v>726</v>
      </c>
      <c r="Q12" s="695">
        <v>680</v>
      </c>
      <c r="R12" s="123"/>
    </row>
    <row r="13" spans="1:21" s="1871" customFormat="1" ht="10.5" customHeight="1" x14ac:dyDescent="0.15">
      <c r="A13" s="1882"/>
      <c r="B13" s="1883" t="s">
        <v>437</v>
      </c>
      <c r="C13" s="136">
        <v>36</v>
      </c>
      <c r="D13" s="182">
        <v>38</v>
      </c>
      <c r="E13" s="182">
        <v>38</v>
      </c>
      <c r="F13" s="182">
        <v>38</v>
      </c>
      <c r="G13" s="182">
        <v>36</v>
      </c>
      <c r="H13" s="182">
        <v>37</v>
      </c>
      <c r="I13" s="182">
        <v>37</v>
      </c>
      <c r="J13" s="182">
        <v>39</v>
      </c>
      <c r="K13" s="182">
        <v>37</v>
      </c>
      <c r="L13" s="121"/>
      <c r="M13" s="182"/>
      <c r="N13" s="136"/>
      <c r="O13" s="1375">
        <f>SUM(C13:F13)</f>
        <v>150</v>
      </c>
      <c r="P13" s="182">
        <v>149</v>
      </c>
      <c r="Q13" s="182">
        <v>142</v>
      </c>
      <c r="R13" s="123"/>
    </row>
    <row r="14" spans="1:21" s="1871" customFormat="1" ht="10.5" customHeight="1" x14ac:dyDescent="0.15">
      <c r="A14" s="1875"/>
      <c r="B14" s="1875"/>
      <c r="C14" s="134">
        <f t="shared" ref="C14" si="4">SUM(C12:C13)</f>
        <v>230</v>
      </c>
      <c r="D14" s="1088">
        <f t="shared" ref="D14:K14" si="5">SUM(D12:D13)</f>
        <v>220</v>
      </c>
      <c r="E14" s="1088">
        <f t="shared" si="5"/>
        <v>222</v>
      </c>
      <c r="F14" s="1088">
        <f t="shared" si="5"/>
        <v>220</v>
      </c>
      <c r="G14" s="1088">
        <f t="shared" si="5"/>
        <v>228</v>
      </c>
      <c r="H14" s="1088">
        <f t="shared" si="5"/>
        <v>218</v>
      </c>
      <c r="I14" s="1088">
        <f t="shared" si="5"/>
        <v>212</v>
      </c>
      <c r="J14" s="1088">
        <f t="shared" si="5"/>
        <v>217</v>
      </c>
      <c r="K14" s="1088">
        <f t="shared" si="5"/>
        <v>215</v>
      </c>
      <c r="L14" s="133"/>
      <c r="M14" s="182"/>
      <c r="N14" s="134"/>
      <c r="O14" s="1379">
        <f t="shared" ref="O14:P14" si="6">SUM(O12:O13)</f>
        <v>892</v>
      </c>
      <c r="P14" s="132">
        <f t="shared" si="6"/>
        <v>875</v>
      </c>
      <c r="Q14" s="132">
        <f t="shared" ref="Q14" si="7">SUM(Q12:Q13)</f>
        <v>822</v>
      </c>
      <c r="R14" s="129"/>
    </row>
    <row r="15" spans="1:21" s="1871" customFormat="1" ht="10.5" customHeight="1" x14ac:dyDescent="0.15">
      <c r="A15" s="2325" t="s">
        <v>76</v>
      </c>
      <c r="B15" s="2325"/>
      <c r="C15" s="136"/>
      <c r="D15" s="182"/>
      <c r="E15" s="182"/>
      <c r="F15" s="182"/>
      <c r="G15" s="182"/>
      <c r="H15" s="182"/>
      <c r="I15" s="182"/>
      <c r="J15" s="182"/>
      <c r="K15" s="182"/>
      <c r="L15" s="121"/>
      <c r="M15" s="182"/>
      <c r="N15" s="136"/>
      <c r="O15" s="1375"/>
      <c r="P15" s="182"/>
      <c r="Q15" s="182"/>
      <c r="R15" s="123"/>
    </row>
    <row r="16" spans="1:21" s="1871" customFormat="1" ht="10.5" customHeight="1" x14ac:dyDescent="0.15">
      <c r="A16" s="715"/>
      <c r="B16" s="1553" t="s">
        <v>676</v>
      </c>
      <c r="C16" s="1449">
        <v>465</v>
      </c>
      <c r="D16" s="695">
        <v>448</v>
      </c>
      <c r="E16" s="695">
        <v>432</v>
      </c>
      <c r="F16" s="695">
        <v>416</v>
      </c>
      <c r="G16" s="695">
        <v>439</v>
      </c>
      <c r="H16" s="695">
        <v>416</v>
      </c>
      <c r="I16" s="695">
        <v>390</v>
      </c>
      <c r="J16" s="695">
        <v>389</v>
      </c>
      <c r="K16" s="695">
        <v>419</v>
      </c>
      <c r="L16" s="121"/>
      <c r="M16" s="182"/>
      <c r="N16" s="1449"/>
      <c r="O16" s="1450">
        <f>SUM(C16:F16)</f>
        <v>1761</v>
      </c>
      <c r="P16" s="695">
        <v>1634</v>
      </c>
      <c r="Q16" s="695">
        <v>1517</v>
      </c>
      <c r="R16" s="123"/>
    </row>
    <row r="17" spans="1:18" s="1871" customFormat="1" ht="10.5" customHeight="1" x14ac:dyDescent="0.15">
      <c r="A17" s="1882"/>
      <c r="B17" s="1883" t="s">
        <v>437</v>
      </c>
      <c r="C17" s="136">
        <v>28</v>
      </c>
      <c r="D17" s="182">
        <v>28</v>
      </c>
      <c r="E17" s="182">
        <v>29</v>
      </c>
      <c r="F17" s="182">
        <v>28</v>
      </c>
      <c r="G17" s="182">
        <v>28</v>
      </c>
      <c r="H17" s="182">
        <v>25</v>
      </c>
      <c r="I17" s="182">
        <v>28</v>
      </c>
      <c r="J17" s="182">
        <v>27</v>
      </c>
      <c r="K17" s="182">
        <v>31</v>
      </c>
      <c r="L17" s="121"/>
      <c r="M17" s="182"/>
      <c r="N17" s="136"/>
      <c r="O17" s="1375">
        <f>SUM(C17:F17)</f>
        <v>113</v>
      </c>
      <c r="P17" s="182">
        <v>108</v>
      </c>
      <c r="Q17" s="182">
        <v>113</v>
      </c>
      <c r="R17" s="123"/>
    </row>
    <row r="18" spans="1:18" s="1871" customFormat="1" ht="10.5" customHeight="1" x14ac:dyDescent="0.15">
      <c r="A18" s="1875"/>
      <c r="B18" s="1875"/>
      <c r="C18" s="134">
        <f t="shared" ref="C18" si="8">SUM(C16:C17)</f>
        <v>493</v>
      </c>
      <c r="D18" s="1088">
        <f t="shared" ref="D18:K18" si="9">SUM(D16:D17)</f>
        <v>476</v>
      </c>
      <c r="E18" s="1088">
        <f t="shared" si="9"/>
        <v>461</v>
      </c>
      <c r="F18" s="1088">
        <f t="shared" si="9"/>
        <v>444</v>
      </c>
      <c r="G18" s="1088">
        <f t="shared" si="9"/>
        <v>467</v>
      </c>
      <c r="H18" s="1088">
        <f t="shared" si="9"/>
        <v>441</v>
      </c>
      <c r="I18" s="1088">
        <f t="shared" si="9"/>
        <v>418</v>
      </c>
      <c r="J18" s="1088">
        <f t="shared" si="9"/>
        <v>416</v>
      </c>
      <c r="K18" s="1088">
        <f t="shared" si="9"/>
        <v>450</v>
      </c>
      <c r="L18" s="133"/>
      <c r="M18" s="182"/>
      <c r="N18" s="134"/>
      <c r="O18" s="1379">
        <f t="shared" ref="O18:P18" si="10">SUM(O16:O17)</f>
        <v>1874</v>
      </c>
      <c r="P18" s="132">
        <f t="shared" si="10"/>
        <v>1742</v>
      </c>
      <c r="Q18" s="132">
        <f t="shared" ref="Q18" si="11">SUM(Q16:Q17)</f>
        <v>1630</v>
      </c>
      <c r="R18" s="129"/>
    </row>
    <row r="19" spans="1:18" s="1871" customFormat="1" ht="10.5" customHeight="1" x14ac:dyDescent="0.15">
      <c r="A19" s="2325" t="s">
        <v>77</v>
      </c>
      <c r="B19" s="2325"/>
      <c r="C19" s="136"/>
      <c r="D19" s="182"/>
      <c r="E19" s="182"/>
      <c r="F19" s="182"/>
      <c r="G19" s="182"/>
      <c r="H19" s="182"/>
      <c r="I19" s="182"/>
      <c r="J19" s="182"/>
      <c r="K19" s="182"/>
      <c r="L19" s="121"/>
      <c r="M19" s="182"/>
      <c r="N19" s="136"/>
      <c r="O19" s="1375"/>
      <c r="P19" s="182"/>
      <c r="Q19" s="182"/>
      <c r="R19" s="123"/>
    </row>
    <row r="20" spans="1:18" s="1871" customFormat="1" ht="10.5" customHeight="1" x14ac:dyDescent="0.15">
      <c r="A20" s="715"/>
      <c r="B20" s="1553" t="s">
        <v>78</v>
      </c>
      <c r="C20" s="136">
        <v>34</v>
      </c>
      <c r="D20" s="182">
        <v>36</v>
      </c>
      <c r="E20" s="182">
        <v>37</v>
      </c>
      <c r="F20" s="182">
        <v>35</v>
      </c>
      <c r="G20" s="182">
        <v>40</v>
      </c>
      <c r="H20" s="182">
        <v>36</v>
      </c>
      <c r="I20" s="182">
        <v>37</v>
      </c>
      <c r="J20" s="182">
        <v>35</v>
      </c>
      <c r="K20" s="182">
        <v>37</v>
      </c>
      <c r="L20" s="121"/>
      <c r="M20" s="182"/>
      <c r="N20" s="136"/>
      <c r="O20" s="1375">
        <f>SUM(C20:F20)</f>
        <v>142</v>
      </c>
      <c r="P20" s="182">
        <v>148</v>
      </c>
      <c r="Q20" s="182">
        <v>145</v>
      </c>
      <c r="R20" s="123"/>
    </row>
    <row r="21" spans="1:18" s="1871" customFormat="1" ht="10.5" customHeight="1" x14ac:dyDescent="0.15">
      <c r="A21" s="1882"/>
      <c r="B21" s="1883" t="s">
        <v>79</v>
      </c>
      <c r="C21" s="1447">
        <v>27</v>
      </c>
      <c r="D21" s="1422">
        <v>30</v>
      </c>
      <c r="E21" s="1422">
        <v>33</v>
      </c>
      <c r="F21" s="1422">
        <v>29</v>
      </c>
      <c r="G21" s="1422">
        <v>27</v>
      </c>
      <c r="H21" s="1422">
        <v>30</v>
      </c>
      <c r="I21" s="1422">
        <v>33</v>
      </c>
      <c r="J21" s="1422">
        <v>31</v>
      </c>
      <c r="K21" s="1422">
        <v>28</v>
      </c>
      <c r="L21" s="121"/>
      <c r="M21" s="182"/>
      <c r="N21" s="1447"/>
      <c r="O21" s="1448">
        <f>SUM(C21:F21)</f>
        <v>119</v>
      </c>
      <c r="P21" s="1422">
        <v>121</v>
      </c>
      <c r="Q21" s="1422">
        <v>123</v>
      </c>
      <c r="R21" s="123"/>
    </row>
    <row r="22" spans="1:18" s="1871" customFormat="1" ht="10.5" customHeight="1" x14ac:dyDescent="0.15">
      <c r="A22" s="1882"/>
      <c r="B22" s="1883" t="s">
        <v>80</v>
      </c>
      <c r="C22" s="136">
        <v>10</v>
      </c>
      <c r="D22" s="182">
        <v>10</v>
      </c>
      <c r="E22" s="182">
        <v>11</v>
      </c>
      <c r="F22" s="182">
        <v>11</v>
      </c>
      <c r="G22" s="182">
        <v>11</v>
      </c>
      <c r="H22" s="182">
        <v>11</v>
      </c>
      <c r="I22" s="182">
        <v>12</v>
      </c>
      <c r="J22" s="182">
        <v>12</v>
      </c>
      <c r="K22" s="182">
        <v>13</v>
      </c>
      <c r="L22" s="121"/>
      <c r="M22" s="182"/>
      <c r="N22" s="136"/>
      <c r="O22" s="1375">
        <f>SUM(C22:F22)</f>
        <v>42</v>
      </c>
      <c r="P22" s="182">
        <v>46</v>
      </c>
      <c r="Q22" s="182">
        <v>49</v>
      </c>
      <c r="R22" s="123"/>
    </row>
    <row r="23" spans="1:18" s="1871" customFormat="1" ht="10.5" customHeight="1" x14ac:dyDescent="0.15">
      <c r="A23" s="1875"/>
      <c r="B23" s="1875"/>
      <c r="C23" s="134">
        <f t="shared" ref="C23" si="12">SUM(C20:C22)</f>
        <v>71</v>
      </c>
      <c r="D23" s="1088">
        <f t="shared" ref="D23:K23" si="13">SUM(D20:D22)</f>
        <v>76</v>
      </c>
      <c r="E23" s="1088">
        <f t="shared" si="13"/>
        <v>81</v>
      </c>
      <c r="F23" s="1088">
        <f t="shared" si="13"/>
        <v>75</v>
      </c>
      <c r="G23" s="1088">
        <f t="shared" si="13"/>
        <v>78</v>
      </c>
      <c r="H23" s="1088">
        <f t="shared" si="13"/>
        <v>77</v>
      </c>
      <c r="I23" s="1088">
        <f t="shared" si="13"/>
        <v>82</v>
      </c>
      <c r="J23" s="1088">
        <f t="shared" si="13"/>
        <v>78</v>
      </c>
      <c r="K23" s="1088">
        <f t="shared" si="13"/>
        <v>78</v>
      </c>
      <c r="L23" s="133"/>
      <c r="M23" s="182"/>
      <c r="N23" s="134"/>
      <c r="O23" s="1379">
        <f t="shared" ref="O23:P23" si="14">SUM(O20:O22)</f>
        <v>303</v>
      </c>
      <c r="P23" s="132">
        <f t="shared" si="14"/>
        <v>315</v>
      </c>
      <c r="Q23" s="132">
        <f t="shared" ref="Q23" si="15">SUM(Q20:Q22)</f>
        <v>317</v>
      </c>
      <c r="R23" s="129"/>
    </row>
    <row r="24" spans="1:18" s="1871" customFormat="1" ht="10.5" customHeight="1" x14ac:dyDescent="0.15">
      <c r="A24" s="2325" t="s">
        <v>81</v>
      </c>
      <c r="B24" s="2325"/>
      <c r="C24" s="136">
        <v>95</v>
      </c>
      <c r="D24" s="182">
        <v>93</v>
      </c>
      <c r="E24" s="182">
        <v>90</v>
      </c>
      <c r="F24" s="182">
        <v>81</v>
      </c>
      <c r="G24" s="182">
        <v>95</v>
      </c>
      <c r="H24" s="182">
        <v>83</v>
      </c>
      <c r="I24" s="182">
        <v>77</v>
      </c>
      <c r="J24" s="182">
        <v>72</v>
      </c>
      <c r="K24" s="182">
        <v>89</v>
      </c>
      <c r="L24" s="121"/>
      <c r="M24" s="182"/>
      <c r="N24" s="136"/>
      <c r="O24" s="1375">
        <f>SUM(C24:F24)</f>
        <v>359</v>
      </c>
      <c r="P24" s="182">
        <v>327</v>
      </c>
      <c r="Q24" s="182">
        <v>282</v>
      </c>
      <c r="R24" s="123"/>
    </row>
    <row r="25" spans="1:18" s="1871" customFormat="1" ht="10.5" customHeight="1" x14ac:dyDescent="0.15">
      <c r="A25" s="2322" t="s">
        <v>82</v>
      </c>
      <c r="B25" s="2322"/>
      <c r="C25" s="1447">
        <v>67</v>
      </c>
      <c r="D25" s="1422">
        <v>59</v>
      </c>
      <c r="E25" s="1422">
        <v>51</v>
      </c>
      <c r="F25" s="1422">
        <v>49</v>
      </c>
      <c r="G25" s="1422">
        <v>71</v>
      </c>
      <c r="H25" s="1422">
        <v>55</v>
      </c>
      <c r="I25" s="1422">
        <v>47</v>
      </c>
      <c r="J25" s="1422">
        <v>53</v>
      </c>
      <c r="K25" s="1422">
        <v>71</v>
      </c>
      <c r="L25" s="121"/>
      <c r="M25" s="182"/>
      <c r="N25" s="1447"/>
      <c r="O25" s="1448">
        <f>SUM(C25:F25)</f>
        <v>226</v>
      </c>
      <c r="P25" s="1422">
        <v>226</v>
      </c>
      <c r="Q25" s="1422">
        <v>229</v>
      </c>
      <c r="R25" s="123"/>
    </row>
    <row r="26" spans="1:18" s="1871" customFormat="1" ht="10.5" customHeight="1" x14ac:dyDescent="0.15">
      <c r="A26" s="2322" t="s">
        <v>83</v>
      </c>
      <c r="B26" s="2322"/>
      <c r="C26" s="1447">
        <v>25</v>
      </c>
      <c r="D26" s="1422">
        <v>29</v>
      </c>
      <c r="E26" s="1422">
        <v>24</v>
      </c>
      <c r="F26" s="1422">
        <v>32</v>
      </c>
      <c r="G26" s="1422">
        <v>26</v>
      </c>
      <c r="H26" s="1422">
        <v>27</v>
      </c>
      <c r="I26" s="1422">
        <v>22</v>
      </c>
      <c r="J26" s="1422">
        <v>28</v>
      </c>
      <c r="K26" s="1422">
        <v>26</v>
      </c>
      <c r="L26" s="121"/>
      <c r="M26" s="182"/>
      <c r="N26" s="1447"/>
      <c r="O26" s="1448">
        <f>SUM(C26:F26)</f>
        <v>110</v>
      </c>
      <c r="P26" s="1422">
        <v>103</v>
      </c>
      <c r="Q26" s="1422">
        <v>96</v>
      </c>
      <c r="R26" s="123"/>
    </row>
    <row r="27" spans="1:18" s="1871" customFormat="1" ht="11.25" customHeight="1" x14ac:dyDescent="0.15">
      <c r="A27" s="2322" t="s">
        <v>677</v>
      </c>
      <c r="B27" s="2322"/>
      <c r="C27" s="136">
        <v>421</v>
      </c>
      <c r="D27" s="182">
        <v>248</v>
      </c>
      <c r="E27" s="182">
        <v>238</v>
      </c>
      <c r="F27" s="182">
        <v>459</v>
      </c>
      <c r="G27" s="182">
        <v>273</v>
      </c>
      <c r="H27" s="182">
        <v>234</v>
      </c>
      <c r="I27" s="182">
        <v>245</v>
      </c>
      <c r="J27" s="182">
        <v>253</v>
      </c>
      <c r="K27" s="182">
        <v>325</v>
      </c>
      <c r="L27" s="121"/>
      <c r="M27" s="182"/>
      <c r="N27" s="136"/>
      <c r="O27" s="1375">
        <f>SUM(C27:F27)</f>
        <v>1366</v>
      </c>
      <c r="P27" s="182">
        <v>1005</v>
      </c>
      <c r="Q27" s="182">
        <v>997</v>
      </c>
      <c r="R27" s="123"/>
    </row>
    <row r="28" spans="1:18" s="1871" customFormat="1" ht="10.5" customHeight="1" x14ac:dyDescent="0.15">
      <c r="A28" s="2322" t="s">
        <v>423</v>
      </c>
      <c r="B28" s="2322"/>
      <c r="C28" s="134">
        <f t="shared" ref="C28" si="16">SUM(C24:C27)+C10+C14+C18+C23</f>
        <v>2838</v>
      </c>
      <c r="D28" s="1088">
        <f t="shared" ref="D28:I28" si="17">SUM(D24:D27)+D10+D14+D18+D23</f>
        <v>2670</v>
      </c>
      <c r="E28" s="1088">
        <f t="shared" si="17"/>
        <v>2588</v>
      </c>
      <c r="F28" s="1088">
        <f t="shared" si="17"/>
        <v>2760</v>
      </c>
      <c r="G28" s="1088">
        <f t="shared" si="17"/>
        <v>2591</v>
      </c>
      <c r="H28" s="1088">
        <f t="shared" si="17"/>
        <v>2572</v>
      </c>
      <c r="I28" s="1088">
        <f t="shared" si="17"/>
        <v>2517</v>
      </c>
      <c r="J28" s="1088">
        <f t="shared" ref="J28:K28" si="18">SUM(J24:J27)+J10+J14+J18+J23</f>
        <v>2578</v>
      </c>
      <c r="K28" s="1088">
        <f t="shared" si="18"/>
        <v>2570</v>
      </c>
      <c r="L28" s="133"/>
      <c r="M28" s="182"/>
      <c r="N28" s="134"/>
      <c r="O28" s="1379">
        <f t="shared" ref="O28:P28" si="19">SUM(O24:O27)+O10+O14+O18+O23</f>
        <v>10856</v>
      </c>
      <c r="P28" s="132">
        <f t="shared" si="19"/>
        <v>10258</v>
      </c>
      <c r="Q28" s="132">
        <f t="shared" ref="Q28" si="20">SUM(Q24:Q27)+Q10+Q14+Q18+Q23</f>
        <v>9571</v>
      </c>
      <c r="R28" s="129"/>
    </row>
    <row r="29" spans="1:18" s="1456" customFormat="1" ht="9.75" customHeight="1" x14ac:dyDescent="0.15">
      <c r="A29" s="537"/>
      <c r="B29" s="537"/>
      <c r="C29" s="1451"/>
      <c r="D29" s="1451"/>
      <c r="E29" s="1452"/>
      <c r="F29" s="1452"/>
      <c r="G29" s="1452"/>
      <c r="H29" s="1452"/>
      <c r="I29" s="1452"/>
      <c r="J29" s="1452"/>
      <c r="K29" s="1452"/>
      <c r="L29" s="1453"/>
      <c r="M29" s="1454"/>
      <c r="N29" s="1454"/>
      <c r="O29" s="1452"/>
      <c r="P29" s="1452"/>
      <c r="Q29" s="1452"/>
      <c r="R29" s="1455"/>
    </row>
    <row r="30" spans="1:18" s="1884" customFormat="1" ht="9" customHeight="1" x14ac:dyDescent="0.15">
      <c r="A30" s="1626" t="s">
        <v>604</v>
      </c>
      <c r="B30" s="2324" t="s">
        <v>828</v>
      </c>
      <c r="C30" s="2324"/>
      <c r="D30" s="2324"/>
      <c r="E30" s="2324"/>
      <c r="F30" s="2324"/>
      <c r="G30" s="2324"/>
      <c r="H30" s="2324"/>
      <c r="I30" s="2324"/>
      <c r="J30" s="2324"/>
      <c r="K30" s="2324"/>
      <c r="L30" s="2324"/>
      <c r="M30" s="2324"/>
      <c r="N30" s="2324"/>
      <c r="O30" s="2324"/>
      <c r="P30" s="2324"/>
      <c r="Q30" s="2324"/>
      <c r="R30" s="2324"/>
    </row>
    <row r="31" spans="1:18" s="1884" customFormat="1" ht="18" customHeight="1" x14ac:dyDescent="0.15">
      <c r="A31" s="1626" t="s">
        <v>605</v>
      </c>
      <c r="B31" s="2323" t="s">
        <v>829</v>
      </c>
      <c r="C31" s="2323"/>
      <c r="D31" s="2323"/>
      <c r="E31" s="2323"/>
      <c r="F31" s="2323"/>
      <c r="G31" s="2323"/>
      <c r="H31" s="2323"/>
      <c r="I31" s="2323"/>
      <c r="J31" s="2323"/>
      <c r="K31" s="2323"/>
      <c r="L31" s="2323"/>
      <c r="M31" s="2323"/>
      <c r="N31" s="2323"/>
      <c r="O31" s="2323"/>
      <c r="P31" s="2323"/>
      <c r="Q31" s="2323"/>
      <c r="R31" s="2323"/>
    </row>
  </sheetData>
  <mergeCells count="14">
    <mergeCell ref="B31:R31"/>
    <mergeCell ref="B30:R30"/>
    <mergeCell ref="A6:B6"/>
    <mergeCell ref="A11:B11"/>
    <mergeCell ref="A26:B26"/>
    <mergeCell ref="A15:B15"/>
    <mergeCell ref="A19:B19"/>
    <mergeCell ref="A24:B24"/>
    <mergeCell ref="A25:B25"/>
    <mergeCell ref="U1"/>
    <mergeCell ref="A27:B27"/>
    <mergeCell ref="A28:B28"/>
    <mergeCell ref="A3:B3"/>
    <mergeCell ref="A1:R1"/>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39</vt:i4>
      </vt:variant>
      <vt:variant>
        <vt:lpstr>Named Ranges</vt:lpstr>
      </vt:variant>
      <vt:variant>
        <vt:i4>43</vt:i4>
      </vt:variant>
    </vt:vector>
  </HeadingPairs>
  <TitlesOfParts>
    <vt:vector size="82"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Loans&amp;Acc</vt:lpstr>
      <vt:lpstr>Pg 24 Loans&amp;Acc1</vt:lpstr>
      <vt:lpstr>Pg 25 Loans&amp;Acc2</vt:lpstr>
      <vt:lpstr>Pg 26 GIL</vt:lpstr>
      <vt:lpstr>Pg 27 ACL</vt:lpstr>
      <vt:lpstr>Pg 28 ACL2</vt:lpstr>
      <vt:lpstr>Pg 29 ACL3</vt:lpstr>
      <vt:lpstr>Pg 30 NIL</vt:lpstr>
      <vt:lpstr>Pg 31 Changes in GIL</vt:lpstr>
      <vt:lpstr>Pg 32 changes in ACL</vt:lpstr>
      <vt:lpstr>Pg 33 PCL</vt:lpstr>
      <vt:lpstr>Pg 34 NWO</vt:lpstr>
      <vt:lpstr>Pg 35 Cr Rsk Fin_PDL</vt:lpstr>
      <vt:lpstr>Pg 36 Deriv NA</vt:lpstr>
      <vt:lpstr>Pg 37 Appendix - Retail</vt:lpstr>
      <vt:lpstr>LoansA</vt:lpstr>
      <vt:lpstr>LoansA1</vt:lpstr>
      <vt:lpstr>LoansA2</vt:lpstr>
      <vt:lpstr>COV!Print_Area</vt:lpstr>
      <vt:lpstr>'Pg 1 N to U External'!Print_Area</vt:lpstr>
      <vt:lpstr>'Pg 10 WEALTH'!Print_Area</vt:lpstr>
      <vt:lpstr>'Pg 11 US Com Bank and WM_CAD'!Print_Area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Loans&amp;Acc'!Print_Area</vt:lpstr>
      <vt:lpstr>'Pg 24 Loans&amp;Acc1'!Print_Area</vt:lpstr>
      <vt:lpstr>'Pg 25 Loans&amp;Acc2'!Print_Area</vt:lpstr>
      <vt:lpstr>'Pg 26 GIL'!Print_Area</vt:lpstr>
      <vt:lpstr>'Pg 27 ACL'!Print_Area</vt:lpstr>
      <vt:lpstr>'Pg 28 ACL2'!Print_Area</vt:lpstr>
      <vt:lpstr>'Pg 29 ACL3'!Print_Area</vt:lpstr>
      <vt:lpstr>'Pg 3  Items of Note'!Print_Area</vt:lpstr>
      <vt:lpstr>'Pg 30 NIL'!Print_Area</vt:lpstr>
      <vt:lpstr>'Pg 31 Changes in GIL'!Print_Area</vt:lpstr>
      <vt:lpstr>'Pg 32 changes in ACL'!Print_Area</vt:lpstr>
      <vt:lpstr>'Pg 33 PCL'!Print_Area</vt:lpstr>
      <vt:lpstr>'Pg 34 NWO'!Print_Area</vt:lpstr>
      <vt:lpstr>'Pg 35 Cr Rsk Fin_PDL'!Print_Area</vt:lpstr>
      <vt:lpstr>'Pg 36 Deriv NA'!Print_Area</vt:lpstr>
      <vt:lpstr>'Pg 37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COV!Print_Area2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Couture</dc:creator>
  <cp:lastModifiedBy>Jenkins, Shawn</cp:lastModifiedBy>
  <cp:lastPrinted>2019-12-03T15:49:41Z</cp:lastPrinted>
  <dcterms:created xsi:type="dcterms:W3CDTF">2018-02-13T13:04:34Z</dcterms:created>
  <dcterms:modified xsi:type="dcterms:W3CDTF">2019-12-04T22:32:24Z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