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9320" windowHeight="11760"/>
  </bookViews>
  <sheets>
    <sheet name="COV" sheetId="44" r:id="rId1"/>
    <sheet name="TOC_New" sheetId="37" r:id="rId2"/>
    <sheet name="Pg 1 N to U External" sheetId="38" r:id="rId3"/>
    <sheet name="Pg 2  N to U Non-GAAP" sheetId="26" r:id="rId4"/>
    <sheet name="Pg 3  Items of Note" sheetId="27" r:id="rId5"/>
    <sheet name="Pg 4 FH" sheetId="3" r:id="rId6"/>
    <sheet name="Pg 5 FH Contd" sheetId="25" r:id="rId7"/>
    <sheet name="Pg 6 NII" sheetId="4" r:id="rId8"/>
    <sheet name="Pg 7 NIX" sheetId="5" r:id="rId9"/>
    <sheet name="Pg 8 Seg Info" sheetId="24" r:id="rId10"/>
    <sheet name="Pg 9 RETAIL" sheetId="6" r:id="rId11"/>
    <sheet name="Pg 10 WEALTH" sheetId="7" r:id="rId12"/>
    <sheet name="Pg 11 US Com Bank and WM_CA" sheetId="41" r:id="rId13"/>
    <sheet name="Pg 12 US Com Bank and WM_US" sheetId="42" r:id="rId14"/>
    <sheet name="Pg 13 Capital Markets" sheetId="8" r:id="rId15"/>
    <sheet name="Pg 14 Other" sheetId="9" r:id="rId16"/>
    <sheet name="Pg 15 Trad Actv" sheetId="10" r:id="rId17"/>
    <sheet name="Pg 16 Bal Sht" sheetId="11" r:id="rId18"/>
    <sheet name="Pg 17 AvgBS &amp; GoodW" sheetId="28" r:id="rId19"/>
    <sheet name="Pg 18 OCI" sheetId="23" r:id="rId20"/>
    <sheet name="Pg 19 OCI_Tax" sheetId="33" r:id="rId21"/>
    <sheet name="Pg 20 Equity" sheetId="12" r:id="rId22"/>
    <sheet name="Pg 21 Equity AOCI" sheetId="34" r:id="rId23"/>
    <sheet name="Pg 22 AssetMgmt" sheetId="13" r:id="rId24"/>
    <sheet name="Pg 23 Loans&amp;Acc_B4" sheetId="43" state="hidden" r:id="rId25"/>
    <sheet name="Pg 23 Loans&amp;Acc" sheetId="45" r:id="rId26"/>
    <sheet name="Pg 24 Loans&amp;Acc1" sheetId="46" r:id="rId27"/>
    <sheet name="Pg 25 Loans&amp;Acc2" sheetId="47" r:id="rId28"/>
    <sheet name="Pg 26 GIL" sheetId="14" r:id="rId29"/>
    <sheet name="Pg 27 ACL" sheetId="15" r:id="rId30"/>
    <sheet name="Pg 28 ACL2" sheetId="16" r:id="rId31"/>
    <sheet name="Pg 29 ACL3" sheetId="32" r:id="rId32"/>
    <sheet name="Pg 30 NIL" sheetId="17" r:id="rId33"/>
    <sheet name="Pg 31 Changes in GIL" sheetId="18" r:id="rId34"/>
    <sheet name="Pg 32 Changes in ACL" sheetId="35" r:id="rId35"/>
    <sheet name="Pg 33 PCL" sheetId="19" r:id="rId36"/>
    <sheet name="Pg 34 NWO" sheetId="20" r:id="rId37"/>
    <sheet name="Pg 35 Cr Rsk Fin_PDL" sheetId="21" r:id="rId38"/>
    <sheet name="Pg 36 Deriv NA" sheetId="36" r:id="rId39"/>
    <sheet name="Pg 37 FV" sheetId="22" r:id="rId40"/>
    <sheet name="Pg 38 Appendix - Retail" sheetId="31" r:id="rId41"/>
  </sheets>
  <definedNames>
    <definedName name="ABS_GW">'Pg 17 AvgBS &amp; GoodW'!$A$1:$S$50</definedName>
    <definedName name="ACL_1">'Pg 27 ACL'!$A$1:$N$50</definedName>
    <definedName name="ACL_2">'Pg 28 ACL2'!$A$1:$R$55</definedName>
    <definedName name="ACL_3">'Pg 29 ACL3'!$A$1:$I$51</definedName>
    <definedName name="AsstM">'Pg 22 AssetMgmt'!$A$1:$N$28</definedName>
    <definedName name="Bal_Sht">'Pg 16 Bal Sht'!$A$1:$P$66</definedName>
    <definedName name="CRskFM">'Pg 35 Cr Rsk Fin_PDL'!$A$1:$S$45</definedName>
    <definedName name="DerivNA">'Pg 36 Deriv NA'!$A$1:$T$62</definedName>
    <definedName name="Equity">'Pg 20 Equity'!$A$1:$W$47</definedName>
    <definedName name="Equity2">'Pg 21 Equity AOCI'!$A$1:$X$55</definedName>
    <definedName name="FH_1">'Pg 4 FH'!$A$1:$V$59</definedName>
    <definedName name="FH_2">'Pg 5 FH Contd'!$A$1:$W$60</definedName>
    <definedName name="FVal">'Pg 37 FV'!$A$1:$P$51</definedName>
    <definedName name="GIL">'Pg 26 GIL'!$A$1:$O$49</definedName>
    <definedName name="GILACL">'Pg 31 Changes in GIL'!$A$1:$U$52</definedName>
    <definedName name="GILACL2">'Pg 32 Changes in ACL'!$A$1:$S$25</definedName>
    <definedName name="ION">'Pg 3  Items of Note'!$A$1:$S$26</definedName>
    <definedName name="LoansA" localSheetId="24">'Pg 23 Loans&amp;Acc_B4'!$A$1:$O$42</definedName>
    <definedName name="LoansA">'Pg 23 Loans&amp;Acc'!$A$1:$R$37</definedName>
    <definedName name="LoansA1">'Pg 24 Loans&amp;Acc1'!$A$1:$R$36</definedName>
    <definedName name="LoansA2">'Pg 25 Loans&amp;Acc2'!$A$1:$R$36</definedName>
    <definedName name="LoansOff">#REF!</definedName>
    <definedName name="NII">'Pg 6 NII'!$A$1:$U$48</definedName>
    <definedName name="NIL">'Pg 30 NIL'!$A$1:$N$49</definedName>
    <definedName name="NIX">'Pg 7 NIX'!$A$1:$U$36</definedName>
    <definedName name="NTU">'Pg 2  N to U Non-GAAP'!$A$1:$X$47</definedName>
    <definedName name="NWOs">'Pg 34 NWO'!$A$1:$V$46</definedName>
    <definedName name="OCI">'Pg 18 OCI'!$A$1:$V$35</definedName>
    <definedName name="OCITax">'Pg 19 OCI_Tax'!$A$1:$V$29</definedName>
    <definedName name="Other">'Pg 14 Other'!$A$1:$V$50</definedName>
    <definedName name="PCL">'Pg 33 PCL'!$A$1:$U$60</definedName>
    <definedName name="_xlnm.Print_Area" localSheetId="2">'Pg 1 N to U External'!$A$1:$C$48</definedName>
    <definedName name="_xlnm.Print_Area" localSheetId="11">'Pg 10 WEALTH'!$A$1:$T$60</definedName>
    <definedName name="_xlnm.Print_Area" localSheetId="12">'Pg 11 US Com Bank and WM_CA'!$A$1:$T$59</definedName>
    <definedName name="_xlnm.Print_Area" localSheetId="13">'Pg 12 US Com Bank and WM_US'!$A$1:$T$59</definedName>
    <definedName name="_xlnm.Print_Area" localSheetId="14">'Pg 13 Capital Markets'!$A$1:$S$46</definedName>
    <definedName name="_xlnm.Print_Area" localSheetId="15">'Pg 14 Other'!$A$1:$T$45</definedName>
    <definedName name="_xlnm.Print_Area" localSheetId="16">'Pg 15 Trad Actv'!$A$1:$V$40</definedName>
    <definedName name="_xlnm.Print_Area" localSheetId="17">'Pg 16 Bal Sht'!$A$1:$N$62</definedName>
    <definedName name="_xlnm.Print_Area" localSheetId="18">'Pg 17 AvgBS &amp; GoodW'!$A$1:$S$49</definedName>
    <definedName name="_xlnm.Print_Area" localSheetId="19">'Pg 18 OCI'!$A$1:$T$32</definedName>
    <definedName name="_xlnm.Print_Area" localSheetId="20">'Pg 19 OCI_Tax'!$A$1:$T$26</definedName>
    <definedName name="_xlnm.Print_Area" localSheetId="3">'Pg 2  N to U Non-GAAP'!$A$1:$W$45</definedName>
    <definedName name="_xlnm.Print_Area" localSheetId="21">'Pg 20 Equity'!$A$1:$U$44</definedName>
    <definedName name="_xlnm.Print_Area" localSheetId="22">'Pg 21 Equity AOCI'!$A$1:$V$52</definedName>
    <definedName name="_xlnm.Print_Area" localSheetId="23">'Pg 22 AssetMgmt'!$A$1:$L$24</definedName>
    <definedName name="_xlnm.Print_Area" localSheetId="25">'Pg 23 Loans&amp;Acc'!$A$1:$R$39</definedName>
    <definedName name="_xlnm.Print_Area" localSheetId="24">'Pg 23 Loans&amp;Acc_B4'!$A$1:$M$38</definedName>
    <definedName name="_xlnm.Print_Area" localSheetId="26">'Pg 24 Loans&amp;Acc1'!$A$1:$R$36</definedName>
    <definedName name="_xlnm.Print_Area" localSheetId="27">'Pg 25 Loans&amp;Acc2'!$A$1:$R$36</definedName>
    <definedName name="_xlnm.Print_Area" localSheetId="28">'Pg 26 GIL'!$A$1:$M$47</definedName>
    <definedName name="_xlnm.Print_Area" localSheetId="29">'Pg 27 ACL'!$A$1:$M$47</definedName>
    <definedName name="_xlnm.Print_Area" localSheetId="30">'Pg 28 ACL2'!$A$1:$P$54</definedName>
    <definedName name="_xlnm.Print_Area" localSheetId="31">'Pg 29 ACL3'!$A$1:$G$50</definedName>
    <definedName name="_xlnm.Print_Area" localSheetId="4">'Pg 3  Items of Note'!$A$1:$S$26</definedName>
    <definedName name="_xlnm.Print_Area" localSheetId="32">'Pg 30 NIL'!$A$1:$M$48</definedName>
    <definedName name="_xlnm.Print_Area" localSheetId="33">'Pg 31 Changes in GIL'!$A$1:$U$51</definedName>
    <definedName name="_xlnm.Print_Area" localSheetId="34">'Pg 32 Changes in ACL'!$A$1:$S$24</definedName>
    <definedName name="_xlnm.Print_Area" localSheetId="35">'Pg 33 PCL'!$A$1:$S$58</definedName>
    <definedName name="_xlnm.Print_Area" localSheetId="36">'Pg 34 NWO'!$A$1:$T$45</definedName>
    <definedName name="_xlnm.Print_Area" localSheetId="37">'Pg 35 Cr Rsk Fin_PDL'!$A$1:$Q$43</definedName>
    <definedName name="_xlnm.Print_Area" localSheetId="38">'Pg 36 Deriv NA'!$A$1:$S$60</definedName>
    <definedName name="_xlnm.Print_Area" localSheetId="39">'Pg 37 FV'!$A$1:$N$49</definedName>
    <definedName name="_xlnm.Print_Area" localSheetId="40">'Pg 38 Appendix - Retail'!$A$1:$S$39</definedName>
    <definedName name="_xlnm.Print_Area" localSheetId="5">'Pg 4 FH'!$A$1:$T$54</definedName>
    <definedName name="_xlnm.Print_Area" localSheetId="6">'Pg 5 FH Contd'!$A$1:$U$54</definedName>
    <definedName name="_xlnm.Print_Area" localSheetId="7">'Pg 6 NII'!$A$1:$S$44</definedName>
    <definedName name="_xlnm.Print_Area" localSheetId="8">'Pg 7 NIX'!$A$1:$S$31</definedName>
    <definedName name="_xlnm.Print_Area" localSheetId="9">'Pg 8 Seg Info'!$A$1:$T$22</definedName>
    <definedName name="_xlnm.Print_Area" localSheetId="10">'Pg 9 RETAIL'!$A$1:$S$49</definedName>
    <definedName name="_xlnm.Print_Area" localSheetId="1">TOC_New!$A$1:$H$48</definedName>
    <definedName name="Retail">'Pg 9 RETAIL'!$A$1:$U$52</definedName>
    <definedName name="RetailApp">'Pg 38 Appendix - Retail'!$A$1:$U$42</definedName>
    <definedName name="Seg_I">'Pg 8 Seg Info'!$A$1:$V$29</definedName>
    <definedName name="TA">'Pg 15 Trad Actv'!$A$1:$X$43</definedName>
    <definedName name="USSEG" localSheetId="12">'Pg 11 US Com Bank and WM_CA'!$A$1:$V$63</definedName>
    <definedName name="USSEG_USD" localSheetId="13">'Pg 12 US Com Bank and WM_US'!$A$1:$U$59</definedName>
    <definedName name="Wealth">'Pg 10 WEALTH'!$A$1:$V$64</definedName>
    <definedName name="Whole">'Pg 13 Capital Markets'!$A$1:$U$50</definedName>
  </definedNames>
  <calcPr calcId="145621"/>
</workbook>
</file>

<file path=xl/calcChain.xml><?xml version="1.0" encoding="utf-8"?>
<calcChain xmlns="http://schemas.openxmlformats.org/spreadsheetml/2006/main">
  <c r="U47" i="34" l="1"/>
  <c r="T47" i="34"/>
  <c r="S47" i="34"/>
  <c r="R47" i="34"/>
  <c r="P33" i="47" l="1"/>
  <c r="O33" i="47"/>
  <c r="N33" i="47"/>
  <c r="K33" i="47"/>
  <c r="J33" i="47"/>
  <c r="I33" i="47"/>
  <c r="F33" i="47"/>
  <c r="E33" i="47"/>
  <c r="D33" i="47"/>
  <c r="Q32" i="47"/>
  <c r="L32" i="47"/>
  <c r="G32" i="47"/>
  <c r="Q30" i="47"/>
  <c r="L30" i="47"/>
  <c r="G30" i="47"/>
  <c r="Q29" i="47"/>
  <c r="L29" i="47"/>
  <c r="G29" i="47"/>
  <c r="Q28" i="47"/>
  <c r="L28" i="47"/>
  <c r="G28" i="47"/>
  <c r="Q27" i="47"/>
  <c r="L27" i="47"/>
  <c r="G27" i="47"/>
  <c r="Q26" i="47"/>
  <c r="L26" i="47"/>
  <c r="G26" i="47"/>
  <c r="Q25" i="47"/>
  <c r="L25" i="47"/>
  <c r="G25" i="47"/>
  <c r="Q24" i="47"/>
  <c r="L24" i="47"/>
  <c r="G24" i="47"/>
  <c r="Q23" i="47"/>
  <c r="L23" i="47"/>
  <c r="G23" i="47"/>
  <c r="Q22" i="47"/>
  <c r="L22" i="47"/>
  <c r="G22" i="47"/>
  <c r="Q21" i="47"/>
  <c r="L21" i="47"/>
  <c r="G21" i="47"/>
  <c r="Q20" i="47"/>
  <c r="L20" i="47"/>
  <c r="G20" i="47"/>
  <c r="Q19" i="47"/>
  <c r="L19" i="47"/>
  <c r="G19" i="47"/>
  <c r="Q18" i="47"/>
  <c r="L18" i="47"/>
  <c r="G18" i="47"/>
  <c r="Q17" i="47"/>
  <c r="L17" i="47"/>
  <c r="G17" i="47"/>
  <c r="Q16" i="47"/>
  <c r="L16" i="47"/>
  <c r="G16" i="47"/>
  <c r="Q15" i="47"/>
  <c r="L15" i="47"/>
  <c r="G15" i="47"/>
  <c r="Q14" i="47"/>
  <c r="L14" i="47"/>
  <c r="G14" i="47"/>
  <c r="Q13" i="47"/>
  <c r="L13" i="47"/>
  <c r="G13" i="47"/>
  <c r="G33" i="47" s="1"/>
  <c r="Q12" i="47"/>
  <c r="Q33" i="47" s="1"/>
  <c r="L12" i="47"/>
  <c r="L33" i="47" s="1"/>
  <c r="G12" i="47"/>
  <c r="P10" i="47"/>
  <c r="P34" i="47" s="1"/>
  <c r="O10" i="47"/>
  <c r="O34" i="47" s="1"/>
  <c r="N10" i="47"/>
  <c r="N34" i="47" s="1"/>
  <c r="K10" i="47"/>
  <c r="K34" i="47" s="1"/>
  <c r="J10" i="47"/>
  <c r="J34" i="47" s="1"/>
  <c r="I10" i="47"/>
  <c r="I34" i="47" s="1"/>
  <c r="F10" i="47"/>
  <c r="F34" i="47" s="1"/>
  <c r="E10" i="47"/>
  <c r="E34" i="47" s="1"/>
  <c r="D10" i="47"/>
  <c r="D34" i="47" s="1"/>
  <c r="Q9" i="47"/>
  <c r="L9" i="47"/>
  <c r="G9" i="47"/>
  <c r="Q8" i="47"/>
  <c r="L8" i="47"/>
  <c r="L10" i="47" s="1"/>
  <c r="L34" i="47" s="1"/>
  <c r="G8" i="47"/>
  <c r="Q7" i="47"/>
  <c r="Q10" i="47" s="1"/>
  <c r="L7" i="47"/>
  <c r="G7" i="47"/>
  <c r="G10" i="47" s="1"/>
  <c r="G34" i="47" s="1"/>
  <c r="P33" i="46"/>
  <c r="O33" i="46"/>
  <c r="N33" i="46"/>
  <c r="K33" i="46"/>
  <c r="J33" i="46"/>
  <c r="I33" i="46"/>
  <c r="F33" i="46"/>
  <c r="E33" i="46"/>
  <c r="D33" i="46"/>
  <c r="Q32" i="46"/>
  <c r="L32" i="46"/>
  <c r="G32" i="46"/>
  <c r="Q30" i="46"/>
  <c r="L30" i="46"/>
  <c r="G30" i="46"/>
  <c r="Q29" i="46"/>
  <c r="L29" i="46"/>
  <c r="G29" i="46"/>
  <c r="Q28" i="46"/>
  <c r="L28" i="46"/>
  <c r="G28" i="46"/>
  <c r="Q27" i="46"/>
  <c r="L27" i="46"/>
  <c r="G27" i="46"/>
  <c r="Q26" i="46"/>
  <c r="L26" i="46"/>
  <c r="G26" i="46"/>
  <c r="Q25" i="46"/>
  <c r="L25" i="46"/>
  <c r="G25" i="46"/>
  <c r="Q24" i="46"/>
  <c r="L24" i="46"/>
  <c r="G24" i="46"/>
  <c r="Q23" i="46"/>
  <c r="L23" i="46"/>
  <c r="G23" i="46"/>
  <c r="Q22" i="46"/>
  <c r="L22" i="46"/>
  <c r="G22" i="46"/>
  <c r="Q21" i="46"/>
  <c r="L21" i="46"/>
  <c r="G21" i="46"/>
  <c r="Q20" i="46"/>
  <c r="L20" i="46"/>
  <c r="G20" i="46"/>
  <c r="Q19" i="46"/>
  <c r="L19" i="46"/>
  <c r="G19" i="46"/>
  <c r="Q18" i="46"/>
  <c r="L18" i="46"/>
  <c r="G18" i="46"/>
  <c r="Q17" i="46"/>
  <c r="L17" i="46"/>
  <c r="G17" i="46"/>
  <c r="Q16" i="46"/>
  <c r="L16" i="46"/>
  <c r="G16" i="46"/>
  <c r="Q15" i="46"/>
  <c r="L15" i="46"/>
  <c r="G15" i="46"/>
  <c r="Q14" i="46"/>
  <c r="L14" i="46"/>
  <c r="L33" i="46" s="1"/>
  <c r="G14" i="46"/>
  <c r="Q13" i="46"/>
  <c r="L13" i="46"/>
  <c r="G13" i="46"/>
  <c r="G33" i="46" s="1"/>
  <c r="Q12" i="46"/>
  <c r="Q33" i="46" s="1"/>
  <c r="L12" i="46"/>
  <c r="G12" i="46"/>
  <c r="P10" i="46"/>
  <c r="P34" i="46" s="1"/>
  <c r="O10" i="46"/>
  <c r="O34" i="46" s="1"/>
  <c r="N10" i="46"/>
  <c r="N34" i="46" s="1"/>
  <c r="K10" i="46"/>
  <c r="K34" i="46" s="1"/>
  <c r="J10" i="46"/>
  <c r="J34" i="46" s="1"/>
  <c r="I10" i="46"/>
  <c r="I34" i="46" s="1"/>
  <c r="F10" i="46"/>
  <c r="F34" i="46" s="1"/>
  <c r="E10" i="46"/>
  <c r="E34" i="46" s="1"/>
  <c r="D10" i="46"/>
  <c r="D34" i="46" s="1"/>
  <c r="Q9" i="46"/>
  <c r="Q10" i="46" s="1"/>
  <c r="Q34" i="46" s="1"/>
  <c r="L9" i="46"/>
  <c r="G9" i="46"/>
  <c r="Q8" i="46"/>
  <c r="L8" i="46"/>
  <c r="L10" i="46" s="1"/>
  <c r="G8" i="46"/>
  <c r="Q7" i="46"/>
  <c r="L7" i="46"/>
  <c r="G7" i="46"/>
  <c r="G10" i="46" s="1"/>
  <c r="P33" i="45"/>
  <c r="O33" i="45"/>
  <c r="N33" i="45"/>
  <c r="K33" i="45"/>
  <c r="J33" i="45"/>
  <c r="I33" i="45"/>
  <c r="F33" i="45"/>
  <c r="E33" i="45"/>
  <c r="D33" i="45"/>
  <c r="Q32" i="45"/>
  <c r="L32" i="45"/>
  <c r="G32" i="45"/>
  <c r="Q30" i="45"/>
  <c r="L30" i="45"/>
  <c r="G30" i="45"/>
  <c r="Q29" i="45"/>
  <c r="L29" i="45"/>
  <c r="G29" i="45"/>
  <c r="Q28" i="45"/>
  <c r="L28" i="45"/>
  <c r="G28" i="45"/>
  <c r="Q27" i="45"/>
  <c r="L27" i="45"/>
  <c r="G27" i="45"/>
  <c r="Q26" i="45"/>
  <c r="L26" i="45"/>
  <c r="G26" i="45"/>
  <c r="Q25" i="45"/>
  <c r="L25" i="45"/>
  <c r="G25" i="45"/>
  <c r="Q24" i="45"/>
  <c r="L24" i="45"/>
  <c r="G24" i="45"/>
  <c r="Q23" i="45"/>
  <c r="L23" i="45"/>
  <c r="G23" i="45"/>
  <c r="Q22" i="45"/>
  <c r="L22" i="45"/>
  <c r="G22" i="45"/>
  <c r="Q21" i="45"/>
  <c r="L21" i="45"/>
  <c r="G21" i="45"/>
  <c r="Q20" i="45"/>
  <c r="L20" i="45"/>
  <c r="G20" i="45"/>
  <c r="Q19" i="45"/>
  <c r="L19" i="45"/>
  <c r="G19" i="45"/>
  <c r="Q18" i="45"/>
  <c r="L18" i="45"/>
  <c r="G18" i="45"/>
  <c r="Q17" i="45"/>
  <c r="L17" i="45"/>
  <c r="G17" i="45"/>
  <c r="Q16" i="45"/>
  <c r="L16" i="45"/>
  <c r="G16" i="45"/>
  <c r="Q15" i="45"/>
  <c r="L15" i="45"/>
  <c r="G15" i="45"/>
  <c r="Q14" i="45"/>
  <c r="L14" i="45"/>
  <c r="L33" i="45" s="1"/>
  <c r="G14" i="45"/>
  <c r="Q13" i="45"/>
  <c r="L13" i="45"/>
  <c r="G13" i="45"/>
  <c r="Q12" i="45"/>
  <c r="Q33" i="45" s="1"/>
  <c r="L12" i="45"/>
  <c r="G12" i="45"/>
  <c r="P10" i="45"/>
  <c r="P34" i="45" s="1"/>
  <c r="O10" i="45"/>
  <c r="O34" i="45" s="1"/>
  <c r="N10" i="45"/>
  <c r="N34" i="45" s="1"/>
  <c r="K10" i="45"/>
  <c r="K34" i="45" s="1"/>
  <c r="J10" i="45"/>
  <c r="J34" i="45" s="1"/>
  <c r="I10" i="45"/>
  <c r="I34" i="45" s="1"/>
  <c r="F10" i="45"/>
  <c r="E10" i="45"/>
  <c r="D10" i="45"/>
  <c r="Q9" i="45"/>
  <c r="Q10" i="45" s="1"/>
  <c r="Q34" i="45" s="1"/>
  <c r="L9" i="45"/>
  <c r="G9" i="45"/>
  <c r="Q8" i="45"/>
  <c r="L8" i="45"/>
  <c r="L10" i="45" s="1"/>
  <c r="G8" i="45"/>
  <c r="Q7" i="45"/>
  <c r="L7" i="45"/>
  <c r="G7" i="45"/>
  <c r="E34" i="45" l="1"/>
  <c r="F34" i="45"/>
  <c r="D34" i="45"/>
  <c r="G33" i="45"/>
  <c r="G10" i="45"/>
  <c r="Q34" i="47"/>
  <c r="G34" i="46"/>
  <c r="L34" i="46"/>
  <c r="L34" i="45"/>
  <c r="G34" i="45" l="1"/>
  <c r="H44" i="36" l="1"/>
  <c r="G42" i="36"/>
  <c r="H27" i="36"/>
  <c r="H30" i="36" s="1"/>
  <c r="G13" i="36"/>
  <c r="G23" i="36"/>
  <c r="G52" i="36"/>
  <c r="F44" i="36"/>
  <c r="H19" i="36"/>
  <c r="G33" i="36"/>
  <c r="G11" i="36"/>
  <c r="G17" i="36"/>
  <c r="G34" i="36"/>
  <c r="H53" i="36"/>
  <c r="E27" i="36"/>
  <c r="E30" i="36" s="1"/>
  <c r="G29" i="36"/>
  <c r="E48" i="36"/>
  <c r="F40" i="36"/>
  <c r="G50" i="36"/>
  <c r="E19" i="36"/>
  <c r="E57" i="36" s="1"/>
  <c r="H57" i="36"/>
  <c r="G25" i="36"/>
  <c r="F53" i="36"/>
  <c r="H14" i="36"/>
  <c r="H40" i="36"/>
  <c r="H48" i="36"/>
  <c r="G9" i="36"/>
  <c r="G37" i="36"/>
  <c r="G46" i="36"/>
  <c r="G8" i="36"/>
  <c r="G12" i="36"/>
  <c r="G18" i="36"/>
  <c r="G26" i="36"/>
  <c r="G36" i="36"/>
  <c r="G43" i="36"/>
  <c r="G44" i="36" s="1"/>
  <c r="G51" i="36"/>
  <c r="G10" i="36"/>
  <c r="G16" i="36"/>
  <c r="G24" i="36"/>
  <c r="G39" i="36"/>
  <c r="F14" i="36"/>
  <c r="F19" i="36"/>
  <c r="F57" i="36" s="1"/>
  <c r="F48" i="36"/>
  <c r="G47" i="36"/>
  <c r="F27" i="36"/>
  <c r="F30" i="36" s="1"/>
  <c r="E40" i="36"/>
  <c r="E53" i="36"/>
  <c r="E14" i="36"/>
  <c r="E44" i="36"/>
  <c r="G19" i="36" l="1"/>
  <c r="G57" i="36" s="1"/>
  <c r="G48" i="36"/>
  <c r="H20" i="36"/>
  <c r="H54" i="36" s="1"/>
  <c r="H56" i="36" s="1"/>
  <c r="G27" i="36"/>
  <c r="G30" i="36" s="1"/>
  <c r="G53" i="36"/>
  <c r="G40" i="36"/>
  <c r="G14" i="36"/>
  <c r="E20" i="36"/>
  <c r="E54" i="36" s="1"/>
  <c r="E56" i="36" s="1"/>
  <c r="F20" i="36"/>
  <c r="F54" i="36" s="1"/>
  <c r="F56" i="36" s="1"/>
  <c r="G20" i="36" l="1"/>
  <c r="G54" i="36" s="1"/>
  <c r="G56" i="36" s="1"/>
  <c r="C40" i="28" l="1"/>
  <c r="C25" i="22"/>
  <c r="C23" i="22"/>
  <c r="C22" i="22"/>
  <c r="C21" i="22"/>
  <c r="C20" i="22"/>
  <c r="C19" i="22"/>
  <c r="C15" i="22"/>
  <c r="C14" i="22"/>
  <c r="C12" i="22"/>
  <c r="C11" i="22"/>
  <c r="C35" i="28" l="1"/>
  <c r="C46" i="28"/>
  <c r="C47" i="28" s="1"/>
  <c r="C18" i="22"/>
  <c r="C9" i="22"/>
  <c r="C13" i="22"/>
  <c r="F26" i="10"/>
  <c r="P21" i="7" l="1"/>
  <c r="P20" i="7"/>
  <c r="P15" i="7"/>
  <c r="P13" i="7"/>
  <c r="P11" i="7"/>
  <c r="P10" i="7"/>
  <c r="P8" i="7"/>
  <c r="P7" i="7"/>
  <c r="Q21" i="7"/>
  <c r="Q20" i="7"/>
  <c r="Q15" i="7"/>
  <c r="Q13" i="7"/>
  <c r="Q11" i="7"/>
  <c r="Q10" i="7"/>
  <c r="Q8" i="7"/>
  <c r="Q7" i="7"/>
  <c r="F36" i="7"/>
  <c r="G36" i="7"/>
  <c r="H36" i="7"/>
  <c r="H38" i="7" s="1"/>
  <c r="I36" i="7"/>
  <c r="I38" i="7" s="1"/>
  <c r="J36" i="7"/>
  <c r="K36" i="7"/>
  <c r="L36" i="7"/>
  <c r="L38" i="7" s="1"/>
  <c r="E36" i="7"/>
  <c r="R36" i="7"/>
  <c r="S36" i="7"/>
  <c r="P37" i="7"/>
  <c r="Q37" i="7"/>
  <c r="Q51" i="7"/>
  <c r="Q49" i="7"/>
  <c r="Q48" i="7"/>
  <c r="Q47" i="7"/>
  <c r="Q44" i="7"/>
  <c r="Q43" i="7"/>
  <c r="Q45" i="7" s="1"/>
  <c r="Q42" i="7"/>
  <c r="P51" i="7"/>
  <c r="P49" i="7"/>
  <c r="P48" i="7"/>
  <c r="P47" i="7"/>
  <c r="P44" i="7"/>
  <c r="P43" i="7"/>
  <c r="P42" i="7"/>
  <c r="R50" i="7"/>
  <c r="S50" i="7"/>
  <c r="R45" i="7"/>
  <c r="S45" i="7"/>
  <c r="F50" i="7"/>
  <c r="G50" i="7"/>
  <c r="H50" i="7"/>
  <c r="I50" i="7"/>
  <c r="J50" i="7"/>
  <c r="K50" i="7"/>
  <c r="L50" i="7"/>
  <c r="E50" i="7"/>
  <c r="D50" i="7"/>
  <c r="F45" i="7"/>
  <c r="G45" i="7"/>
  <c r="H45" i="7"/>
  <c r="I45" i="7"/>
  <c r="J45" i="7"/>
  <c r="K45" i="7"/>
  <c r="L45" i="7"/>
  <c r="E45" i="7"/>
  <c r="D45" i="7"/>
  <c r="F38" i="7"/>
  <c r="G38" i="7"/>
  <c r="J38" i="7"/>
  <c r="K38" i="7"/>
  <c r="E38" i="7"/>
  <c r="R38" i="7"/>
  <c r="S38" i="7"/>
  <c r="R22" i="7"/>
  <c r="S22" i="7"/>
  <c r="Q22" i="7"/>
  <c r="F22" i="7"/>
  <c r="G22" i="7"/>
  <c r="H22" i="7"/>
  <c r="I22" i="7"/>
  <c r="J22" i="7"/>
  <c r="K22" i="7"/>
  <c r="L22" i="7"/>
  <c r="E22" i="7"/>
  <c r="D22" i="7"/>
  <c r="R17" i="7"/>
  <c r="S17" i="7"/>
  <c r="R16" i="7"/>
  <c r="S16" i="7"/>
  <c r="F17" i="7"/>
  <c r="G17" i="7"/>
  <c r="H17" i="7"/>
  <c r="I17" i="7"/>
  <c r="J17" i="7"/>
  <c r="K17" i="7"/>
  <c r="L17" i="7"/>
  <c r="E17" i="7"/>
  <c r="F16" i="7"/>
  <c r="G16" i="7"/>
  <c r="H16" i="7"/>
  <c r="I16" i="7"/>
  <c r="J16" i="7"/>
  <c r="K16" i="7"/>
  <c r="L16" i="7"/>
  <c r="E16" i="7"/>
  <c r="R14" i="7"/>
  <c r="S14" i="7"/>
  <c r="F14" i="7"/>
  <c r="G14" i="7"/>
  <c r="H14" i="7"/>
  <c r="I14" i="7"/>
  <c r="J14" i="7"/>
  <c r="K14" i="7"/>
  <c r="L14" i="7"/>
  <c r="E14" i="7"/>
  <c r="R12" i="7"/>
  <c r="S12" i="7"/>
  <c r="Q12" i="7"/>
  <c r="F12" i="7"/>
  <c r="G12" i="7"/>
  <c r="H12" i="7"/>
  <c r="I12" i="7"/>
  <c r="J12" i="7"/>
  <c r="K12" i="7"/>
  <c r="L12" i="7"/>
  <c r="E12" i="7"/>
  <c r="D12" i="7"/>
  <c r="R9" i="7"/>
  <c r="S9" i="7"/>
  <c r="Q9" i="7"/>
  <c r="F9" i="7"/>
  <c r="G9" i="7"/>
  <c r="H9" i="7"/>
  <c r="I9" i="7"/>
  <c r="J9" i="7"/>
  <c r="K9" i="7"/>
  <c r="L9" i="7"/>
  <c r="E9" i="7"/>
  <c r="D9" i="7"/>
  <c r="F51" i="41"/>
  <c r="G51" i="41"/>
  <c r="H51" i="41"/>
  <c r="I51" i="41"/>
  <c r="J51" i="41"/>
  <c r="K51" i="41"/>
  <c r="L51" i="41"/>
  <c r="E51" i="41"/>
  <c r="D51" i="41"/>
  <c r="F47" i="41"/>
  <c r="G47" i="41"/>
  <c r="H47" i="41"/>
  <c r="I47" i="41"/>
  <c r="J47" i="41"/>
  <c r="K47" i="41"/>
  <c r="L47" i="41"/>
  <c r="E47" i="41"/>
  <c r="D47" i="41"/>
  <c r="F41" i="41"/>
  <c r="G41" i="41"/>
  <c r="H41" i="41"/>
  <c r="I41" i="41"/>
  <c r="J41" i="41"/>
  <c r="K41" i="41"/>
  <c r="L41" i="41"/>
  <c r="E41" i="41"/>
  <c r="F23" i="41"/>
  <c r="G23" i="41"/>
  <c r="H23" i="41"/>
  <c r="I23" i="41"/>
  <c r="J23" i="41"/>
  <c r="K23" i="41"/>
  <c r="L23" i="41"/>
  <c r="E23" i="41"/>
  <c r="D23" i="41"/>
  <c r="K15" i="41"/>
  <c r="K17" i="41" s="1"/>
  <c r="K18" i="41" s="1"/>
  <c r="F13" i="41"/>
  <c r="G13" i="41"/>
  <c r="G15" i="41" s="1"/>
  <c r="G17" i="41" s="1"/>
  <c r="G18" i="41" s="1"/>
  <c r="H13" i="41"/>
  <c r="I13" i="41"/>
  <c r="I15" i="41" s="1"/>
  <c r="I17" i="41" s="1"/>
  <c r="I18" i="41" s="1"/>
  <c r="J13" i="41"/>
  <c r="K13" i="41"/>
  <c r="L13" i="41"/>
  <c r="E13" i="41"/>
  <c r="E15" i="41" s="1"/>
  <c r="E17" i="41" s="1"/>
  <c r="E18" i="41" s="1"/>
  <c r="D13" i="41"/>
  <c r="F10" i="41"/>
  <c r="F15" i="41" s="1"/>
  <c r="F17" i="41" s="1"/>
  <c r="F18" i="41" s="1"/>
  <c r="G10" i="41"/>
  <c r="H10" i="41"/>
  <c r="H15" i="41" s="1"/>
  <c r="H17" i="41" s="1"/>
  <c r="H18" i="41" s="1"/>
  <c r="I10" i="41"/>
  <c r="J10" i="41"/>
  <c r="J15" i="41" s="1"/>
  <c r="J17" i="41" s="1"/>
  <c r="J18" i="41" s="1"/>
  <c r="K10" i="41"/>
  <c r="L10" i="41"/>
  <c r="L15" i="41" s="1"/>
  <c r="L17" i="41" s="1"/>
  <c r="L18" i="41" s="1"/>
  <c r="E10" i="41"/>
  <c r="D10" i="41"/>
  <c r="R51" i="41"/>
  <c r="S51" i="41"/>
  <c r="S47" i="41"/>
  <c r="R47" i="41"/>
  <c r="S23" i="41"/>
  <c r="R23" i="41"/>
  <c r="R13" i="41"/>
  <c r="S13" i="41"/>
  <c r="R10" i="41"/>
  <c r="R15" i="41" s="1"/>
  <c r="R17" i="41" s="1"/>
  <c r="R18" i="41" s="1"/>
  <c r="R39" i="41" s="1"/>
  <c r="R41" i="41" s="1"/>
  <c r="S10" i="41"/>
  <c r="S15" i="41" s="1"/>
  <c r="S17" i="41" s="1"/>
  <c r="S18" i="41" s="1"/>
  <c r="S39" i="41" s="1"/>
  <c r="S41" i="41" s="1"/>
  <c r="P16" i="41"/>
  <c r="P14" i="41"/>
  <c r="P12" i="41"/>
  <c r="P11" i="41"/>
  <c r="P9" i="41"/>
  <c r="P8" i="41"/>
  <c r="P7" i="41"/>
  <c r="P21" i="41"/>
  <c r="P22" i="41"/>
  <c r="P40" i="41"/>
  <c r="P50" i="41"/>
  <c r="P49" i="41"/>
  <c r="P46" i="41"/>
  <c r="P45" i="41"/>
  <c r="P52" i="41"/>
  <c r="Q52" i="41"/>
  <c r="Q50" i="41"/>
  <c r="Q49" i="41"/>
  <c r="Q51" i="41" s="1"/>
  <c r="Q46" i="41"/>
  <c r="Q45" i="41"/>
  <c r="Q47" i="41" s="1"/>
  <c r="Q40" i="41"/>
  <c r="Q22" i="41"/>
  <c r="Q21" i="41"/>
  <c r="Q23" i="41" s="1"/>
  <c r="Q16" i="41"/>
  <c r="Q14" i="41"/>
  <c r="Q12" i="41"/>
  <c r="Q11" i="41"/>
  <c r="Q13" i="41" s="1"/>
  <c r="Q9" i="41"/>
  <c r="Q8" i="41"/>
  <c r="Q7" i="41"/>
  <c r="Q10" i="41" s="1"/>
  <c r="P40" i="42"/>
  <c r="P22" i="42"/>
  <c r="P21" i="42"/>
  <c r="P16" i="42"/>
  <c r="P14" i="42"/>
  <c r="P12" i="42"/>
  <c r="P11" i="42"/>
  <c r="P9" i="42"/>
  <c r="P8" i="42"/>
  <c r="P7" i="42"/>
  <c r="Q40" i="42"/>
  <c r="Q22" i="42"/>
  <c r="Q21" i="42"/>
  <c r="Q23" i="42" s="1"/>
  <c r="Q16" i="42"/>
  <c r="Q14" i="42"/>
  <c r="Q12" i="42"/>
  <c r="Q11" i="42"/>
  <c r="Q13" i="42" s="1"/>
  <c r="Q9" i="42"/>
  <c r="Q8" i="42"/>
  <c r="Q7" i="42"/>
  <c r="P45" i="42"/>
  <c r="P46" i="42"/>
  <c r="P49" i="42"/>
  <c r="P50" i="42"/>
  <c r="P52" i="42"/>
  <c r="Q52" i="42"/>
  <c r="Q50" i="42"/>
  <c r="Q51" i="42" s="1"/>
  <c r="Q49" i="42"/>
  <c r="Q46" i="42"/>
  <c r="Q47" i="42" s="1"/>
  <c r="Q45" i="42"/>
  <c r="R51" i="42"/>
  <c r="S51" i="42"/>
  <c r="R47" i="42"/>
  <c r="S47" i="42"/>
  <c r="F51" i="42"/>
  <c r="G51" i="42"/>
  <c r="H51" i="42"/>
  <c r="I51" i="42"/>
  <c r="J51" i="42"/>
  <c r="K51" i="42"/>
  <c r="L51" i="42"/>
  <c r="E51" i="42"/>
  <c r="D51" i="42"/>
  <c r="F47" i="42"/>
  <c r="G47" i="42"/>
  <c r="H47" i="42"/>
  <c r="I47" i="42"/>
  <c r="J47" i="42"/>
  <c r="K47" i="42"/>
  <c r="L47" i="42"/>
  <c r="E47" i="42"/>
  <c r="D47" i="42"/>
  <c r="R23" i="42"/>
  <c r="S23" i="42"/>
  <c r="F23" i="42"/>
  <c r="G23" i="42"/>
  <c r="H23" i="42"/>
  <c r="I23" i="42"/>
  <c r="J23" i="42"/>
  <c r="K23" i="42"/>
  <c r="L23" i="42"/>
  <c r="E23" i="42"/>
  <c r="D23" i="42"/>
  <c r="S15" i="42"/>
  <c r="S17" i="42" s="1"/>
  <c r="S18" i="42" s="1"/>
  <c r="S39" i="42" s="1"/>
  <c r="S41" i="42" s="1"/>
  <c r="I15" i="42"/>
  <c r="I17" i="42" s="1"/>
  <c r="I18" i="42" s="1"/>
  <c r="I39" i="42" s="1"/>
  <c r="I41" i="42" s="1"/>
  <c r="E15" i="42"/>
  <c r="E17" i="42" s="1"/>
  <c r="E18" i="42" s="1"/>
  <c r="E39" i="42" s="1"/>
  <c r="E41" i="42" s="1"/>
  <c r="R13" i="42"/>
  <c r="S13" i="42"/>
  <c r="F13" i="42"/>
  <c r="G13" i="42"/>
  <c r="H13" i="42"/>
  <c r="I13" i="42"/>
  <c r="J13" i="42"/>
  <c r="K13" i="42"/>
  <c r="L13" i="42"/>
  <c r="E13" i="42"/>
  <c r="D13" i="42"/>
  <c r="S10" i="42"/>
  <c r="R10" i="42"/>
  <c r="R15" i="42" s="1"/>
  <c r="R17" i="42" s="1"/>
  <c r="R18" i="42" s="1"/>
  <c r="R39" i="42" s="1"/>
  <c r="R41" i="42" s="1"/>
  <c r="F10" i="42"/>
  <c r="F15" i="42" s="1"/>
  <c r="F17" i="42" s="1"/>
  <c r="F18" i="42" s="1"/>
  <c r="F39" i="42" s="1"/>
  <c r="F41" i="42" s="1"/>
  <c r="G10" i="42"/>
  <c r="G15" i="42" s="1"/>
  <c r="G17" i="42" s="1"/>
  <c r="G18" i="42" s="1"/>
  <c r="G39" i="42" s="1"/>
  <c r="G41" i="42" s="1"/>
  <c r="H10" i="42"/>
  <c r="H15" i="42" s="1"/>
  <c r="H17" i="42" s="1"/>
  <c r="H18" i="42" s="1"/>
  <c r="H39" i="42" s="1"/>
  <c r="H41" i="42" s="1"/>
  <c r="I10" i="42"/>
  <c r="J10" i="42"/>
  <c r="J15" i="42" s="1"/>
  <c r="J17" i="42" s="1"/>
  <c r="J18" i="42" s="1"/>
  <c r="J39" i="42" s="1"/>
  <c r="J41" i="42" s="1"/>
  <c r="K10" i="42"/>
  <c r="K15" i="42" s="1"/>
  <c r="K17" i="42" s="1"/>
  <c r="K18" i="42" s="1"/>
  <c r="K39" i="42" s="1"/>
  <c r="K41" i="42" s="1"/>
  <c r="L10" i="42"/>
  <c r="L15" i="42" s="1"/>
  <c r="L17" i="42" s="1"/>
  <c r="L18" i="42" s="1"/>
  <c r="L39" i="42" s="1"/>
  <c r="L41" i="42" s="1"/>
  <c r="E10" i="42"/>
  <c r="D10" i="42"/>
  <c r="D14" i="7" l="1"/>
  <c r="P22" i="7"/>
  <c r="P23" i="42"/>
  <c r="P47" i="42"/>
  <c r="P51" i="41"/>
  <c r="P47" i="41"/>
  <c r="P50" i="7"/>
  <c r="P10" i="41"/>
  <c r="Q15" i="41"/>
  <c r="Q17" i="41" s="1"/>
  <c r="Q18" i="41" s="1"/>
  <c r="Q39" i="41" s="1"/>
  <c r="Q41" i="41" s="1"/>
  <c r="P12" i="7"/>
  <c r="P9" i="7"/>
  <c r="Q14" i="7"/>
  <c r="Q16" i="7" s="1"/>
  <c r="Q17" i="7" s="1"/>
  <c r="Q36" i="7" s="1"/>
  <c r="Q38" i="7" s="1"/>
  <c r="P45" i="7"/>
  <c r="Q50" i="7"/>
  <c r="P23" i="41"/>
  <c r="D15" i="41"/>
  <c r="D17" i="41" s="1"/>
  <c r="D18" i="41" s="1"/>
  <c r="D39" i="41" s="1"/>
  <c r="D41" i="41" s="1"/>
  <c r="P13" i="41"/>
  <c r="P51" i="42"/>
  <c r="P13" i="42"/>
  <c r="D15" i="42"/>
  <c r="D17" i="42" s="1"/>
  <c r="D18" i="42" s="1"/>
  <c r="D39" i="42" s="1"/>
  <c r="D41" i="42" s="1"/>
  <c r="P10" i="42"/>
  <c r="Q10" i="42"/>
  <c r="Q15" i="42" s="1"/>
  <c r="Q17" i="42" s="1"/>
  <c r="Q18" i="42" s="1"/>
  <c r="Q39" i="42" s="1"/>
  <c r="Q41" i="42" s="1"/>
  <c r="P21" i="8"/>
  <c r="P20" i="8"/>
  <c r="P15" i="8"/>
  <c r="P13" i="8"/>
  <c r="P11" i="8"/>
  <c r="P10" i="8"/>
  <c r="P8" i="8"/>
  <c r="P7" i="8"/>
  <c r="O21" i="8"/>
  <c r="O20" i="8"/>
  <c r="O15" i="8"/>
  <c r="O13" i="8"/>
  <c r="O11" i="8"/>
  <c r="O10" i="8"/>
  <c r="O8" i="8"/>
  <c r="O7" i="8"/>
  <c r="O34" i="8"/>
  <c r="P34" i="8"/>
  <c r="P39" i="8"/>
  <c r="P38" i="8"/>
  <c r="O39" i="8"/>
  <c r="O38" i="8"/>
  <c r="E35" i="8"/>
  <c r="F35" i="8"/>
  <c r="G35" i="8"/>
  <c r="H35" i="8"/>
  <c r="I35" i="8"/>
  <c r="J35" i="8"/>
  <c r="K35" i="8"/>
  <c r="D35" i="8"/>
  <c r="Q35" i="8"/>
  <c r="R35" i="8"/>
  <c r="Q33" i="8"/>
  <c r="R33" i="8"/>
  <c r="E33" i="8"/>
  <c r="F33" i="8"/>
  <c r="G33" i="8"/>
  <c r="H33" i="8"/>
  <c r="I33" i="8"/>
  <c r="J33" i="8"/>
  <c r="K33" i="8"/>
  <c r="D33" i="8"/>
  <c r="Q22" i="8"/>
  <c r="R22" i="8"/>
  <c r="P22" i="8"/>
  <c r="E22" i="8"/>
  <c r="F22" i="8"/>
  <c r="G22" i="8"/>
  <c r="H22" i="8"/>
  <c r="I22" i="8"/>
  <c r="J22" i="8"/>
  <c r="K22" i="8"/>
  <c r="D22" i="8"/>
  <c r="C22" i="8"/>
  <c r="E17" i="8"/>
  <c r="F17" i="8"/>
  <c r="G17" i="8"/>
  <c r="H17" i="8"/>
  <c r="I17" i="8"/>
  <c r="J17" i="8"/>
  <c r="K17" i="8"/>
  <c r="D17" i="8"/>
  <c r="Q17" i="8"/>
  <c r="R17" i="8"/>
  <c r="Q16" i="8"/>
  <c r="R16" i="8"/>
  <c r="E16" i="8"/>
  <c r="F16" i="8"/>
  <c r="G16" i="8"/>
  <c r="H16" i="8"/>
  <c r="I16" i="8"/>
  <c r="J16" i="8"/>
  <c r="K16" i="8"/>
  <c r="D16" i="8"/>
  <c r="Q14" i="8"/>
  <c r="R14" i="8"/>
  <c r="E14" i="8"/>
  <c r="F14" i="8"/>
  <c r="G14" i="8"/>
  <c r="H14" i="8"/>
  <c r="I14" i="8"/>
  <c r="J14" i="8"/>
  <c r="K14" i="8"/>
  <c r="D14" i="8"/>
  <c r="Q12" i="8"/>
  <c r="R12" i="8"/>
  <c r="P12" i="8"/>
  <c r="E12" i="8"/>
  <c r="F12" i="8"/>
  <c r="G12" i="8"/>
  <c r="H12" i="8"/>
  <c r="I12" i="8"/>
  <c r="J12" i="8"/>
  <c r="K12" i="8"/>
  <c r="D12" i="8"/>
  <c r="C12" i="8"/>
  <c r="Q9" i="8"/>
  <c r="R9" i="8"/>
  <c r="P9" i="8"/>
  <c r="E9" i="8"/>
  <c r="F9" i="8"/>
  <c r="G9" i="8"/>
  <c r="H9" i="8"/>
  <c r="I9" i="8"/>
  <c r="J9" i="8"/>
  <c r="K9" i="8"/>
  <c r="D9" i="8"/>
  <c r="C9" i="8"/>
  <c r="C14" i="8" s="1"/>
  <c r="C16" i="8" s="1"/>
  <c r="C17" i="8" s="1"/>
  <c r="C33" i="8" s="1"/>
  <c r="C35" i="8" s="1"/>
  <c r="F34" i="9"/>
  <c r="G34" i="9"/>
  <c r="H34" i="9"/>
  <c r="I34" i="9"/>
  <c r="J34" i="9"/>
  <c r="K34" i="9"/>
  <c r="L34" i="9"/>
  <c r="E34" i="9"/>
  <c r="D34" i="9"/>
  <c r="F30" i="9"/>
  <c r="G30" i="9"/>
  <c r="H30" i="9"/>
  <c r="I30" i="9"/>
  <c r="J30" i="9"/>
  <c r="K30" i="9"/>
  <c r="L30" i="9"/>
  <c r="E30" i="9"/>
  <c r="D30" i="9"/>
  <c r="F24" i="9"/>
  <c r="G24" i="9"/>
  <c r="H24" i="9"/>
  <c r="I24" i="9"/>
  <c r="J24" i="9"/>
  <c r="K24" i="9"/>
  <c r="L24" i="9"/>
  <c r="E24" i="9"/>
  <c r="D24" i="9"/>
  <c r="F16" i="9"/>
  <c r="G16" i="9"/>
  <c r="H16" i="9"/>
  <c r="I16" i="9"/>
  <c r="J16" i="9"/>
  <c r="K16" i="9"/>
  <c r="L16" i="9"/>
  <c r="E16" i="9"/>
  <c r="F14" i="9"/>
  <c r="G14" i="9"/>
  <c r="H14" i="9"/>
  <c r="I14" i="9"/>
  <c r="J14" i="9"/>
  <c r="K14" i="9"/>
  <c r="L14" i="9"/>
  <c r="E14" i="9"/>
  <c r="F12" i="9"/>
  <c r="G12" i="9"/>
  <c r="H12" i="9"/>
  <c r="I12" i="9"/>
  <c r="J12" i="9"/>
  <c r="K12" i="9"/>
  <c r="L12" i="9"/>
  <c r="E12" i="9"/>
  <c r="D12" i="9"/>
  <c r="F9" i="9"/>
  <c r="G9" i="9"/>
  <c r="H9" i="9"/>
  <c r="I9" i="9"/>
  <c r="J9" i="9"/>
  <c r="K9" i="9"/>
  <c r="L9" i="9"/>
  <c r="E9" i="9"/>
  <c r="D9" i="9"/>
  <c r="P23" i="9"/>
  <c r="P22" i="9"/>
  <c r="P19" i="9"/>
  <c r="P18" i="9"/>
  <c r="P15" i="9"/>
  <c r="P13" i="9"/>
  <c r="P11" i="9"/>
  <c r="P10" i="9"/>
  <c r="P8" i="9"/>
  <c r="P7" i="9"/>
  <c r="Q23" i="9"/>
  <c r="Q22" i="9"/>
  <c r="Q19" i="9"/>
  <c r="Q18" i="9"/>
  <c r="Q15" i="9"/>
  <c r="Q13" i="9"/>
  <c r="Q11" i="9"/>
  <c r="Q10" i="9"/>
  <c r="Q12" i="9" s="1"/>
  <c r="Q8" i="9"/>
  <c r="Q7" i="9"/>
  <c r="Q30" i="9"/>
  <c r="R30" i="9"/>
  <c r="Q34" i="9"/>
  <c r="R34" i="9"/>
  <c r="S34" i="9"/>
  <c r="S30" i="9"/>
  <c r="S24" i="9"/>
  <c r="R24" i="9"/>
  <c r="Q24" i="9"/>
  <c r="R16" i="9"/>
  <c r="S16" i="9"/>
  <c r="R14" i="9"/>
  <c r="S14" i="9"/>
  <c r="S12" i="9"/>
  <c r="R12" i="9"/>
  <c r="S9" i="9"/>
  <c r="R9" i="9"/>
  <c r="Q9" i="9"/>
  <c r="Q35" i="9"/>
  <c r="Q33" i="9"/>
  <c r="Q32" i="9"/>
  <c r="Q29" i="9"/>
  <c r="Q28" i="9"/>
  <c r="Q45" i="9"/>
  <c r="P45" i="9"/>
  <c r="P42" i="9"/>
  <c r="Q42" i="9"/>
  <c r="R42" i="9"/>
  <c r="S42" i="9"/>
  <c r="S43" i="9"/>
  <c r="R43" i="9"/>
  <c r="Q43" i="9"/>
  <c r="P43" i="9"/>
  <c r="F43" i="9"/>
  <c r="G43" i="9"/>
  <c r="H43" i="9"/>
  <c r="I43" i="9"/>
  <c r="J43" i="9"/>
  <c r="K43" i="9"/>
  <c r="L43" i="9"/>
  <c r="E43" i="9"/>
  <c r="D43" i="9"/>
  <c r="P35" i="9"/>
  <c r="P33" i="9"/>
  <c r="P32" i="9"/>
  <c r="P29" i="9"/>
  <c r="P28" i="9"/>
  <c r="S31" i="10"/>
  <c r="S26" i="10"/>
  <c r="S24" i="10"/>
  <c r="S22" i="10"/>
  <c r="S23" i="10"/>
  <c r="S21" i="10"/>
  <c r="S20" i="10"/>
  <c r="S15" i="10"/>
  <c r="S10" i="10"/>
  <c r="S8" i="10"/>
  <c r="S9" i="10" s="1"/>
  <c r="S11" i="10" s="1"/>
  <c r="S7" i="10"/>
  <c r="R31" i="10"/>
  <c r="R26" i="10"/>
  <c r="R24" i="10"/>
  <c r="R22" i="10"/>
  <c r="R23" i="10"/>
  <c r="R21" i="10"/>
  <c r="R30" i="10" s="1"/>
  <c r="R20" i="10"/>
  <c r="R15" i="10"/>
  <c r="R10" i="10"/>
  <c r="R8" i="10"/>
  <c r="R7" i="10"/>
  <c r="T11" i="10"/>
  <c r="U11" i="10"/>
  <c r="T9" i="10"/>
  <c r="U9" i="10"/>
  <c r="T17" i="10"/>
  <c r="U17" i="10"/>
  <c r="U25" i="10"/>
  <c r="T25" i="10"/>
  <c r="T27" i="10" s="1"/>
  <c r="U27" i="10"/>
  <c r="T30" i="10"/>
  <c r="U30" i="10"/>
  <c r="S30" i="10"/>
  <c r="S32" i="10" s="1"/>
  <c r="T32" i="10"/>
  <c r="U32" i="10"/>
  <c r="H32" i="10"/>
  <c r="I32" i="10"/>
  <c r="J32" i="10"/>
  <c r="K32" i="10"/>
  <c r="L32" i="10"/>
  <c r="M32" i="10"/>
  <c r="N32" i="10"/>
  <c r="G32" i="10"/>
  <c r="H30" i="10"/>
  <c r="I30" i="10"/>
  <c r="J30" i="10"/>
  <c r="K30" i="10"/>
  <c r="L30" i="10"/>
  <c r="M30" i="10"/>
  <c r="N30" i="10"/>
  <c r="G30" i="10"/>
  <c r="F30" i="10"/>
  <c r="F32" i="10" s="1"/>
  <c r="H27" i="10"/>
  <c r="I27" i="10"/>
  <c r="J27" i="10"/>
  <c r="K27" i="10"/>
  <c r="L27" i="10"/>
  <c r="M27" i="10"/>
  <c r="N27" i="10"/>
  <c r="G27" i="10"/>
  <c r="H25" i="10"/>
  <c r="I25" i="10"/>
  <c r="J25" i="10"/>
  <c r="K25" i="10"/>
  <c r="L25" i="10"/>
  <c r="M25" i="10"/>
  <c r="N25" i="10"/>
  <c r="G25" i="10"/>
  <c r="F25" i="10"/>
  <c r="F27" i="10" s="1"/>
  <c r="H17" i="10"/>
  <c r="I17" i="10"/>
  <c r="J17" i="10"/>
  <c r="K17" i="10"/>
  <c r="L17" i="10"/>
  <c r="M17" i="10"/>
  <c r="N17" i="10"/>
  <c r="G17" i="10"/>
  <c r="F17" i="10"/>
  <c r="H11" i="10"/>
  <c r="I11" i="10"/>
  <c r="J11" i="10"/>
  <c r="K11" i="10"/>
  <c r="L11" i="10"/>
  <c r="M11" i="10"/>
  <c r="N11" i="10"/>
  <c r="G11" i="10"/>
  <c r="H9" i="10"/>
  <c r="I9" i="10"/>
  <c r="J9" i="10"/>
  <c r="K9" i="10"/>
  <c r="L9" i="10"/>
  <c r="M9" i="10"/>
  <c r="N9" i="10"/>
  <c r="G9" i="10"/>
  <c r="F9" i="10"/>
  <c r="F11" i="10" s="1"/>
  <c r="U38" i="34"/>
  <c r="T38" i="34"/>
  <c r="S38" i="34"/>
  <c r="N46" i="34"/>
  <c r="M46" i="34"/>
  <c r="N18" i="34"/>
  <c r="M18" i="34"/>
  <c r="N38" i="34"/>
  <c r="M38" i="34"/>
  <c r="H38" i="34"/>
  <c r="I38" i="34"/>
  <c r="J38" i="34"/>
  <c r="K38" i="34"/>
  <c r="L38" i="34"/>
  <c r="G38" i="34"/>
  <c r="H37" i="34"/>
  <c r="I37" i="34"/>
  <c r="J37" i="34"/>
  <c r="K37" i="34"/>
  <c r="L37" i="34"/>
  <c r="G37" i="34"/>
  <c r="F34" i="34" s="1"/>
  <c r="F37" i="34" s="1"/>
  <c r="H31" i="34"/>
  <c r="I31" i="34"/>
  <c r="J31" i="34"/>
  <c r="K31" i="34"/>
  <c r="L31" i="34"/>
  <c r="M31" i="34"/>
  <c r="N31" i="34"/>
  <c r="H27" i="34"/>
  <c r="I27" i="34"/>
  <c r="J27" i="34"/>
  <c r="K27" i="34"/>
  <c r="L27" i="34"/>
  <c r="M27" i="34"/>
  <c r="N27" i="34"/>
  <c r="H22" i="34"/>
  <c r="I22" i="34"/>
  <c r="J22" i="34"/>
  <c r="K22" i="34"/>
  <c r="L22" i="34"/>
  <c r="M22" i="34"/>
  <c r="N22" i="34"/>
  <c r="G22" i="34"/>
  <c r="F20" i="34" s="1"/>
  <c r="F22" i="34" s="1"/>
  <c r="H18" i="34"/>
  <c r="I18" i="34"/>
  <c r="J18" i="34"/>
  <c r="K18" i="34"/>
  <c r="L18" i="34"/>
  <c r="G18" i="34"/>
  <c r="L16" i="34"/>
  <c r="H11" i="34"/>
  <c r="G9" i="34" s="1"/>
  <c r="G11" i="34" s="1"/>
  <c r="F9" i="34" s="1"/>
  <c r="F11" i="34" s="1"/>
  <c r="I11" i="34"/>
  <c r="J11" i="34"/>
  <c r="K11" i="34"/>
  <c r="L11" i="34"/>
  <c r="M11" i="34"/>
  <c r="N11" i="34"/>
  <c r="G16" i="34"/>
  <c r="G20" i="34"/>
  <c r="G25" i="34"/>
  <c r="G27" i="34" s="1"/>
  <c r="F25" i="34" s="1"/>
  <c r="F27" i="34" s="1"/>
  <c r="G29" i="34"/>
  <c r="G31" i="34" s="1"/>
  <c r="F29" i="34" s="1"/>
  <c r="F31" i="34" s="1"/>
  <c r="G34" i="34"/>
  <c r="G42" i="34"/>
  <c r="G46" i="34"/>
  <c r="H46" i="34"/>
  <c r="I46" i="34"/>
  <c r="J46" i="34"/>
  <c r="K46" i="34"/>
  <c r="L46" i="34"/>
  <c r="F42" i="34"/>
  <c r="F46" i="34" s="1"/>
  <c r="F16" i="34"/>
  <c r="F18" i="34" s="1"/>
  <c r="R45" i="34"/>
  <c r="R44" i="34"/>
  <c r="R43" i="34"/>
  <c r="R36" i="34"/>
  <c r="R35" i="34"/>
  <c r="R30" i="34"/>
  <c r="R31" i="34" s="1"/>
  <c r="R26" i="34"/>
  <c r="R27" i="34" s="1"/>
  <c r="R21" i="34"/>
  <c r="R22" i="34" s="1"/>
  <c r="R17" i="34"/>
  <c r="R10" i="34"/>
  <c r="R9" i="34"/>
  <c r="S45" i="34"/>
  <c r="S44" i="34"/>
  <c r="S43" i="34"/>
  <c r="S41" i="34"/>
  <c r="S36" i="34"/>
  <c r="S35" i="34"/>
  <c r="S37" i="34" s="1"/>
  <c r="S30" i="34"/>
  <c r="S26" i="34"/>
  <c r="S27" i="34" s="1"/>
  <c r="S21" i="34"/>
  <c r="S17" i="34"/>
  <c r="S18" i="34" s="1"/>
  <c r="S15" i="34"/>
  <c r="S10" i="34"/>
  <c r="R42" i="34"/>
  <c r="R34" i="34"/>
  <c r="R29" i="34"/>
  <c r="R25" i="34"/>
  <c r="R20" i="34"/>
  <c r="U46" i="34"/>
  <c r="T46" i="34"/>
  <c r="T42" i="34"/>
  <c r="S42" i="34"/>
  <c r="T37" i="34"/>
  <c r="U31" i="34"/>
  <c r="T31" i="34"/>
  <c r="S31" i="34"/>
  <c r="U27" i="34"/>
  <c r="T27" i="34"/>
  <c r="U22" i="34"/>
  <c r="T22" i="34"/>
  <c r="S22" i="34"/>
  <c r="U18" i="34"/>
  <c r="T18" i="34"/>
  <c r="R16" i="34" s="1"/>
  <c r="T16" i="34"/>
  <c r="S16" i="34"/>
  <c r="U11" i="34"/>
  <c r="T11" i="34"/>
  <c r="S11" i="34"/>
  <c r="S40" i="34"/>
  <c r="S33" i="34"/>
  <c r="S29" i="34"/>
  <c r="S25" i="34"/>
  <c r="S20" i="34"/>
  <c r="S14" i="34"/>
  <c r="S9" i="34"/>
  <c r="E31" i="12"/>
  <c r="E39" i="12" s="1"/>
  <c r="E21" i="12"/>
  <c r="E12" i="12"/>
  <c r="E7" i="12"/>
  <c r="Q38" i="12"/>
  <c r="Q36" i="12"/>
  <c r="Q37" i="12"/>
  <c r="Q35" i="12"/>
  <c r="Q34" i="12"/>
  <c r="Q32" i="12"/>
  <c r="Q25" i="12"/>
  <c r="Q24" i="12"/>
  <c r="Q23" i="12"/>
  <c r="Q22" i="12"/>
  <c r="Q18" i="12"/>
  <c r="Q14" i="12"/>
  <c r="Q15" i="12"/>
  <c r="Q16" i="12"/>
  <c r="Q17" i="12"/>
  <c r="Q13" i="12"/>
  <c r="Q9" i="12"/>
  <c r="Q8" i="12"/>
  <c r="Q28" i="12"/>
  <c r="Q21" i="12"/>
  <c r="Q12" i="12"/>
  <c r="Q7" i="12"/>
  <c r="R38" i="12"/>
  <c r="R36" i="12"/>
  <c r="R37" i="12"/>
  <c r="R35" i="12"/>
  <c r="R34" i="12"/>
  <c r="R32" i="12"/>
  <c r="R29" i="12"/>
  <c r="R25" i="12"/>
  <c r="R26" i="12" s="1"/>
  <c r="R23" i="12"/>
  <c r="R24" i="12"/>
  <c r="R22" i="12"/>
  <c r="R18" i="12"/>
  <c r="R14" i="12"/>
  <c r="R15" i="12"/>
  <c r="R16" i="12"/>
  <c r="R19" i="12" s="1"/>
  <c r="R17" i="12"/>
  <c r="R13" i="12"/>
  <c r="R9" i="12"/>
  <c r="R8" i="12"/>
  <c r="R28" i="12"/>
  <c r="R21" i="12"/>
  <c r="R12" i="12"/>
  <c r="R7" i="12"/>
  <c r="T39" i="12"/>
  <c r="S39" i="12"/>
  <c r="R39" i="12"/>
  <c r="S31" i="12"/>
  <c r="R31" i="12"/>
  <c r="Q31" i="12"/>
  <c r="S26" i="12"/>
  <c r="T26" i="12"/>
  <c r="S19" i="12"/>
  <c r="T19" i="12"/>
  <c r="S10" i="12"/>
  <c r="T10" i="12"/>
  <c r="R10" i="12"/>
  <c r="M39" i="12"/>
  <c r="L39" i="12"/>
  <c r="G39" i="12"/>
  <c r="H39" i="12"/>
  <c r="I39" i="12"/>
  <c r="J39" i="12"/>
  <c r="K39" i="12"/>
  <c r="F39" i="12"/>
  <c r="K31" i="12"/>
  <c r="G31" i="12"/>
  <c r="G26" i="12"/>
  <c r="H26" i="12"/>
  <c r="I26" i="12"/>
  <c r="J26" i="12"/>
  <c r="K26" i="12"/>
  <c r="L26" i="12"/>
  <c r="M26" i="12"/>
  <c r="F26" i="12"/>
  <c r="E26" i="12"/>
  <c r="G19" i="12"/>
  <c r="H19" i="12"/>
  <c r="I19" i="12"/>
  <c r="J19" i="12"/>
  <c r="K19" i="12"/>
  <c r="L19" i="12"/>
  <c r="M19" i="12"/>
  <c r="F19" i="12"/>
  <c r="E19" i="12"/>
  <c r="I10" i="12"/>
  <c r="H10" i="12" s="1"/>
  <c r="G10" i="12" s="1"/>
  <c r="F10" i="12" s="1"/>
  <c r="J10" i="12"/>
  <c r="K10" i="12"/>
  <c r="L10" i="12"/>
  <c r="M10" i="12"/>
  <c r="E10" i="12"/>
  <c r="P18" i="33"/>
  <c r="P17" i="33"/>
  <c r="P22" i="33"/>
  <c r="P21" i="33"/>
  <c r="P14" i="33"/>
  <c r="P13" i="33"/>
  <c r="P23" i="33"/>
  <c r="P10" i="33"/>
  <c r="P9" i="33"/>
  <c r="Q23" i="33"/>
  <c r="Q22" i="33"/>
  <c r="Q21" i="33"/>
  <c r="Q18" i="33"/>
  <c r="Q17" i="33"/>
  <c r="Q14" i="33"/>
  <c r="Q13" i="33"/>
  <c r="Q15" i="33" s="1"/>
  <c r="Q10" i="33"/>
  <c r="Q9" i="33"/>
  <c r="E11" i="33"/>
  <c r="F11" i="33"/>
  <c r="G11" i="33"/>
  <c r="H11" i="33"/>
  <c r="I11" i="33"/>
  <c r="J11" i="33"/>
  <c r="K11" i="33"/>
  <c r="L11" i="33"/>
  <c r="E15" i="33"/>
  <c r="F15" i="33"/>
  <c r="G15" i="33"/>
  <c r="H15" i="33"/>
  <c r="I15" i="33"/>
  <c r="J15" i="33"/>
  <c r="K15" i="33"/>
  <c r="L15" i="33"/>
  <c r="E19" i="33"/>
  <c r="F19" i="33"/>
  <c r="G19" i="33"/>
  <c r="H19" i="33"/>
  <c r="I19" i="33"/>
  <c r="J19" i="33"/>
  <c r="K19" i="33"/>
  <c r="L19" i="33"/>
  <c r="E24" i="33"/>
  <c r="F24" i="33"/>
  <c r="G24" i="33"/>
  <c r="H24" i="33"/>
  <c r="I24" i="33"/>
  <c r="J24" i="33"/>
  <c r="K24" i="33"/>
  <c r="L24" i="33"/>
  <c r="R19" i="33"/>
  <c r="S19" i="33"/>
  <c r="S24" i="33" s="1"/>
  <c r="R15" i="33"/>
  <c r="S15" i="33"/>
  <c r="R11" i="33"/>
  <c r="S11" i="33"/>
  <c r="D19" i="33"/>
  <c r="D15" i="33"/>
  <c r="D11" i="33"/>
  <c r="P14" i="23"/>
  <c r="P23" i="23"/>
  <c r="P22" i="23"/>
  <c r="P18" i="23"/>
  <c r="P28" i="23"/>
  <c r="P27" i="23"/>
  <c r="P26" i="23"/>
  <c r="P21" i="23"/>
  <c r="P17" i="23"/>
  <c r="P13" i="23"/>
  <c r="P10" i="23"/>
  <c r="P9" i="23"/>
  <c r="P6" i="23"/>
  <c r="Q28" i="23"/>
  <c r="Q27" i="23"/>
  <c r="Q29" i="23" s="1"/>
  <c r="Q26" i="23"/>
  <c r="Q23" i="23"/>
  <c r="Q22" i="23"/>
  <c r="Q21" i="23"/>
  <c r="Q18" i="23"/>
  <c r="Q17" i="23"/>
  <c r="Q19" i="23" s="1"/>
  <c r="Q14" i="23"/>
  <c r="Q13" i="23"/>
  <c r="Q10" i="23"/>
  <c r="Q9" i="23"/>
  <c r="Q11" i="23" s="1"/>
  <c r="Q6" i="23"/>
  <c r="S29" i="23"/>
  <c r="R29" i="23"/>
  <c r="L29" i="23"/>
  <c r="K29" i="23"/>
  <c r="J29" i="23"/>
  <c r="I29" i="23"/>
  <c r="H29" i="23"/>
  <c r="G29" i="23"/>
  <c r="F29" i="23"/>
  <c r="E29" i="23"/>
  <c r="D29" i="23"/>
  <c r="R19" i="23"/>
  <c r="S19" i="23"/>
  <c r="S24" i="23" s="1"/>
  <c r="S25" i="23" s="1"/>
  <c r="R15" i="23"/>
  <c r="S15" i="23"/>
  <c r="R11" i="23"/>
  <c r="S11" i="23"/>
  <c r="F19" i="23"/>
  <c r="G19" i="23"/>
  <c r="G24" i="23" s="1"/>
  <c r="G25" i="23" s="1"/>
  <c r="H19" i="23"/>
  <c r="H24" i="23" s="1"/>
  <c r="H25" i="23" s="1"/>
  <c r="I19" i="23"/>
  <c r="J19" i="23"/>
  <c r="K19" i="23"/>
  <c r="K24" i="23" s="1"/>
  <c r="K25" i="23" s="1"/>
  <c r="L19" i="23"/>
  <c r="L24" i="23" s="1"/>
  <c r="L25" i="23" s="1"/>
  <c r="E19" i="23"/>
  <c r="D19" i="23"/>
  <c r="F15" i="23"/>
  <c r="G15" i="23"/>
  <c r="H15" i="23"/>
  <c r="I15" i="23"/>
  <c r="J15" i="23"/>
  <c r="K15" i="23"/>
  <c r="L15" i="23"/>
  <c r="E15" i="23"/>
  <c r="D15" i="23"/>
  <c r="F11" i="23"/>
  <c r="G11" i="23"/>
  <c r="H11" i="23"/>
  <c r="I11" i="23"/>
  <c r="J11" i="23"/>
  <c r="K11" i="23"/>
  <c r="L11" i="23"/>
  <c r="E11" i="23"/>
  <c r="D11" i="23"/>
  <c r="Q21" i="28"/>
  <c r="R21" i="28"/>
  <c r="P21" i="28"/>
  <c r="O21" i="28"/>
  <c r="Q12" i="28"/>
  <c r="R12" i="28"/>
  <c r="P12" i="28"/>
  <c r="O12" i="28"/>
  <c r="E21" i="28"/>
  <c r="F21" i="28"/>
  <c r="G21" i="28"/>
  <c r="H21" i="28"/>
  <c r="I21" i="28"/>
  <c r="J21" i="28"/>
  <c r="K21" i="28"/>
  <c r="D21" i="28"/>
  <c r="C21" i="28"/>
  <c r="E12" i="28"/>
  <c r="F12" i="28"/>
  <c r="G12" i="28"/>
  <c r="H12" i="28"/>
  <c r="I12" i="28"/>
  <c r="J12" i="28"/>
  <c r="K12" i="28"/>
  <c r="D12" i="28"/>
  <c r="C12" i="28"/>
  <c r="J42" i="28"/>
  <c r="I42" i="28"/>
  <c r="H42" i="28"/>
  <c r="G42" i="28"/>
  <c r="F42" i="28"/>
  <c r="E42" i="28"/>
  <c r="D42" i="28"/>
  <c r="C42" i="28"/>
  <c r="J38" i="28"/>
  <c r="I38" i="28"/>
  <c r="H38" i="28"/>
  <c r="G38" i="28"/>
  <c r="F38" i="28"/>
  <c r="E38" i="28"/>
  <c r="D38" i="28"/>
  <c r="C38" i="28"/>
  <c r="C31" i="28"/>
  <c r="D31" i="28"/>
  <c r="E31" i="28"/>
  <c r="F31" i="28"/>
  <c r="G31" i="28"/>
  <c r="H31" i="28"/>
  <c r="I31" i="28"/>
  <c r="J31" i="28"/>
  <c r="I52" i="36"/>
  <c r="I51" i="36"/>
  <c r="I50" i="36"/>
  <c r="I47" i="36"/>
  <c r="I46" i="36"/>
  <c r="I43" i="36"/>
  <c r="I39" i="36"/>
  <c r="I37" i="36"/>
  <c r="I36" i="36"/>
  <c r="I34" i="36"/>
  <c r="I33" i="36"/>
  <c r="I29" i="36"/>
  <c r="I26" i="36"/>
  <c r="I24" i="36"/>
  <c r="I23" i="36"/>
  <c r="I18" i="36"/>
  <c r="I17" i="36"/>
  <c r="I16" i="36"/>
  <c r="I13" i="36"/>
  <c r="I10" i="36"/>
  <c r="I11" i="36"/>
  <c r="I12" i="36"/>
  <c r="I9" i="36"/>
  <c r="I8" i="36"/>
  <c r="R56" i="36"/>
  <c r="Q56" i="36"/>
  <c r="P56" i="36"/>
  <c r="O56" i="36"/>
  <c r="N56" i="36"/>
  <c r="M56" i="36"/>
  <c r="L56" i="36"/>
  <c r="K56" i="36"/>
  <c r="R57" i="36"/>
  <c r="Q57" i="36"/>
  <c r="P57" i="36"/>
  <c r="O57" i="36"/>
  <c r="N57" i="36"/>
  <c r="M57" i="36"/>
  <c r="L57" i="36"/>
  <c r="K57" i="36"/>
  <c r="R54" i="36"/>
  <c r="Q54" i="36"/>
  <c r="P54" i="36"/>
  <c r="O54" i="36"/>
  <c r="N54" i="36"/>
  <c r="M54" i="36"/>
  <c r="L54" i="36"/>
  <c r="K54" i="36"/>
  <c r="M53" i="36"/>
  <c r="N53" i="36"/>
  <c r="O53" i="36"/>
  <c r="P53" i="36"/>
  <c r="Q53" i="36"/>
  <c r="R53" i="36"/>
  <c r="L53" i="36"/>
  <c r="K53" i="36"/>
  <c r="D53" i="36"/>
  <c r="L48" i="36"/>
  <c r="M48" i="36"/>
  <c r="N48" i="36"/>
  <c r="O48" i="36"/>
  <c r="P48" i="36"/>
  <c r="Q48" i="36"/>
  <c r="R48" i="36"/>
  <c r="K48" i="36"/>
  <c r="D48" i="36"/>
  <c r="L44" i="36"/>
  <c r="M44" i="36"/>
  <c r="N44" i="36"/>
  <c r="O44" i="36"/>
  <c r="P44" i="36"/>
  <c r="Q44" i="36"/>
  <c r="R44" i="36"/>
  <c r="K44" i="36"/>
  <c r="D44" i="36"/>
  <c r="R40" i="36"/>
  <c r="Q40" i="36"/>
  <c r="P40" i="36"/>
  <c r="O40" i="36"/>
  <c r="N40" i="36"/>
  <c r="M40" i="36"/>
  <c r="L40" i="36"/>
  <c r="K40" i="36"/>
  <c r="D40" i="36"/>
  <c r="R30" i="36"/>
  <c r="Q30" i="36"/>
  <c r="P30" i="36"/>
  <c r="O30" i="36"/>
  <c r="N30" i="36"/>
  <c r="M30" i="36"/>
  <c r="L30" i="36"/>
  <c r="K30" i="36"/>
  <c r="L27" i="36"/>
  <c r="M27" i="36"/>
  <c r="N27" i="36"/>
  <c r="O27" i="36"/>
  <c r="P27" i="36"/>
  <c r="Q27" i="36"/>
  <c r="R27" i="36"/>
  <c r="K27" i="36"/>
  <c r="D27" i="36"/>
  <c r="D30" i="36" s="1"/>
  <c r="R20" i="36"/>
  <c r="Q20" i="36"/>
  <c r="P20" i="36"/>
  <c r="O20" i="36"/>
  <c r="N20" i="36"/>
  <c r="M20" i="36"/>
  <c r="L20" i="36"/>
  <c r="K20" i="36"/>
  <c r="L19" i="36"/>
  <c r="M19" i="36"/>
  <c r="N19" i="36"/>
  <c r="O19" i="36"/>
  <c r="P19" i="36"/>
  <c r="Q19" i="36"/>
  <c r="R19" i="36"/>
  <c r="K19" i="36"/>
  <c r="D19" i="36"/>
  <c r="D57" i="36" s="1"/>
  <c r="M14" i="36"/>
  <c r="N14" i="36"/>
  <c r="O14" i="36"/>
  <c r="P14" i="36"/>
  <c r="Q14" i="36"/>
  <c r="R14" i="36"/>
  <c r="L14" i="36"/>
  <c r="K14" i="36"/>
  <c r="D14" i="36"/>
  <c r="O33" i="31"/>
  <c r="O19" i="31"/>
  <c r="O18" i="31"/>
  <c r="O13" i="31"/>
  <c r="O11" i="31"/>
  <c r="O9" i="31"/>
  <c r="O8" i="31"/>
  <c r="O7" i="31"/>
  <c r="P33" i="31"/>
  <c r="P19" i="31"/>
  <c r="P18" i="31"/>
  <c r="P13" i="31"/>
  <c r="P11" i="31"/>
  <c r="P9" i="31"/>
  <c r="P8" i="31"/>
  <c r="P10" i="31" s="1"/>
  <c r="P7" i="31"/>
  <c r="E32" i="31"/>
  <c r="F32" i="31"/>
  <c r="G32" i="31"/>
  <c r="H32" i="31"/>
  <c r="H34" i="31" s="1"/>
  <c r="I32" i="31"/>
  <c r="J32" i="31"/>
  <c r="K32" i="31"/>
  <c r="D32" i="31"/>
  <c r="E34" i="31"/>
  <c r="F34" i="31"/>
  <c r="G34" i="31"/>
  <c r="I34" i="31"/>
  <c r="J34" i="31"/>
  <c r="K34" i="31"/>
  <c r="D34" i="31"/>
  <c r="Q34" i="31"/>
  <c r="R34" i="31"/>
  <c r="Q32" i="31"/>
  <c r="R32" i="31"/>
  <c r="R20" i="31"/>
  <c r="Q20" i="31"/>
  <c r="P20" i="31"/>
  <c r="Q15" i="31"/>
  <c r="R15" i="31"/>
  <c r="Q14" i="31"/>
  <c r="R14" i="31"/>
  <c r="Q12" i="31"/>
  <c r="R12" i="31"/>
  <c r="Q10" i="31"/>
  <c r="R10" i="31"/>
  <c r="E20" i="31"/>
  <c r="F20" i="31"/>
  <c r="G20" i="31"/>
  <c r="H20" i="31"/>
  <c r="I20" i="31"/>
  <c r="J20" i="31"/>
  <c r="K20" i="31"/>
  <c r="D20" i="31"/>
  <c r="C20" i="31"/>
  <c r="E15" i="31"/>
  <c r="F15" i="31"/>
  <c r="G15" i="31"/>
  <c r="H15" i="31"/>
  <c r="I15" i="31"/>
  <c r="J15" i="31"/>
  <c r="K15" i="31"/>
  <c r="D15" i="31"/>
  <c r="E14" i="31"/>
  <c r="F14" i="31"/>
  <c r="G14" i="31"/>
  <c r="H14" i="31"/>
  <c r="I14" i="31"/>
  <c r="J14" i="31"/>
  <c r="K14" i="31"/>
  <c r="D14" i="31"/>
  <c r="E12" i="31"/>
  <c r="F12" i="31"/>
  <c r="G12" i="31"/>
  <c r="H12" i="31"/>
  <c r="I12" i="31"/>
  <c r="J12" i="31"/>
  <c r="K12" i="31"/>
  <c r="D12" i="31"/>
  <c r="E10" i="31"/>
  <c r="F10" i="31"/>
  <c r="G10" i="31"/>
  <c r="H10" i="31"/>
  <c r="I10" i="31"/>
  <c r="J10" i="31"/>
  <c r="K10" i="31"/>
  <c r="D10" i="31"/>
  <c r="C10" i="31"/>
  <c r="C12" i="31" s="1"/>
  <c r="C14" i="31" s="1"/>
  <c r="C15" i="31" s="1"/>
  <c r="C32" i="31" s="1"/>
  <c r="C34" i="31" s="1"/>
  <c r="Q40" i="20"/>
  <c r="Q39" i="20"/>
  <c r="Q10" i="20"/>
  <c r="Q11" i="20" s="1"/>
  <c r="Q41" i="20"/>
  <c r="Q36" i="20"/>
  <c r="Q35" i="20"/>
  <c r="Q29" i="20"/>
  <c r="Q16" i="20"/>
  <c r="Q17" i="20"/>
  <c r="Q18" i="20"/>
  <c r="Q19" i="20"/>
  <c r="Q20" i="20"/>
  <c r="Q21" i="20"/>
  <c r="Q22" i="20"/>
  <c r="Q23" i="20"/>
  <c r="Q24" i="20"/>
  <c r="Q25" i="20"/>
  <c r="Q26" i="20"/>
  <c r="Q27" i="20"/>
  <c r="Q28" i="20"/>
  <c r="Q15" i="20"/>
  <c r="Q14" i="20"/>
  <c r="Q9" i="20"/>
  <c r="Q8" i="20"/>
  <c r="P41" i="20"/>
  <c r="P40" i="20"/>
  <c r="P39" i="20"/>
  <c r="P36" i="20"/>
  <c r="P35" i="20"/>
  <c r="P29" i="20"/>
  <c r="P16" i="20"/>
  <c r="P17" i="20"/>
  <c r="P18" i="20"/>
  <c r="P19" i="20"/>
  <c r="P20" i="20"/>
  <c r="P21" i="20"/>
  <c r="P22" i="20"/>
  <c r="P23" i="20"/>
  <c r="P24" i="20"/>
  <c r="P25" i="20"/>
  <c r="P26" i="20"/>
  <c r="P27" i="20"/>
  <c r="P28" i="20"/>
  <c r="P15" i="20"/>
  <c r="P14" i="20"/>
  <c r="P10" i="20"/>
  <c r="P9" i="20"/>
  <c r="P8" i="20"/>
  <c r="F43" i="20"/>
  <c r="G43" i="20"/>
  <c r="H43" i="20"/>
  <c r="I43" i="20"/>
  <c r="J43" i="20"/>
  <c r="K43" i="20"/>
  <c r="L43" i="20"/>
  <c r="E43" i="20"/>
  <c r="F42" i="20"/>
  <c r="G42" i="20"/>
  <c r="H42" i="20"/>
  <c r="I42" i="20"/>
  <c r="J42" i="20"/>
  <c r="K42" i="20"/>
  <c r="L42" i="20"/>
  <c r="E42" i="20"/>
  <c r="D42" i="20"/>
  <c r="F37" i="20"/>
  <c r="G37" i="20"/>
  <c r="H37" i="20"/>
  <c r="I37" i="20"/>
  <c r="J37" i="20"/>
  <c r="K37" i="20"/>
  <c r="L37" i="20"/>
  <c r="E37" i="20"/>
  <c r="D37" i="20"/>
  <c r="F31" i="20"/>
  <c r="G31" i="20"/>
  <c r="H31" i="20"/>
  <c r="I31" i="20"/>
  <c r="J31" i="20"/>
  <c r="K31" i="20"/>
  <c r="L31" i="20"/>
  <c r="E31" i="20"/>
  <c r="F30" i="20"/>
  <c r="G30" i="20"/>
  <c r="H30" i="20"/>
  <c r="I30" i="20"/>
  <c r="J30" i="20"/>
  <c r="K30" i="20"/>
  <c r="L30" i="20"/>
  <c r="E30" i="20"/>
  <c r="D30" i="20"/>
  <c r="F11" i="20"/>
  <c r="G11" i="20"/>
  <c r="H11" i="20"/>
  <c r="I11" i="20"/>
  <c r="J11" i="20"/>
  <c r="K11" i="20"/>
  <c r="L11" i="20"/>
  <c r="E11" i="20"/>
  <c r="D11" i="20"/>
  <c r="R43" i="20"/>
  <c r="S43" i="20"/>
  <c r="R42" i="20"/>
  <c r="S42" i="20"/>
  <c r="S37" i="20"/>
  <c r="R37" i="20"/>
  <c r="Q37" i="20"/>
  <c r="R31" i="20"/>
  <c r="S31" i="20"/>
  <c r="R30" i="20"/>
  <c r="S30" i="20"/>
  <c r="R11" i="20"/>
  <c r="S11" i="20"/>
  <c r="P46" i="19"/>
  <c r="P45" i="19"/>
  <c r="P40" i="19"/>
  <c r="P39" i="19"/>
  <c r="P38" i="19"/>
  <c r="P41" i="19" s="1"/>
  <c r="P35" i="19"/>
  <c r="P36" i="19" s="1"/>
  <c r="P34" i="19"/>
  <c r="P33" i="19"/>
  <c r="P27" i="19"/>
  <c r="P16" i="19"/>
  <c r="P17" i="19"/>
  <c r="P18" i="19"/>
  <c r="P19" i="19"/>
  <c r="P20" i="19"/>
  <c r="P21" i="19"/>
  <c r="P22" i="19"/>
  <c r="P23" i="19"/>
  <c r="P24" i="19"/>
  <c r="P25" i="19"/>
  <c r="P26" i="19"/>
  <c r="P15" i="19"/>
  <c r="P14" i="19"/>
  <c r="P10" i="19"/>
  <c r="P9" i="19"/>
  <c r="P8" i="19"/>
  <c r="O46" i="19"/>
  <c r="O45" i="19"/>
  <c r="O40" i="19"/>
  <c r="O39" i="19"/>
  <c r="O38" i="19"/>
  <c r="O35" i="19"/>
  <c r="O34" i="19"/>
  <c r="O33" i="19"/>
  <c r="O27" i="19"/>
  <c r="O16" i="19"/>
  <c r="O17" i="19"/>
  <c r="O18" i="19"/>
  <c r="O19" i="19"/>
  <c r="O20" i="19"/>
  <c r="O21" i="19"/>
  <c r="O22" i="19"/>
  <c r="O23" i="19"/>
  <c r="O24" i="19"/>
  <c r="O25" i="19"/>
  <c r="O26" i="19"/>
  <c r="O15" i="19"/>
  <c r="O14" i="19"/>
  <c r="O10" i="19"/>
  <c r="O9" i="19"/>
  <c r="O8" i="19"/>
  <c r="Q48" i="19"/>
  <c r="R48" i="19"/>
  <c r="F48" i="19"/>
  <c r="G48" i="19"/>
  <c r="H48" i="19"/>
  <c r="I48" i="19"/>
  <c r="J48" i="19"/>
  <c r="K48" i="19"/>
  <c r="L48" i="19"/>
  <c r="E48" i="19"/>
  <c r="Q47" i="19"/>
  <c r="R47" i="19"/>
  <c r="P47" i="19"/>
  <c r="G47" i="19"/>
  <c r="H47" i="19"/>
  <c r="I47" i="19"/>
  <c r="J47" i="19"/>
  <c r="K47" i="19"/>
  <c r="L47" i="19"/>
  <c r="F47" i="19"/>
  <c r="E47" i="19"/>
  <c r="D47" i="19"/>
  <c r="Q42" i="19"/>
  <c r="R42" i="19"/>
  <c r="F42" i="19"/>
  <c r="G42" i="19"/>
  <c r="H42" i="19"/>
  <c r="I42" i="19"/>
  <c r="J42" i="19"/>
  <c r="K42" i="19"/>
  <c r="L42" i="19"/>
  <c r="E42" i="19"/>
  <c r="Q41" i="19"/>
  <c r="R41" i="19"/>
  <c r="F41" i="19"/>
  <c r="G41" i="19"/>
  <c r="H41" i="19"/>
  <c r="I41" i="19"/>
  <c r="J41" i="19"/>
  <c r="K41" i="19"/>
  <c r="L41" i="19"/>
  <c r="E41" i="19"/>
  <c r="D41" i="19"/>
  <c r="Q36" i="19"/>
  <c r="R36" i="19"/>
  <c r="F36" i="19"/>
  <c r="G36" i="19"/>
  <c r="H36" i="19"/>
  <c r="I36" i="19"/>
  <c r="J36" i="19"/>
  <c r="K36" i="19"/>
  <c r="L36" i="19"/>
  <c r="E36" i="19"/>
  <c r="D36" i="19"/>
  <c r="R29" i="19"/>
  <c r="Q28" i="19"/>
  <c r="Q29" i="19" s="1"/>
  <c r="R28" i="19"/>
  <c r="Q11" i="19"/>
  <c r="R11" i="19"/>
  <c r="P11" i="19"/>
  <c r="J29" i="19"/>
  <c r="K29" i="19"/>
  <c r="L29" i="19"/>
  <c r="F28" i="19"/>
  <c r="F29" i="19" s="1"/>
  <c r="G28" i="19"/>
  <c r="G29" i="19" s="1"/>
  <c r="H28" i="19"/>
  <c r="H29" i="19" s="1"/>
  <c r="I28" i="19"/>
  <c r="I29" i="19" s="1"/>
  <c r="J28" i="19"/>
  <c r="K28" i="19"/>
  <c r="L28" i="19"/>
  <c r="E28" i="19"/>
  <c r="E29" i="19" s="1"/>
  <c r="D28" i="19"/>
  <c r="F11" i="19"/>
  <c r="G11" i="19"/>
  <c r="H11" i="19"/>
  <c r="I11" i="19"/>
  <c r="J11" i="19"/>
  <c r="K11" i="19"/>
  <c r="L11" i="19"/>
  <c r="E11" i="19"/>
  <c r="D11" i="19"/>
  <c r="P17" i="35"/>
  <c r="P16" i="35"/>
  <c r="P20" i="35" s="1"/>
  <c r="P15" i="35"/>
  <c r="P13" i="35"/>
  <c r="P10" i="35"/>
  <c r="P11" i="35"/>
  <c r="P12" i="35"/>
  <c r="P9" i="35"/>
  <c r="O17" i="35"/>
  <c r="O16" i="35"/>
  <c r="O15" i="35"/>
  <c r="O13" i="35"/>
  <c r="O10" i="35"/>
  <c r="O11" i="35"/>
  <c r="O12" i="35"/>
  <c r="O9" i="35"/>
  <c r="O8" i="35"/>
  <c r="C8" i="35"/>
  <c r="Q20" i="35"/>
  <c r="R20" i="35"/>
  <c r="R14" i="35"/>
  <c r="Q14" i="35"/>
  <c r="P14" i="35"/>
  <c r="K14" i="35"/>
  <c r="J14" i="35"/>
  <c r="E20" i="35"/>
  <c r="F20" i="35"/>
  <c r="G20" i="35"/>
  <c r="H20" i="35"/>
  <c r="I20" i="35"/>
  <c r="J20" i="35"/>
  <c r="K20" i="35"/>
  <c r="D20" i="35"/>
  <c r="C20" i="35"/>
  <c r="E14" i="35"/>
  <c r="F14" i="35"/>
  <c r="G14" i="35"/>
  <c r="H14" i="35"/>
  <c r="I14" i="35"/>
  <c r="D14" i="35"/>
  <c r="C14" i="35"/>
  <c r="T43" i="18"/>
  <c r="T42" i="18"/>
  <c r="T44" i="18" s="1"/>
  <c r="S43" i="18"/>
  <c r="S42" i="18"/>
  <c r="R43" i="18"/>
  <c r="R42" i="18"/>
  <c r="T16" i="18"/>
  <c r="S16" i="18"/>
  <c r="S20" i="18"/>
  <c r="T20" i="18"/>
  <c r="S24" i="18"/>
  <c r="T24" i="18"/>
  <c r="S28" i="18"/>
  <c r="T28" i="18"/>
  <c r="S32" i="18"/>
  <c r="T32" i="18"/>
  <c r="S36" i="18"/>
  <c r="T36" i="18"/>
  <c r="R40" i="18"/>
  <c r="S40" i="18"/>
  <c r="T40" i="18"/>
  <c r="S44" i="18"/>
  <c r="R44" i="18"/>
  <c r="R39" i="18"/>
  <c r="R38" i="18"/>
  <c r="R35" i="18"/>
  <c r="R34" i="18"/>
  <c r="R31" i="18"/>
  <c r="R30" i="18"/>
  <c r="R27" i="18"/>
  <c r="R26" i="18"/>
  <c r="R28" i="18" s="1"/>
  <c r="R23" i="18"/>
  <c r="R24" i="18" s="1"/>
  <c r="R22" i="18"/>
  <c r="R19" i="18"/>
  <c r="R18" i="18"/>
  <c r="E43" i="18"/>
  <c r="E42" i="18"/>
  <c r="F44" i="18"/>
  <c r="G44" i="18"/>
  <c r="H44" i="18"/>
  <c r="I44" i="18"/>
  <c r="J44" i="18"/>
  <c r="K44" i="18"/>
  <c r="L44" i="18"/>
  <c r="M44" i="18"/>
  <c r="M43" i="18"/>
  <c r="L42" i="18"/>
  <c r="K8" i="18" s="1"/>
  <c r="K10" i="18" s="1"/>
  <c r="K42" i="18" s="1"/>
  <c r="M42" i="18"/>
  <c r="G40" i="18"/>
  <c r="H40" i="18"/>
  <c r="I40" i="18"/>
  <c r="J40" i="18"/>
  <c r="K40" i="18"/>
  <c r="L40" i="18"/>
  <c r="M40" i="18"/>
  <c r="F40" i="18"/>
  <c r="E40" i="18"/>
  <c r="G36" i="18"/>
  <c r="H36" i="18"/>
  <c r="I36" i="18"/>
  <c r="J36" i="18"/>
  <c r="K36" i="18"/>
  <c r="L36" i="18"/>
  <c r="M36" i="18"/>
  <c r="F36" i="18"/>
  <c r="E36" i="18"/>
  <c r="G32" i="18"/>
  <c r="H32" i="18"/>
  <c r="I32" i="18"/>
  <c r="J32" i="18"/>
  <c r="K32" i="18"/>
  <c r="L32" i="18"/>
  <c r="M32" i="18"/>
  <c r="F32" i="18"/>
  <c r="E32" i="18"/>
  <c r="G28" i="18"/>
  <c r="H28" i="18"/>
  <c r="I28" i="18"/>
  <c r="J28" i="18"/>
  <c r="K28" i="18"/>
  <c r="L28" i="18"/>
  <c r="M28" i="18"/>
  <c r="F28" i="18"/>
  <c r="E28" i="18"/>
  <c r="E24" i="18"/>
  <c r="G24" i="18"/>
  <c r="H24" i="18"/>
  <c r="I24" i="18"/>
  <c r="J24" i="18"/>
  <c r="K24" i="18"/>
  <c r="L24" i="18"/>
  <c r="M24" i="18"/>
  <c r="F24" i="18"/>
  <c r="G20" i="18"/>
  <c r="H20" i="18"/>
  <c r="I20" i="18"/>
  <c r="J20" i="18"/>
  <c r="K20" i="18"/>
  <c r="L20" i="18"/>
  <c r="M20" i="18"/>
  <c r="F20" i="18"/>
  <c r="E20" i="18"/>
  <c r="M16" i="18"/>
  <c r="L13" i="18"/>
  <c r="L43" i="18" s="1"/>
  <c r="K13" i="18" s="1"/>
  <c r="K15" i="18" s="1"/>
  <c r="K43" i="18" s="1"/>
  <c r="Q39" i="18"/>
  <c r="Q38" i="18"/>
  <c r="Q35" i="18"/>
  <c r="Q34" i="18"/>
  <c r="Q31" i="18"/>
  <c r="Q30" i="18"/>
  <c r="Q27" i="18"/>
  <c r="Q26" i="18"/>
  <c r="Q23" i="18"/>
  <c r="Q22" i="18"/>
  <c r="Q19" i="18"/>
  <c r="Q18" i="18"/>
  <c r="Q15" i="18"/>
  <c r="Q10" i="18"/>
  <c r="R36" i="18"/>
  <c r="R32" i="18"/>
  <c r="R16" i="18"/>
  <c r="R15" i="18"/>
  <c r="R10" i="18"/>
  <c r="R14" i="18"/>
  <c r="R13" i="18"/>
  <c r="R8" i="18"/>
  <c r="R9" i="18"/>
  <c r="E34" i="11"/>
  <c r="G60" i="11"/>
  <c r="H60" i="11"/>
  <c r="I60" i="11"/>
  <c r="J60" i="11"/>
  <c r="K60" i="11"/>
  <c r="L60" i="11"/>
  <c r="M60" i="11"/>
  <c r="F60" i="11"/>
  <c r="G59" i="11"/>
  <c r="H59" i="11"/>
  <c r="I59" i="11"/>
  <c r="J59" i="11"/>
  <c r="K59" i="11"/>
  <c r="L59" i="11"/>
  <c r="M59" i="11"/>
  <c r="F59" i="11"/>
  <c r="G57" i="11"/>
  <c r="H57" i="11"/>
  <c r="I57" i="11"/>
  <c r="J57" i="11"/>
  <c r="K57" i="11"/>
  <c r="L57" i="11"/>
  <c r="M57" i="11"/>
  <c r="F57" i="11"/>
  <c r="E57" i="11"/>
  <c r="E59" i="11" s="1"/>
  <c r="E60" i="11" s="1"/>
  <c r="G34" i="11"/>
  <c r="H34" i="11"/>
  <c r="I34" i="11"/>
  <c r="J34" i="11"/>
  <c r="K34" i="11"/>
  <c r="L34" i="11"/>
  <c r="M34" i="11"/>
  <c r="F34" i="11"/>
  <c r="K33" i="21"/>
  <c r="L33" i="21"/>
  <c r="M33" i="21"/>
  <c r="N33" i="21"/>
  <c r="O33" i="21"/>
  <c r="P33" i="21"/>
  <c r="J33" i="21"/>
  <c r="I33" i="21"/>
  <c r="G33" i="21"/>
  <c r="G39" i="21"/>
  <c r="G38" i="21"/>
  <c r="G37" i="21"/>
  <c r="G36" i="21"/>
  <c r="D40" i="21"/>
  <c r="E40" i="21"/>
  <c r="F40" i="21"/>
  <c r="K40" i="21"/>
  <c r="L40" i="21"/>
  <c r="M40" i="21"/>
  <c r="N40" i="21"/>
  <c r="O40" i="21"/>
  <c r="P40" i="21"/>
  <c r="J40" i="21"/>
  <c r="I40" i="21"/>
  <c r="D24" i="22"/>
  <c r="D23" i="22"/>
  <c r="E23" i="22" s="1"/>
  <c r="D22" i="22"/>
  <c r="E22" i="22" s="1"/>
  <c r="D21" i="22"/>
  <c r="E21" i="22" s="1"/>
  <c r="D20" i="22"/>
  <c r="E20" i="22" s="1"/>
  <c r="D19" i="22"/>
  <c r="E19" i="22" s="1"/>
  <c r="D16" i="22"/>
  <c r="E16" i="22" s="1"/>
  <c r="D15" i="22"/>
  <c r="E15" i="22" s="1"/>
  <c r="D14" i="22"/>
  <c r="E14" i="22" s="1"/>
  <c r="D12" i="22"/>
  <c r="E12" i="22" s="1"/>
  <c r="D11" i="22"/>
  <c r="E11" i="22" s="1"/>
  <c r="D9" i="22"/>
  <c r="E9" i="22" s="1"/>
  <c r="E25" i="22"/>
  <c r="E24" i="22"/>
  <c r="E18" i="22"/>
  <c r="E13" i="22"/>
  <c r="E10" i="22"/>
  <c r="G47" i="22"/>
  <c r="H47" i="22"/>
  <c r="I47" i="22"/>
  <c r="J47" i="22"/>
  <c r="K47" i="22"/>
  <c r="L47" i="22"/>
  <c r="M47" i="22"/>
  <c r="F47" i="22"/>
  <c r="D47" i="22"/>
  <c r="C47" i="22"/>
  <c r="E46" i="22"/>
  <c r="E45" i="22"/>
  <c r="G38" i="22"/>
  <c r="H38" i="22"/>
  <c r="I38" i="22"/>
  <c r="J38" i="22"/>
  <c r="K38" i="22"/>
  <c r="L38" i="22"/>
  <c r="M38" i="22"/>
  <c r="F38" i="22"/>
  <c r="D38" i="22"/>
  <c r="C38" i="22"/>
  <c r="E37" i="22"/>
  <c r="E36" i="22"/>
  <c r="E35" i="22"/>
  <c r="E34" i="22"/>
  <c r="G42" i="22"/>
  <c r="H42" i="22"/>
  <c r="I42" i="22"/>
  <c r="J42" i="22"/>
  <c r="K42" i="22"/>
  <c r="L42" i="22"/>
  <c r="M42" i="22"/>
  <c r="F42" i="22"/>
  <c r="E42" i="22"/>
  <c r="C42" i="22"/>
  <c r="G29" i="22"/>
  <c r="H29" i="22"/>
  <c r="I29" i="22"/>
  <c r="J29" i="22"/>
  <c r="K29" i="22"/>
  <c r="L29" i="22"/>
  <c r="M29" i="22"/>
  <c r="F29" i="22"/>
  <c r="E29" i="22"/>
  <c r="C29" i="22"/>
  <c r="F43" i="17"/>
  <c r="G43" i="17"/>
  <c r="H43" i="17"/>
  <c r="I43" i="17"/>
  <c r="J43" i="17"/>
  <c r="K43" i="17"/>
  <c r="L43" i="17"/>
  <c r="E43" i="17"/>
  <c r="F42" i="17"/>
  <c r="G42" i="17"/>
  <c r="H42" i="17"/>
  <c r="I42" i="17"/>
  <c r="J42" i="17"/>
  <c r="K42" i="17"/>
  <c r="L42" i="17"/>
  <c r="E42" i="17"/>
  <c r="D42" i="17"/>
  <c r="F37" i="17"/>
  <c r="G37" i="17"/>
  <c r="H37" i="17"/>
  <c r="I37" i="17"/>
  <c r="J37" i="17"/>
  <c r="K37" i="17"/>
  <c r="L37" i="17"/>
  <c r="E37" i="17"/>
  <c r="D37" i="17"/>
  <c r="G30" i="17"/>
  <c r="J30" i="17"/>
  <c r="K30" i="17"/>
  <c r="L30" i="17"/>
  <c r="F29" i="17"/>
  <c r="F30" i="17" s="1"/>
  <c r="G29" i="17"/>
  <c r="H29" i="17"/>
  <c r="H30" i="17" s="1"/>
  <c r="I29" i="17"/>
  <c r="I30" i="17" s="1"/>
  <c r="J29" i="17"/>
  <c r="K29" i="17"/>
  <c r="L29" i="17"/>
  <c r="E29" i="17"/>
  <c r="E30" i="17" s="1"/>
  <c r="D29" i="17"/>
  <c r="F9" i="17"/>
  <c r="G9" i="17"/>
  <c r="H9" i="17"/>
  <c r="I9" i="17"/>
  <c r="J9" i="17"/>
  <c r="K9" i="17"/>
  <c r="L9" i="17"/>
  <c r="E9" i="17"/>
  <c r="D9" i="17"/>
  <c r="H50" i="16"/>
  <c r="I50" i="16"/>
  <c r="J50" i="16"/>
  <c r="K50" i="16"/>
  <c r="L50" i="16"/>
  <c r="G50" i="16"/>
  <c r="H48" i="16"/>
  <c r="I48" i="16"/>
  <c r="J48" i="16"/>
  <c r="K48" i="16"/>
  <c r="L48" i="16"/>
  <c r="G48" i="16"/>
  <c r="F48" i="16"/>
  <c r="F50" i="16" s="1"/>
  <c r="H42" i="16"/>
  <c r="I42" i="16"/>
  <c r="J42" i="16"/>
  <c r="K42" i="16"/>
  <c r="L42" i="16"/>
  <c r="G42" i="16"/>
  <c r="H41" i="16"/>
  <c r="I41" i="16"/>
  <c r="J41" i="16"/>
  <c r="K41" i="16"/>
  <c r="L41" i="16"/>
  <c r="G41" i="16"/>
  <c r="F41" i="16"/>
  <c r="H35" i="16"/>
  <c r="I35" i="16"/>
  <c r="J35" i="16"/>
  <c r="K35" i="16"/>
  <c r="L35" i="16"/>
  <c r="G35" i="16"/>
  <c r="F35" i="16"/>
  <c r="H27" i="16"/>
  <c r="I27" i="16"/>
  <c r="J27" i="16"/>
  <c r="K27" i="16"/>
  <c r="L27" i="16"/>
  <c r="G27" i="16"/>
  <c r="H25" i="16"/>
  <c r="I25" i="16"/>
  <c r="J25" i="16"/>
  <c r="K25" i="16"/>
  <c r="L25" i="16"/>
  <c r="G25" i="16"/>
  <c r="F25" i="16"/>
  <c r="F27" i="16" s="1"/>
  <c r="H19" i="16"/>
  <c r="I19" i="16"/>
  <c r="J19" i="16"/>
  <c r="K19" i="16"/>
  <c r="L19" i="16"/>
  <c r="G19" i="16"/>
  <c r="H18" i="16"/>
  <c r="I18" i="16"/>
  <c r="J18" i="16"/>
  <c r="K18" i="16"/>
  <c r="L18" i="16"/>
  <c r="G18" i="16"/>
  <c r="F18" i="16"/>
  <c r="H12" i="16"/>
  <c r="I12" i="16"/>
  <c r="J12" i="16"/>
  <c r="K12" i="16"/>
  <c r="L12" i="16"/>
  <c r="G12" i="16"/>
  <c r="F12" i="16"/>
  <c r="J43" i="15"/>
  <c r="K43" i="15"/>
  <c r="L43" i="15"/>
  <c r="F42" i="15"/>
  <c r="G42" i="15"/>
  <c r="H42" i="15"/>
  <c r="I42" i="15"/>
  <c r="J42" i="15"/>
  <c r="K42" i="15"/>
  <c r="L42" i="15"/>
  <c r="E42" i="15"/>
  <c r="D42" i="15"/>
  <c r="F36" i="15"/>
  <c r="G36" i="15"/>
  <c r="H36" i="15"/>
  <c r="I36" i="15"/>
  <c r="J36" i="15"/>
  <c r="K36" i="15"/>
  <c r="L36" i="15"/>
  <c r="E36" i="15"/>
  <c r="D36" i="15"/>
  <c r="J30" i="15"/>
  <c r="K30" i="15"/>
  <c r="L30" i="15"/>
  <c r="F29" i="15"/>
  <c r="F30" i="15" s="1"/>
  <c r="F43" i="15" s="1"/>
  <c r="G29" i="15"/>
  <c r="G30" i="15" s="1"/>
  <c r="G43" i="15" s="1"/>
  <c r="H29" i="15"/>
  <c r="H30" i="15" s="1"/>
  <c r="H43" i="15" s="1"/>
  <c r="I29" i="15"/>
  <c r="I30" i="15" s="1"/>
  <c r="I43" i="15" s="1"/>
  <c r="J29" i="15"/>
  <c r="K29" i="15"/>
  <c r="L29" i="15"/>
  <c r="E29" i="15"/>
  <c r="E30" i="15" s="1"/>
  <c r="E43" i="15" s="1"/>
  <c r="D29" i="15"/>
  <c r="F9" i="15"/>
  <c r="G9" i="15"/>
  <c r="H9" i="15"/>
  <c r="I9" i="15"/>
  <c r="J9" i="15"/>
  <c r="K9" i="15"/>
  <c r="L9" i="15"/>
  <c r="E9" i="15"/>
  <c r="D9" i="15"/>
  <c r="E9" i="14"/>
  <c r="F9" i="14"/>
  <c r="G9" i="14"/>
  <c r="H9" i="14"/>
  <c r="I9" i="14"/>
  <c r="J9" i="14"/>
  <c r="K9" i="14"/>
  <c r="L9" i="14"/>
  <c r="E29" i="14"/>
  <c r="F29" i="14"/>
  <c r="G29" i="14"/>
  <c r="G30" i="14" s="1"/>
  <c r="H29" i="14"/>
  <c r="H30" i="14" s="1"/>
  <c r="I29" i="14"/>
  <c r="I30" i="14" s="1"/>
  <c r="J29" i="14"/>
  <c r="K29" i="14"/>
  <c r="L29" i="14"/>
  <c r="E30" i="14"/>
  <c r="F30" i="14"/>
  <c r="J30" i="14"/>
  <c r="K30" i="14"/>
  <c r="L30" i="14"/>
  <c r="E37" i="14"/>
  <c r="F37" i="14"/>
  <c r="G37" i="14"/>
  <c r="H37" i="14"/>
  <c r="I37" i="14"/>
  <c r="J37" i="14"/>
  <c r="K37" i="14"/>
  <c r="L37" i="14"/>
  <c r="E42" i="14"/>
  <c r="F42" i="14"/>
  <c r="G42" i="14"/>
  <c r="H42" i="14"/>
  <c r="I42" i="14"/>
  <c r="J42" i="14"/>
  <c r="K42" i="14"/>
  <c r="L42" i="14"/>
  <c r="E43" i="14"/>
  <c r="F43" i="14"/>
  <c r="G43" i="14"/>
  <c r="H43" i="14"/>
  <c r="I43" i="14"/>
  <c r="J43" i="14"/>
  <c r="K43" i="14"/>
  <c r="L43" i="14"/>
  <c r="D42" i="14"/>
  <c r="D37" i="14"/>
  <c r="D29" i="14"/>
  <c r="D9" i="14"/>
  <c r="E9" i="43"/>
  <c r="F9" i="43"/>
  <c r="G9" i="43"/>
  <c r="H9" i="43"/>
  <c r="I9" i="43"/>
  <c r="J9" i="43"/>
  <c r="K9" i="43"/>
  <c r="L9" i="43"/>
  <c r="E14" i="43"/>
  <c r="F14" i="43"/>
  <c r="G14" i="43"/>
  <c r="H14" i="43"/>
  <c r="I14" i="43"/>
  <c r="J14" i="43"/>
  <c r="K14" i="43"/>
  <c r="L14" i="43"/>
  <c r="E37" i="43"/>
  <c r="E38" i="43" s="1"/>
  <c r="F37" i="43"/>
  <c r="F38" i="43" s="1"/>
  <c r="G37" i="43"/>
  <c r="G38" i="43" s="1"/>
  <c r="H37" i="43"/>
  <c r="I37" i="43"/>
  <c r="J37" i="43"/>
  <c r="K37" i="43"/>
  <c r="L37" i="43"/>
  <c r="H38" i="43"/>
  <c r="I38" i="43"/>
  <c r="J38" i="43"/>
  <c r="K38" i="43"/>
  <c r="L38" i="43"/>
  <c r="D37" i="43"/>
  <c r="D14" i="43"/>
  <c r="D9" i="43"/>
  <c r="E22" i="13"/>
  <c r="F22" i="13"/>
  <c r="G22" i="13"/>
  <c r="H22" i="13"/>
  <c r="I22" i="13"/>
  <c r="J22" i="13"/>
  <c r="K22" i="13"/>
  <c r="D22" i="13"/>
  <c r="C22" i="13"/>
  <c r="E9" i="13"/>
  <c r="F9" i="13"/>
  <c r="G9" i="13"/>
  <c r="H9" i="13"/>
  <c r="I9" i="13"/>
  <c r="J9" i="13"/>
  <c r="K9" i="13"/>
  <c r="D9" i="13"/>
  <c r="C9" i="13"/>
  <c r="E16" i="13"/>
  <c r="F16" i="13"/>
  <c r="G16" i="13"/>
  <c r="H16" i="13"/>
  <c r="I16" i="13"/>
  <c r="J16" i="13"/>
  <c r="K16" i="13"/>
  <c r="D16" i="13"/>
  <c r="C16" i="13"/>
  <c r="P36" i="6"/>
  <c r="O36" i="6"/>
  <c r="O19" i="6"/>
  <c r="O18" i="6"/>
  <c r="O13" i="6"/>
  <c r="O11" i="6"/>
  <c r="O9" i="6"/>
  <c r="O8" i="6"/>
  <c r="O7" i="6"/>
  <c r="O43" i="6"/>
  <c r="O42" i="6"/>
  <c r="O41" i="6"/>
  <c r="O40" i="6"/>
  <c r="P43" i="6"/>
  <c r="P42" i="6"/>
  <c r="P41" i="6"/>
  <c r="P40" i="6"/>
  <c r="P19" i="6"/>
  <c r="P18" i="6"/>
  <c r="P13" i="6"/>
  <c r="P11" i="6"/>
  <c r="P9" i="6"/>
  <c r="P8" i="6"/>
  <c r="P7" i="6"/>
  <c r="E37" i="6"/>
  <c r="F37" i="6"/>
  <c r="G37" i="6"/>
  <c r="H37" i="6"/>
  <c r="I37" i="6"/>
  <c r="J37" i="6"/>
  <c r="K37" i="6"/>
  <c r="D37" i="6"/>
  <c r="Q37" i="6"/>
  <c r="R37" i="6"/>
  <c r="Q35" i="6"/>
  <c r="R35" i="6"/>
  <c r="E35" i="6"/>
  <c r="F35" i="6"/>
  <c r="G35" i="6"/>
  <c r="H35" i="6"/>
  <c r="I35" i="6"/>
  <c r="J35" i="6"/>
  <c r="K35" i="6"/>
  <c r="D35" i="6"/>
  <c r="E20" i="6"/>
  <c r="F20" i="6"/>
  <c r="G20" i="6"/>
  <c r="H20" i="6"/>
  <c r="I20" i="6"/>
  <c r="J20" i="6"/>
  <c r="K20" i="6"/>
  <c r="D20" i="6"/>
  <c r="C20" i="6"/>
  <c r="R20" i="6"/>
  <c r="Q20" i="6"/>
  <c r="Q14" i="6"/>
  <c r="Q15" i="6" s="1"/>
  <c r="R14" i="6"/>
  <c r="R15" i="6"/>
  <c r="E15" i="6"/>
  <c r="F15" i="6"/>
  <c r="G15" i="6"/>
  <c r="H15" i="6"/>
  <c r="I15" i="6"/>
  <c r="J15" i="6"/>
  <c r="K15" i="6"/>
  <c r="D15" i="6"/>
  <c r="E14" i="6"/>
  <c r="F14" i="6"/>
  <c r="G14" i="6"/>
  <c r="H14" i="6"/>
  <c r="I14" i="6"/>
  <c r="J14" i="6"/>
  <c r="K14" i="6"/>
  <c r="D14" i="6"/>
  <c r="Q12" i="6"/>
  <c r="R12" i="6"/>
  <c r="E12" i="6"/>
  <c r="F12" i="6"/>
  <c r="G12" i="6"/>
  <c r="H12" i="6"/>
  <c r="I12" i="6"/>
  <c r="J12" i="6"/>
  <c r="K12" i="6"/>
  <c r="D12" i="6"/>
  <c r="Q10" i="6"/>
  <c r="R10" i="6"/>
  <c r="E10" i="6"/>
  <c r="F10" i="6"/>
  <c r="G10" i="6"/>
  <c r="H10" i="6"/>
  <c r="I10" i="6"/>
  <c r="J10" i="6"/>
  <c r="K10" i="6"/>
  <c r="D10" i="6"/>
  <c r="C10" i="6"/>
  <c r="C12" i="6" s="1"/>
  <c r="C14" i="6" s="1"/>
  <c r="C15" i="6" s="1"/>
  <c r="C35" i="6" s="1"/>
  <c r="C37" i="6" s="1"/>
  <c r="P16" i="24"/>
  <c r="P18" i="24"/>
  <c r="P19" i="24"/>
  <c r="P20" i="24"/>
  <c r="P17" i="24"/>
  <c r="Q18" i="24"/>
  <c r="Q19" i="24"/>
  <c r="Q20" i="24"/>
  <c r="Q17" i="24"/>
  <c r="Q16" i="24"/>
  <c r="E21" i="24"/>
  <c r="F21" i="24"/>
  <c r="G21" i="24"/>
  <c r="H21" i="24"/>
  <c r="I21" i="24"/>
  <c r="J21" i="24"/>
  <c r="K21" i="24"/>
  <c r="L21" i="24"/>
  <c r="R21" i="24"/>
  <c r="S21" i="24"/>
  <c r="D21" i="24"/>
  <c r="E14" i="5"/>
  <c r="E28" i="5" s="1"/>
  <c r="F14" i="5"/>
  <c r="G14" i="5"/>
  <c r="H14" i="5"/>
  <c r="I14" i="5"/>
  <c r="J14" i="5"/>
  <c r="K14" i="5"/>
  <c r="E18" i="5"/>
  <c r="F18" i="5"/>
  <c r="G18" i="5"/>
  <c r="H18" i="5"/>
  <c r="I18" i="5"/>
  <c r="J18" i="5"/>
  <c r="K18" i="5"/>
  <c r="E23" i="5"/>
  <c r="F23" i="5"/>
  <c r="G23" i="5"/>
  <c r="H23" i="5"/>
  <c r="I23" i="5"/>
  <c r="J23" i="5"/>
  <c r="K23" i="5"/>
  <c r="I28" i="5"/>
  <c r="D28" i="5"/>
  <c r="D23" i="5"/>
  <c r="C23" i="5"/>
  <c r="C18" i="5"/>
  <c r="D18" i="5"/>
  <c r="D14" i="5"/>
  <c r="C14" i="5"/>
  <c r="R28" i="5"/>
  <c r="Q28" i="5"/>
  <c r="P28" i="5"/>
  <c r="Q23" i="5"/>
  <c r="R23" i="5"/>
  <c r="P23" i="5"/>
  <c r="Q18" i="5"/>
  <c r="R18" i="5"/>
  <c r="P18" i="5"/>
  <c r="Q14" i="5"/>
  <c r="R14" i="5"/>
  <c r="P14" i="5"/>
  <c r="Q10" i="5"/>
  <c r="R10" i="5"/>
  <c r="P10" i="5"/>
  <c r="E10" i="5"/>
  <c r="F10" i="5"/>
  <c r="G10" i="5"/>
  <c r="H10" i="5"/>
  <c r="I10" i="5"/>
  <c r="J10" i="5"/>
  <c r="K10" i="5"/>
  <c r="D10" i="5"/>
  <c r="C10" i="5"/>
  <c r="P27" i="5"/>
  <c r="P26" i="5"/>
  <c r="P25" i="5"/>
  <c r="P24" i="5"/>
  <c r="P22" i="5"/>
  <c r="P21" i="5"/>
  <c r="P20" i="5"/>
  <c r="P17" i="5"/>
  <c r="P16" i="5"/>
  <c r="P13" i="5"/>
  <c r="P12" i="5"/>
  <c r="P9" i="5"/>
  <c r="P8" i="5"/>
  <c r="P7" i="5"/>
  <c r="O27" i="5"/>
  <c r="O26" i="5"/>
  <c r="O25" i="5"/>
  <c r="O24" i="5"/>
  <c r="O22" i="5"/>
  <c r="O21" i="5"/>
  <c r="O20" i="5"/>
  <c r="O17" i="5"/>
  <c r="O16" i="5"/>
  <c r="O13" i="5"/>
  <c r="O12" i="5"/>
  <c r="O9" i="5"/>
  <c r="O8" i="5"/>
  <c r="O7" i="5"/>
  <c r="O41" i="4"/>
  <c r="O40" i="4"/>
  <c r="O39" i="4"/>
  <c r="O38" i="4"/>
  <c r="O36" i="4"/>
  <c r="O29" i="4"/>
  <c r="O30" i="4"/>
  <c r="O31" i="4"/>
  <c r="O32" i="4"/>
  <c r="O33" i="4"/>
  <c r="O34" i="4"/>
  <c r="O28" i="4"/>
  <c r="O27" i="4"/>
  <c r="O17" i="4"/>
  <c r="O15" i="4"/>
  <c r="O16" i="4"/>
  <c r="O14" i="4"/>
  <c r="O13" i="4"/>
  <c r="O10" i="4"/>
  <c r="O9" i="4"/>
  <c r="O8" i="4"/>
  <c r="O7" i="4"/>
  <c r="P41" i="4"/>
  <c r="P40" i="4"/>
  <c r="P39" i="4"/>
  <c r="P38" i="4"/>
  <c r="P36" i="4"/>
  <c r="P29" i="4"/>
  <c r="P30" i="4"/>
  <c r="P31" i="4"/>
  <c r="P32" i="4"/>
  <c r="P33" i="4"/>
  <c r="P34" i="4"/>
  <c r="P28" i="4"/>
  <c r="P27" i="4"/>
  <c r="P17" i="4"/>
  <c r="P15" i="4"/>
  <c r="P16" i="4"/>
  <c r="P14" i="4"/>
  <c r="P13" i="4"/>
  <c r="P10" i="4"/>
  <c r="P9" i="4"/>
  <c r="P8" i="4"/>
  <c r="P7" i="4"/>
  <c r="O24" i="4"/>
  <c r="P24" i="4"/>
  <c r="Q24" i="4"/>
  <c r="R24" i="4"/>
  <c r="R25" i="4"/>
  <c r="Q25" i="4"/>
  <c r="P25" i="4"/>
  <c r="O25" i="4"/>
  <c r="E25" i="4"/>
  <c r="F25" i="4"/>
  <c r="G25" i="4"/>
  <c r="H25" i="4"/>
  <c r="I25" i="4"/>
  <c r="J25" i="4"/>
  <c r="K25" i="4"/>
  <c r="D25" i="4"/>
  <c r="C25" i="4"/>
  <c r="D42" i="4"/>
  <c r="E42" i="4"/>
  <c r="F42" i="4"/>
  <c r="G42" i="4"/>
  <c r="H42" i="4"/>
  <c r="I42" i="4"/>
  <c r="J42" i="4"/>
  <c r="K42" i="4"/>
  <c r="D11" i="4"/>
  <c r="E11" i="4"/>
  <c r="F11" i="4"/>
  <c r="G11" i="4"/>
  <c r="H11" i="4"/>
  <c r="I11" i="4"/>
  <c r="J11" i="4"/>
  <c r="K11" i="4"/>
  <c r="D18" i="4"/>
  <c r="E18" i="4"/>
  <c r="F18" i="4"/>
  <c r="G18" i="4"/>
  <c r="H18" i="4"/>
  <c r="I18" i="4"/>
  <c r="J18" i="4"/>
  <c r="K18" i="4"/>
  <c r="D19" i="4"/>
  <c r="E19" i="4"/>
  <c r="F19" i="4"/>
  <c r="G19" i="4"/>
  <c r="H19" i="4"/>
  <c r="I19" i="4"/>
  <c r="J19" i="4"/>
  <c r="K19" i="4"/>
  <c r="Q19" i="4"/>
  <c r="R19" i="4"/>
  <c r="Q18" i="4"/>
  <c r="R18" i="4"/>
  <c r="P18" i="4"/>
  <c r="Q11" i="4"/>
  <c r="R11" i="4"/>
  <c r="P11" i="4"/>
  <c r="Q42" i="4"/>
  <c r="R42" i="4"/>
  <c r="C42" i="4"/>
  <c r="C18" i="4"/>
  <c r="C11" i="4"/>
  <c r="R37" i="25"/>
  <c r="R36" i="25"/>
  <c r="R35" i="25"/>
  <c r="R34" i="25"/>
  <c r="Q42" i="25"/>
  <c r="Q41" i="25"/>
  <c r="Q40" i="25"/>
  <c r="Q39" i="25"/>
  <c r="Q37" i="25"/>
  <c r="Q36" i="25"/>
  <c r="Q35" i="25"/>
  <c r="Q34" i="25"/>
  <c r="Q32" i="25"/>
  <c r="Q29" i="25"/>
  <c r="Q28" i="25"/>
  <c r="Q26" i="25"/>
  <c r="Q25" i="25"/>
  <c r="Q24" i="25"/>
  <c r="Q19" i="25"/>
  <c r="Q16" i="25"/>
  <c r="Q15" i="25"/>
  <c r="Q11" i="25"/>
  <c r="Q10" i="25"/>
  <c r="Q9" i="25"/>
  <c r="Q8" i="25"/>
  <c r="Q7" i="25"/>
  <c r="R32" i="25"/>
  <c r="R29" i="25"/>
  <c r="R28" i="25"/>
  <c r="R26" i="25"/>
  <c r="R25" i="25"/>
  <c r="R24" i="25"/>
  <c r="R21" i="25"/>
  <c r="R22" i="25"/>
  <c r="R20" i="25"/>
  <c r="R16" i="25"/>
  <c r="R15" i="25"/>
  <c r="R11" i="25"/>
  <c r="R10" i="25"/>
  <c r="R9" i="25"/>
  <c r="R8" i="25"/>
  <c r="R7" i="25"/>
  <c r="Q42" i="3"/>
  <c r="Q47" i="3"/>
  <c r="F18" i="3"/>
  <c r="G18" i="3"/>
  <c r="H18" i="3"/>
  <c r="I18" i="3"/>
  <c r="J18" i="3"/>
  <c r="K18" i="3"/>
  <c r="L18" i="3"/>
  <c r="E18" i="3"/>
  <c r="D18" i="3"/>
  <c r="F14" i="3"/>
  <c r="G14" i="3"/>
  <c r="H14" i="3"/>
  <c r="I14" i="3"/>
  <c r="J14" i="3"/>
  <c r="K14" i="3"/>
  <c r="L14" i="3"/>
  <c r="E14" i="3"/>
  <c r="F12" i="3"/>
  <c r="G12" i="3"/>
  <c r="H12" i="3"/>
  <c r="I12" i="3"/>
  <c r="J12" i="3"/>
  <c r="K12" i="3"/>
  <c r="L12" i="3"/>
  <c r="E12" i="3"/>
  <c r="D9" i="3"/>
  <c r="F9" i="3"/>
  <c r="G9" i="3"/>
  <c r="H9" i="3"/>
  <c r="I9" i="3"/>
  <c r="J9" i="3"/>
  <c r="K9" i="3"/>
  <c r="L9" i="3"/>
  <c r="E9" i="3"/>
  <c r="P17" i="3"/>
  <c r="P16" i="3"/>
  <c r="P15" i="3"/>
  <c r="P13" i="3"/>
  <c r="P11" i="3"/>
  <c r="P10" i="3"/>
  <c r="P8" i="3"/>
  <c r="P7" i="3"/>
  <c r="Q18" i="3"/>
  <c r="Q14" i="3"/>
  <c r="Q12" i="3"/>
  <c r="Q9" i="3"/>
  <c r="Q17" i="3"/>
  <c r="Q16" i="3"/>
  <c r="Q15" i="3"/>
  <c r="Q13" i="3"/>
  <c r="Q11" i="3"/>
  <c r="Q10" i="3"/>
  <c r="Q8" i="3"/>
  <c r="Q7" i="3"/>
  <c r="E17" i="27"/>
  <c r="F17" i="27"/>
  <c r="G17" i="27"/>
  <c r="H17" i="27"/>
  <c r="I17" i="27"/>
  <c r="J17" i="27"/>
  <c r="K17" i="27"/>
  <c r="L17" i="27"/>
  <c r="E20" i="27"/>
  <c r="F20" i="27"/>
  <c r="G20" i="27"/>
  <c r="H20" i="27"/>
  <c r="I20" i="27"/>
  <c r="J20" i="27"/>
  <c r="K20" i="27"/>
  <c r="L20" i="27"/>
  <c r="E22" i="27"/>
  <c r="F22" i="27"/>
  <c r="G22" i="27"/>
  <c r="H22" i="27"/>
  <c r="I22" i="27"/>
  <c r="J22" i="27"/>
  <c r="K22" i="27"/>
  <c r="L22" i="27"/>
  <c r="D17" i="27"/>
  <c r="D20" i="27" s="1"/>
  <c r="D22" i="27" s="1"/>
  <c r="Q22" i="27"/>
  <c r="R22" i="27"/>
  <c r="R20" i="27"/>
  <c r="Q20" i="27"/>
  <c r="R17" i="27"/>
  <c r="Q17" i="27"/>
  <c r="O21" i="27"/>
  <c r="O19" i="27"/>
  <c r="O18" i="27"/>
  <c r="O16" i="27"/>
  <c r="O15" i="27"/>
  <c r="O14" i="27"/>
  <c r="O12" i="27"/>
  <c r="O11" i="27"/>
  <c r="O9" i="27"/>
  <c r="O8" i="27"/>
  <c r="O7" i="27"/>
  <c r="P21" i="27"/>
  <c r="P19" i="27"/>
  <c r="P18" i="27"/>
  <c r="P16" i="27"/>
  <c r="P15" i="27"/>
  <c r="P14" i="27"/>
  <c r="P12" i="27"/>
  <c r="P11" i="27"/>
  <c r="P17" i="27" s="1"/>
  <c r="P20" i="27" s="1"/>
  <c r="P22" i="27" s="1"/>
  <c r="P9" i="27"/>
  <c r="P8" i="27"/>
  <c r="P7" i="27"/>
  <c r="R24" i="33" l="1"/>
  <c r="Q11" i="33"/>
  <c r="Q19" i="33"/>
  <c r="Q24" i="33" s="1"/>
  <c r="J24" i="23"/>
  <c r="J25" i="23" s="1"/>
  <c r="F24" i="23"/>
  <c r="F25" i="23" s="1"/>
  <c r="E24" i="23"/>
  <c r="E25" i="23" s="1"/>
  <c r="I24" i="23"/>
  <c r="I25" i="23" s="1"/>
  <c r="R24" i="23"/>
  <c r="R25" i="23" s="1"/>
  <c r="E47" i="22"/>
  <c r="Q40" i="18"/>
  <c r="D16" i="7"/>
  <c r="D12" i="3"/>
  <c r="D14" i="3" s="1"/>
  <c r="P37" i="20"/>
  <c r="Q20" i="18"/>
  <c r="Q28" i="18"/>
  <c r="Q36" i="18"/>
  <c r="P28" i="19"/>
  <c r="Q10" i="12"/>
  <c r="P9" i="3"/>
  <c r="P12" i="3" s="1"/>
  <c r="P14" i="3" s="1"/>
  <c r="O41" i="19"/>
  <c r="D20" i="36"/>
  <c r="D54" i="36" s="1"/>
  <c r="D56" i="36" s="1"/>
  <c r="P30" i="20"/>
  <c r="D31" i="20"/>
  <c r="P11" i="20"/>
  <c r="D42" i="19"/>
  <c r="D48" i="19" s="1"/>
  <c r="O20" i="35"/>
  <c r="Q24" i="18"/>
  <c r="E44" i="18"/>
  <c r="Q43" i="18"/>
  <c r="P15" i="23"/>
  <c r="O10" i="31"/>
  <c r="O12" i="31" s="1"/>
  <c r="O14" i="31" s="1"/>
  <c r="O15" i="31" s="1"/>
  <c r="O32" i="31" s="1"/>
  <c r="O34" i="31" s="1"/>
  <c r="R9" i="10"/>
  <c r="R11" i="10" s="1"/>
  <c r="D30" i="17"/>
  <c r="D30" i="14"/>
  <c r="O14" i="5"/>
  <c r="P11" i="23"/>
  <c r="O22" i="8"/>
  <c r="O10" i="6"/>
  <c r="O12" i="6" s="1"/>
  <c r="O14" i="6" s="1"/>
  <c r="O15" i="6" s="1"/>
  <c r="O35" i="6" s="1"/>
  <c r="O37" i="6" s="1"/>
  <c r="O20" i="6"/>
  <c r="O20" i="31"/>
  <c r="P34" i="9"/>
  <c r="Q19" i="12"/>
  <c r="D24" i="33"/>
  <c r="P19" i="23"/>
  <c r="R17" i="10"/>
  <c r="D14" i="9"/>
  <c r="D16" i="9" s="1"/>
  <c r="O12" i="8"/>
  <c r="O9" i="8"/>
  <c r="P15" i="41"/>
  <c r="P17" i="41" s="1"/>
  <c r="P18" i="41" s="1"/>
  <c r="P39" i="41" s="1"/>
  <c r="P41" i="41" s="1"/>
  <c r="P14" i="7"/>
  <c r="P16" i="7" s="1"/>
  <c r="P17" i="7" s="1"/>
  <c r="P36" i="7" s="1"/>
  <c r="P38" i="7" s="1"/>
  <c r="O23" i="5"/>
  <c r="C28" i="5"/>
  <c r="O18" i="5"/>
  <c r="P15" i="42"/>
  <c r="P17" i="42" s="1"/>
  <c r="P18" i="42" s="1"/>
  <c r="P39" i="42" s="1"/>
  <c r="P41" i="42" s="1"/>
  <c r="P14" i="8"/>
  <c r="P16" i="8" s="1"/>
  <c r="P17" i="8" s="1"/>
  <c r="P33" i="8" s="1"/>
  <c r="P35" i="8" s="1"/>
  <c r="P30" i="9"/>
  <c r="P12" i="9"/>
  <c r="P24" i="9"/>
  <c r="P9" i="9"/>
  <c r="Q14" i="9"/>
  <c r="Q16" i="9" s="1"/>
  <c r="R32" i="10"/>
  <c r="R25" i="10"/>
  <c r="R27" i="10" s="1"/>
  <c r="S25" i="10"/>
  <c r="S27" i="10" s="1"/>
  <c r="S17" i="10"/>
  <c r="R37" i="34"/>
  <c r="F38" i="34"/>
  <c r="R18" i="34"/>
  <c r="R11" i="34"/>
  <c r="R46" i="34"/>
  <c r="S46" i="34"/>
  <c r="Q39" i="12"/>
  <c r="Q26" i="12"/>
  <c r="P19" i="33"/>
  <c r="P15" i="33"/>
  <c r="P11" i="33"/>
  <c r="P29" i="23"/>
  <c r="D24" i="23"/>
  <c r="D25" i="23" s="1"/>
  <c r="Q15" i="23"/>
  <c r="Q24" i="23" s="1"/>
  <c r="Q25" i="23" s="1"/>
  <c r="I53" i="36"/>
  <c r="I48" i="36"/>
  <c r="I42" i="36"/>
  <c r="I44" i="36" s="1"/>
  <c r="I25" i="36"/>
  <c r="I27" i="36" s="1"/>
  <c r="I30" i="36" s="1"/>
  <c r="I19" i="36"/>
  <c r="I57" i="36" s="1"/>
  <c r="I14" i="36"/>
  <c r="I40" i="36"/>
  <c r="P12" i="31"/>
  <c r="P14" i="31" s="1"/>
  <c r="P15" i="31" s="1"/>
  <c r="P32" i="31" s="1"/>
  <c r="P34" i="31" s="1"/>
  <c r="Q42" i="20"/>
  <c r="Q43" i="20" s="1"/>
  <c r="Q30" i="20"/>
  <c r="Q31" i="20" s="1"/>
  <c r="P42" i="20"/>
  <c r="D43" i="20"/>
  <c r="D29" i="19"/>
  <c r="P42" i="19"/>
  <c r="P48" i="19" s="1"/>
  <c r="P29" i="19"/>
  <c r="O47" i="19"/>
  <c r="O36" i="19"/>
  <c r="O28" i="19"/>
  <c r="O11" i="19"/>
  <c r="O14" i="35"/>
  <c r="Q16" i="18"/>
  <c r="Q42" i="18"/>
  <c r="R20" i="18"/>
  <c r="Q32" i="18"/>
  <c r="K16" i="18"/>
  <c r="J15" i="18"/>
  <c r="J43" i="18" s="1"/>
  <c r="J10" i="18"/>
  <c r="J42" i="18" s="1"/>
  <c r="L8" i="18"/>
  <c r="L16" i="18" s="1"/>
  <c r="G40" i="21"/>
  <c r="E38" i="22"/>
  <c r="D43" i="17"/>
  <c r="F42" i="16"/>
  <c r="F19" i="16"/>
  <c r="D30" i="15"/>
  <c r="D43" i="15" s="1"/>
  <c r="D43" i="14"/>
  <c r="D38" i="43"/>
  <c r="P20" i="6"/>
  <c r="P10" i="6"/>
  <c r="P12" i="6" s="1"/>
  <c r="P14" i="6" s="1"/>
  <c r="P15" i="6" s="1"/>
  <c r="P35" i="6" s="1"/>
  <c r="P37" i="6" s="1"/>
  <c r="P21" i="24"/>
  <c r="Q21" i="24"/>
  <c r="O10" i="5"/>
  <c r="G28" i="5"/>
  <c r="H28" i="5"/>
  <c r="K28" i="5"/>
  <c r="J28" i="5"/>
  <c r="F28" i="5"/>
  <c r="C19" i="4"/>
  <c r="O42" i="4"/>
  <c r="O18" i="4"/>
  <c r="O11" i="4"/>
  <c r="P42" i="4"/>
  <c r="P19" i="4"/>
  <c r="P18" i="3"/>
  <c r="O17" i="27"/>
  <c r="O20" i="27" s="1"/>
  <c r="O22" i="27" s="1"/>
  <c r="T38" i="26"/>
  <c r="T37" i="26"/>
  <c r="T35" i="26"/>
  <c r="T34" i="26"/>
  <c r="T26" i="26"/>
  <c r="T21" i="26"/>
  <c r="T19" i="26"/>
  <c r="T17" i="26"/>
  <c r="T16" i="26"/>
  <c r="T14" i="26"/>
  <c r="T18" i="26" s="1"/>
  <c r="T8" i="26"/>
  <c r="T7" i="26"/>
  <c r="S38" i="26"/>
  <c r="S37" i="26"/>
  <c r="S35" i="26"/>
  <c r="S34" i="26"/>
  <c r="S26" i="26"/>
  <c r="S21" i="26"/>
  <c r="S19" i="26"/>
  <c r="S17" i="26"/>
  <c r="S16" i="26"/>
  <c r="S14" i="26"/>
  <c r="S8" i="26"/>
  <c r="S7" i="26"/>
  <c r="I9" i="26"/>
  <c r="J9" i="26"/>
  <c r="K9" i="26"/>
  <c r="L9" i="26"/>
  <c r="M9" i="26"/>
  <c r="N9" i="26"/>
  <c r="O9" i="26"/>
  <c r="P9" i="26"/>
  <c r="I18" i="26"/>
  <c r="J18" i="26"/>
  <c r="K18" i="26"/>
  <c r="L18" i="26"/>
  <c r="M18" i="26"/>
  <c r="N18" i="26"/>
  <c r="O18" i="26"/>
  <c r="P18" i="26"/>
  <c r="I22" i="26"/>
  <c r="J22" i="26"/>
  <c r="K22" i="26"/>
  <c r="L22" i="26"/>
  <c r="M22" i="26"/>
  <c r="N22" i="26"/>
  <c r="O22" i="26"/>
  <c r="P22" i="26"/>
  <c r="I36" i="26"/>
  <c r="J36" i="26"/>
  <c r="K36" i="26"/>
  <c r="L36" i="26"/>
  <c r="M36" i="26"/>
  <c r="N36" i="26"/>
  <c r="O36" i="26"/>
  <c r="P36" i="26"/>
  <c r="I39" i="26"/>
  <c r="J39" i="26"/>
  <c r="K39" i="26"/>
  <c r="L39" i="26"/>
  <c r="M39" i="26"/>
  <c r="N39" i="26"/>
  <c r="O39" i="26"/>
  <c r="P39" i="26"/>
  <c r="H39" i="26"/>
  <c r="H36" i="26"/>
  <c r="H22" i="26"/>
  <c r="H18" i="26"/>
  <c r="H9" i="26"/>
  <c r="T39" i="26"/>
  <c r="U39" i="26"/>
  <c r="V39" i="26"/>
  <c r="V36" i="26"/>
  <c r="U36" i="26"/>
  <c r="U22" i="26"/>
  <c r="V22" i="26"/>
  <c r="V18" i="26"/>
  <c r="U18" i="26"/>
  <c r="V9" i="26"/>
  <c r="U9" i="26"/>
  <c r="T9" i="26"/>
  <c r="P43" i="20" l="1"/>
  <c r="Q44" i="18"/>
  <c r="D17" i="7"/>
  <c r="O42" i="19"/>
  <c r="O48" i="19" s="1"/>
  <c r="P24" i="23"/>
  <c r="P25" i="23" s="1"/>
  <c r="P31" i="20"/>
  <c r="P14" i="9"/>
  <c r="P16" i="9" s="1"/>
  <c r="O14" i="8"/>
  <c r="O16" i="8" s="1"/>
  <c r="O17" i="8" s="1"/>
  <c r="O33" i="8" s="1"/>
  <c r="O35" i="8" s="1"/>
  <c r="O28" i="5"/>
  <c r="R38" i="34"/>
  <c r="S39" i="26"/>
  <c r="S9" i="26"/>
  <c r="P24" i="33"/>
  <c r="I20" i="36"/>
  <c r="I54" i="36" s="1"/>
  <c r="I56" i="36" s="1"/>
  <c r="O29" i="19"/>
  <c r="I10" i="18"/>
  <c r="I42" i="18" s="1"/>
  <c r="I15" i="18"/>
  <c r="I43" i="18" s="1"/>
  <c r="J16" i="18"/>
  <c r="O19" i="4"/>
  <c r="T36" i="26"/>
  <c r="T22" i="26"/>
  <c r="S36" i="26"/>
  <c r="S22" i="26"/>
  <c r="S18" i="26"/>
  <c r="D36" i="7" l="1"/>
  <c r="D38" i="7" s="1"/>
  <c r="I16" i="18"/>
  <c r="H15" i="18"/>
  <c r="H43" i="18" s="1"/>
  <c r="H10" i="18"/>
  <c r="H42" i="18" s="1"/>
  <c r="G10" i="18" l="1"/>
  <c r="G42" i="18" s="1"/>
  <c r="G15" i="18"/>
  <c r="G43" i="18" s="1"/>
  <c r="H16" i="18"/>
  <c r="G16" i="18" l="1"/>
  <c r="F15" i="18"/>
  <c r="F10" i="18"/>
  <c r="F42" i="18" s="1"/>
  <c r="E10" i="18" l="1"/>
  <c r="F43" i="18"/>
  <c r="E15" i="18" s="1"/>
  <c r="F16" i="18"/>
  <c r="E16" i="18" l="1"/>
</calcChain>
</file>

<file path=xl/sharedStrings.xml><?xml version="1.0" encoding="utf-8"?>
<sst xmlns="http://schemas.openxmlformats.org/spreadsheetml/2006/main" count="2664" uniqueCount="904">
  <si>
    <t xml:space="preserve">LOANS AND ACCEPTANCES, NET OF ALLOWANCE FOR CREDIT LOSSES </t>
  </si>
  <si>
    <t>($ millions)</t>
  </si>
  <si>
    <t>Q2/19</t>
  </si>
  <si>
    <t>Q1/19</t>
  </si>
  <si>
    <t>Q4/18</t>
  </si>
  <si>
    <t>Q3/18</t>
  </si>
  <si>
    <t>Q2/18</t>
  </si>
  <si>
    <t>Q1/18</t>
  </si>
  <si>
    <t>Q4/17</t>
  </si>
  <si>
    <t>Q3/17</t>
  </si>
  <si>
    <t>Business, government and consumer loans</t>
  </si>
  <si>
    <t>Canada</t>
  </si>
  <si>
    <t>United States</t>
  </si>
  <si>
    <t>Other countries</t>
  </si>
  <si>
    <t xml:space="preserve">Total net loans and acceptances </t>
  </si>
  <si>
    <t>Residential mortgages</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</si>
  <si>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</si>
  <si>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</si>
  <si>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</si>
  <si>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</si>
  <si>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</si>
  <si>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</si>
  <si>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</si>
  <si>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</si>
  <si>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</si>
  <si>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</si>
  <si>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</si>
  <si>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</si>
  <si>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</si>
  <si>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</si>
  <si>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</si>
  <si>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</si>
  <si>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</si>
  <si>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</si>
  <si>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</si>
  <si>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</si>
  <si>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</si>
  <si>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</si>
  <si>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</si>
  <si>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 xml:space="preserve">Total net business and government loans, including acceptances </t>
  </si>
  <si>
    <t>(1)</t>
  </si>
  <si>
    <t>Stage 3 allowance for credit losses (Q4/17 and prior: individual allowance) is allocated to business and government loans, including acceptances, by category.</t>
  </si>
  <si>
    <t xml:space="preserve"> (2)</t>
  </si>
  <si>
    <t xml:space="preserve">FINANCIAL HIGHLIGHTS </t>
  </si>
  <si>
    <t>2019</t>
  </si>
  <si>
    <t>2018</t>
  </si>
  <si>
    <t>2017</t>
  </si>
  <si>
    <t>12M</t>
  </si>
  <si>
    <r>
      <rPr>
        <b/>
        <sz val="7.5"/>
        <rFont val="Frutiger LT Std 45 Light"/>
        <family val="2"/>
      </rPr>
      <t xml:space="preserve">Financial results </t>
    </r>
    <r>
      <rPr>
        <sz val="7.5"/>
        <rFont val="Frutiger LT Std 45 Light"/>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</si>
  <si>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</si>
  <si>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</si>
  <si>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</si>
  <si>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</si>
  <si>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</si>
  <si>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</si>
  <si>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</si>
  <si>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</si>
  <si>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</si>
  <si>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</si>
  <si>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</si>
  <si>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</si>
  <si>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</si>
  <si>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</si>
  <si>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</si>
  <si>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</si>
  <si>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</si>
  <si>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</si>
  <si>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</si>
  <si>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</si>
  <si>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</si>
  <si>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</si>
  <si>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</si>
  <si>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</si>
  <si>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</si>
  <si>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</si>
  <si>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</si>
  <si>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</si>
  <si>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</si>
  <si>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</si>
  <si>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</si>
  <si>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</si>
  <si>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 xml:space="preserve">Weighted-average diluted </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</si>
  <si>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</si>
  <si>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</si>
  <si>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</si>
  <si>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</si>
  <si>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</si>
  <si>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</si>
  <si>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</si>
  <si>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</si>
  <si>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</si>
  <si>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</si>
  <si>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</si>
  <si>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</si>
  <si>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</si>
  <si>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</si>
  <si>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</si>
  <si>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</si>
  <si>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</si>
  <si>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</si>
  <si>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</si>
  <si>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</si>
  <si>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</si>
  <si>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</si>
  <si>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</si>
  <si>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</si>
  <si>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</si>
  <si>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</si>
  <si>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</si>
  <si>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</si>
  <si>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</si>
  <si>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Gains (losses) from financial instruments measured/designated at fair value through
     profit or loss (FVTPL), net (Q4/17 and prior: Trading income (loss) and</t>
  </si>
  <si>
    <t xml:space="preserve">   designated at fair value (FVO) gains (losses), net)</t>
  </si>
  <si>
    <t>Gains (losses) from debt securities measured at fair value through other
     comprehensive income (FVOCI) and amortized cost, net</t>
  </si>
  <si>
    <t xml:space="preserve">   (Q4/17 and prior: Available-for-sale (AFS) securities gains, net)</t>
  </si>
  <si>
    <t>Income from equity-accounted associates and joint ventures</t>
  </si>
  <si>
    <t xml:space="preserve">Other </t>
  </si>
  <si>
    <t>Total non-interest income</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</si>
  <si>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</si>
  <si>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</si>
  <si>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</si>
  <si>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</si>
  <si>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</si>
  <si>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</si>
  <si>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</si>
  <si>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</si>
  <si>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</si>
  <si>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</si>
  <si>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</si>
  <si>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</si>
  <si>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</si>
  <si>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</si>
  <si>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</si>
  <si>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</si>
  <si>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</si>
  <si>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(2)</t>
  </si>
  <si>
    <t>SEGMENTED INFORMATION - CANADIAN PERSONAL AND SMALL BUSINESS BANKING</t>
  </si>
  <si>
    <t>Financial results</t>
  </si>
  <si>
    <t xml:space="preserve">Total provision for (reversal of) credit losses </t>
  </si>
  <si>
    <t xml:space="preserve">Income before income taxes </t>
  </si>
  <si>
    <t xml:space="preserve">Non-interest income </t>
  </si>
  <si>
    <t>Average balances</t>
  </si>
  <si>
    <t xml:space="preserve">Credit card </t>
  </si>
  <si>
    <t xml:space="preserve">Deposits </t>
  </si>
  <si>
    <t xml:space="preserve">Efficiency ratio </t>
  </si>
  <si>
    <t>Economic profit</t>
  </si>
  <si>
    <t>Other information</t>
  </si>
  <si>
    <t>Number of banking centres</t>
  </si>
  <si>
    <t>Number of ABMs</t>
  </si>
  <si>
    <t>Assets under administration</t>
  </si>
  <si>
    <t>Full-time equivalent employees</t>
  </si>
  <si>
    <t>After our adoption of IFRS 9 effective November 1, 2017, we recognize provision for credit losses on both impaired and performing loans in the SBU. In prior periods, provision for credit losses on performing loans was recognized in Corporate and Other, with the exception of provision for credit losses on: (i) performing residential mortgages greater than 90 days delinquent; and (ii) performing personal loans and scored small business loans greater than 30 days delinquent, which was recognized in Canadian Personal and Small Business Banking.</t>
  </si>
  <si>
    <t>(3)</t>
  </si>
  <si>
    <t xml:space="preserve">Loan amounts are stated before any related allowances. </t>
  </si>
  <si>
    <t>(4)</t>
  </si>
  <si>
    <t>Average interest-earning assets include interest-bearing deposits with banks, securities, and loans net of allowances.</t>
  </si>
  <si>
    <t>(5)</t>
  </si>
  <si>
    <t>See "Notes to users": Non-GAAP measures. See page 1 for additional details.</t>
  </si>
  <si>
    <t>SEGMENTED INFORMATION - CANADIAN COMMERCIAL BANKING AND WEALTH MANAGEMENT</t>
  </si>
  <si>
    <t xml:space="preserve">     Commercial banking</t>
  </si>
  <si>
    <t xml:space="preserve">     Wealth management</t>
  </si>
  <si>
    <t xml:space="preserve">     Other</t>
  </si>
  <si>
    <t xml:space="preserve">Total revenue </t>
  </si>
  <si>
    <t>n/a</t>
  </si>
  <si>
    <t>Total provision for (reversal of) credit losses</t>
  </si>
  <si>
    <t xml:space="preserve">Net income </t>
  </si>
  <si>
    <t>Non-controlling interests</t>
  </si>
  <si>
    <t>Commercial banking deposits</t>
  </si>
  <si>
    <t>Wealth management deposits</t>
  </si>
  <si>
    <t xml:space="preserve">Individuals </t>
  </si>
  <si>
    <t>Institutions</t>
  </si>
  <si>
    <t>Canadian retail mutual funds and exchange-traded funds (ETFs)</t>
  </si>
  <si>
    <t>Assets under management</t>
  </si>
  <si>
    <t>Canadian retail mutual funds and ETFs</t>
  </si>
  <si>
    <t>After our adoption of IFRS 9 effective November 1, 2017, we recognize provision for credit losses on both impaired and performing loans in the SBU. In prior periods, provision for credit losses on performing loans was recognized in Corporate and Other.</t>
  </si>
  <si>
    <t>Loan amounts are stated before any related allowances.</t>
  </si>
  <si>
    <t>Comprises loans and acceptances and notional amount of letters of credit.</t>
  </si>
  <si>
    <t>(6)</t>
  </si>
  <si>
    <t>(7)</t>
  </si>
  <si>
    <t>AUM amounts are included in the amounts reported under AUA.</t>
  </si>
  <si>
    <t>Not applicable.</t>
  </si>
  <si>
    <t>SEGMENTED INFORMATION - CAPITAL MARKETS</t>
  </si>
  <si>
    <t xml:space="preserve">     Global markets </t>
  </si>
  <si>
    <t>Loans and acceptances, net of allowance</t>
  </si>
  <si>
    <t>Trading securities</t>
  </si>
  <si>
    <t xml:space="preserve">After our adoption of IFRS 9 effective November 1, 2017, we recognize provision for credit losses on both impaired and performing loans in the SBU. In prior periods, provision for credit losses on performing loans was recognized in Corporate and Other. </t>
  </si>
  <si>
    <t>SEGMENTED INFORMATION - CORPORATE AND OTHER</t>
  </si>
  <si>
    <t xml:space="preserve">     International banking</t>
  </si>
  <si>
    <t xml:space="preserve">Non-interest expenses </t>
  </si>
  <si>
    <t xml:space="preserve">Loss before income taxes </t>
  </si>
  <si>
    <t>Net income (loss)</t>
  </si>
  <si>
    <t>Net income (loss) attributable to:</t>
  </si>
  <si>
    <t>Equity shareholders</t>
  </si>
  <si>
    <t>After our adoption of IFRS 9 effective November 1, 2017, we recognize provision for credit losses on both impaired and performing loans in the SBUs. In prior periods, provision for credit losses on performing loans was recognized in Corporate and Other, with the exception of the provision for credit losses related to CIBC Bank USA, which was recognized in U.S. Commercial Banking and Wealth Management, and provision for credit losses on: (i) performing residential mortgages greater than 90 days delinquent; and (ii) performing personal loans and scored small business loans greater than 30 days delinquent, which was recognized in Canadian Personal and Small Business Banking. Provision for credit losses related to CIBC FirstCaribbean continues to be recognized in Corporate and Other.</t>
  </si>
  <si>
    <t>Includes the full contract amount noted in the table below relating to AUA or custody under a 50/50 joint venture between CIBC and The Bank of New York Mellon.</t>
  </si>
  <si>
    <t>Assets under administration (CIBC Mellon)</t>
  </si>
  <si>
    <t>TRADING ACTIVITIES</t>
  </si>
  <si>
    <t>A</t>
  </si>
  <si>
    <t xml:space="preserve">Total trading revenue (TEB) </t>
  </si>
  <si>
    <t>Total trading revenue</t>
  </si>
  <si>
    <t xml:space="preserve">Trading revenue as a % of total revenue </t>
  </si>
  <si>
    <t xml:space="preserve">Trading revenue (TEB) as a % of total revenue </t>
  </si>
  <si>
    <t>Non-interest income - Non-trading financial instruments measured/</t>
  </si>
  <si>
    <t>B</t>
  </si>
  <si>
    <t>Gains (losses) from financial instruments measured/designated at FVTPL,</t>
  </si>
  <si>
    <t>net (Q4/17 and prior: Trading income (loss) and FVO gains, net)</t>
  </si>
  <si>
    <t>A+B</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</si>
  <si>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</si>
  <si>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</si>
  <si>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</si>
  <si>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</si>
  <si>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</si>
  <si>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</si>
  <si>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</si>
  <si>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</si>
  <si>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2 on page 13 for further details.</t>
  </si>
  <si>
    <t>Includes portfolios of non-trading financial instruments carried at FVTPL, including those that have been designated under the fair value option and the related economic hedges, and financial instruments measured at FVTPL that did not meet the “solely payment of principal and interest” criteria under IFRS 9.</t>
  </si>
  <si>
    <t>Other includes our structured credit run-off business.</t>
  </si>
  <si>
    <t>See footnote 1 on page 6 under Non-interest income.</t>
  </si>
  <si>
    <t>CONSOLIDATED BALANCE SHEET</t>
  </si>
  <si>
    <t>ASSETS</t>
  </si>
  <si>
    <t>Cash and non-interest-bearing deposits with banks</t>
  </si>
  <si>
    <t>Interest-bearing deposits with banks</t>
  </si>
  <si>
    <t>Securities</t>
  </si>
  <si>
    <t>AFS debt securities</t>
  </si>
  <si>
    <t>Debt securities measured at FVOCI</t>
  </si>
  <si>
    <t>AFS equity securities</t>
  </si>
  <si>
    <t>Equity securities designated at FVOCI</t>
  </si>
  <si>
    <t>Held-to-maturity (HTM) securities</t>
  </si>
  <si>
    <t>Securities measured at amortized cost</t>
  </si>
  <si>
    <t>Trading and FVO securities</t>
  </si>
  <si>
    <t>Securities mandatorily measured and designated at FVTPL</t>
  </si>
  <si>
    <t>Cash collateral on securities borrowed</t>
  </si>
  <si>
    <t xml:space="preserve">Securities purchased under resale agreements </t>
  </si>
  <si>
    <t>Loans</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</si>
  <si>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</si>
  <si>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</si>
  <si>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</si>
  <si>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</si>
  <si>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</si>
  <si>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</si>
  <si>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</si>
  <si>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</si>
  <si>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</si>
  <si>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</si>
  <si>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</si>
  <si>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</si>
  <si>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</si>
  <si>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</si>
  <si>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</si>
  <si>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</si>
  <si>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</si>
  <si>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</si>
  <si>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</si>
  <si>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</si>
  <si>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</si>
  <si>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</si>
  <si>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</si>
  <si>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</si>
  <si>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</si>
  <si>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</si>
  <si>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</si>
  <si>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</si>
  <si>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</si>
  <si>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</si>
  <si>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</si>
  <si>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</si>
  <si>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</si>
  <si>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</si>
  <si>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</si>
  <si>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 xml:space="preserve">Treasury shares </t>
  </si>
  <si>
    <t xml:space="preserve">Balance at end of period </t>
  </si>
  <si>
    <t>Issued pursuant to the acquisition of The PrivateBank</t>
  </si>
  <si>
    <t>Issued pursuant to the acquisition of Geneva Advisors</t>
  </si>
  <si>
    <t>Issued pursuant to the acquisition of Wellington Financial</t>
  </si>
  <si>
    <t>Other issue of common shares</t>
  </si>
  <si>
    <t>Purchase of common shares for cancellation</t>
  </si>
  <si>
    <t>Balance at end of period</t>
  </si>
  <si>
    <t>Contributed surplus</t>
  </si>
  <si>
    <t>Issue of replacement equity-settled awards pursuant to the acquisition of
     The PrivateBank</t>
  </si>
  <si>
    <t>Compensation expense arising from equity-settled share-based awards</t>
  </si>
  <si>
    <t>Exercise of stock options and settlement of other equity-settled share-based awards</t>
  </si>
  <si>
    <t>Retained earnings</t>
  </si>
  <si>
    <t>Balance at beginning of period before accounting policy changes</t>
  </si>
  <si>
    <t>Impact of adopting IFRS 9 at November 1, 2017</t>
  </si>
  <si>
    <t>Impact of adopting IFRS 15 at November 1, 2018</t>
  </si>
  <si>
    <t>Balance at beginning of period after accounting policy changes</t>
  </si>
  <si>
    <t>Dividends</t>
  </si>
  <si>
    <t xml:space="preserve">Preferred </t>
  </si>
  <si>
    <t>Common</t>
  </si>
  <si>
    <t>Premium on purchase of common shares for cancellation</t>
  </si>
  <si>
    <t>Realized gains (losses) on equity securities designated at FVOCI reclassified from AOCI</t>
  </si>
  <si>
    <t>Equity ending balance on next page.</t>
  </si>
  <si>
    <r>
      <rPr>
        <sz val="12"/>
        <color rgb="FFFFFFFF"/>
        <rFont val="Frutiger LT Std 55 Roman"/>
        <family val="2"/>
      </rPr>
      <t xml:space="preserve">ASSETS UNDER ADMINISTRATION </t>
    </r>
    <r>
      <rPr>
        <vertAlign val="superscript"/>
        <sz val="12"/>
        <color rgb="FFFFFFFF"/>
        <rFont val="Frutiger LT Std 55 Roman"/>
        <family val="2"/>
      </rPr>
      <t>(1)(2)</t>
    </r>
  </si>
  <si>
    <t xml:space="preserve">Institutions </t>
  </si>
  <si>
    <t>Total assets under administration</t>
  </si>
  <si>
    <t>AUA are assets administered by CIBC that are beneficially owned by clients and are, therefore, not reported on the consolidated balance sheet. Services provided by CIBC are of an administrative nature, such as safekeeping of securities, collection of investment income, record keeping, and the settlement of purchase and sale transactions. AUM amounts are included in the amounts reported under AUA.</t>
  </si>
  <si>
    <t>Includes the full contract amount of AUA or custody under a 50/50 joint venture between CIBC and The Bank of New York Mellon.</t>
  </si>
  <si>
    <r>
      <rPr>
        <sz val="12"/>
        <color rgb="FFFFFFFF"/>
        <rFont val="Frutiger LT Std 55 Roman"/>
        <family val="2"/>
      </rPr>
      <t xml:space="preserve">ASSETS UNDER MANAGEMENT </t>
    </r>
    <r>
      <rPr>
        <vertAlign val="superscript"/>
        <sz val="12"/>
        <color rgb="FFFFFFFF"/>
        <rFont val="Frutiger LT Std 55 Roman"/>
        <family val="2"/>
      </rPr>
      <t>(1)</t>
    </r>
  </si>
  <si>
    <t>Total assets under management</t>
  </si>
  <si>
    <t>AUM are assets managed by CIBC that are beneficially owned by clients and are, therefore, not reported on the consolidated balance sheet. The service provided in respect of these assets is discretionary portfolio management on behalf of the clients.</t>
  </si>
  <si>
    <r>
      <rPr>
        <sz val="12"/>
        <color rgb="FFFFFFFF"/>
        <rFont val="Frutiger LT Std 55 Roman"/>
        <family val="2"/>
      </rPr>
      <t xml:space="preserve">GROSS IMPAIRED LOANS </t>
    </r>
    <r>
      <rPr>
        <vertAlign val="superscript"/>
        <sz val="12"/>
        <color rgb="FFFFFFFF"/>
        <rFont val="Frutiger LT Std 55 Roman"/>
        <family val="2"/>
      </rPr>
      <t>(1)</t>
    </r>
  </si>
  <si>
    <t>Gross Impaired Loans (GIL) by portfolio:</t>
  </si>
  <si>
    <t>Consumer</t>
  </si>
  <si>
    <t>Total GIL - consumer</t>
  </si>
  <si>
    <t xml:space="preserve">Business services </t>
  </si>
  <si>
    <t>Government</t>
  </si>
  <si>
    <t>Total GIL - business and government</t>
  </si>
  <si>
    <t>Total GIL</t>
  </si>
  <si>
    <t xml:space="preserve">Effective November 1, 2017, all loans that are contractually 90 days in arrears are automatically classified as impaired and as stage 3 under IFRS 9, except for credit card loans which are classified as impaired and are fully written off when payments are contractually 180 days in arrears or at the earlier of the notice of bankruptcy, settlement proposal, or enlistment of credit counselling services. The determination of impairment was generally the same under IAS 39, except (i) residential mortgages guaranteed or insured by a Canadian government (federal or provincial) or a Canadian government agency were not classified as impaired until payments were contractually 365 days in arrears, and (ii) residential mortgages guaranteed or insured by a private insurer, or loans that were fully secured and in the process of collection were not classified as impaired until payments were contractually 180 days in arrears. </t>
  </si>
  <si>
    <t>ALLOWANCE FOR CREDIT LOSSES</t>
  </si>
  <si>
    <t xml:space="preserve">Allowance for credit losses by portfolio: </t>
  </si>
  <si>
    <t>Stage 1 and 2 allowance for credit losses (Q4/17 and prior: collective allowance for credit losses</t>
  </si>
  <si>
    <t>for incurred but not yet identified)</t>
  </si>
  <si>
    <t>Consumer loans</t>
  </si>
  <si>
    <t>Business and government loans</t>
  </si>
  <si>
    <t>Total stage 1 and 2 allowance for credit losses (Q4/17 and prior: collective allowance for credit losses</t>
  </si>
  <si>
    <t>Stage 1 and 2 allowance for credit losses (Q4/17 and prior: collective allowance for credit losses) - undrawn credit</t>
  </si>
  <si>
    <t>facilities and other off-balance sheet exposures</t>
  </si>
  <si>
    <t>Stage 3 allowance for credit losses - undrawn credit facilities and other off-balance sheet exposures</t>
  </si>
  <si>
    <t>Total allowance for credit losses on undrawn credit facilities and other off-balance sheet exposures</t>
  </si>
  <si>
    <t>Total allowance for credit losses</t>
  </si>
  <si>
    <t>Included in Other liabilities on the consolidated balance sheet.</t>
  </si>
  <si>
    <t>IFRS 9</t>
  </si>
  <si>
    <t>Stage 3 allowance for credit losses</t>
  </si>
  <si>
    <t>By portfolio:</t>
  </si>
  <si>
    <t>Stage 1 and 2 allowance for credit losses</t>
  </si>
  <si>
    <t xml:space="preserve">Business and government loans </t>
  </si>
  <si>
    <r>
      <rPr>
        <sz val="12"/>
        <color rgb="FFFFFFFF"/>
        <rFont val="Frutiger LT Std 55 Roman"/>
        <family val="2"/>
      </rPr>
      <t xml:space="preserve">NET IMPAIRED LOANS </t>
    </r>
    <r>
      <rPr>
        <vertAlign val="superscript"/>
        <sz val="12"/>
        <color rgb="FFFFFFFF"/>
        <rFont val="Frutiger LT Std 55 Roman"/>
        <family val="2"/>
      </rPr>
      <t>(1)(2)</t>
    </r>
  </si>
  <si>
    <t>Net impaired loans by portfolio:</t>
  </si>
  <si>
    <t>Total net impaired loans - consumer</t>
  </si>
  <si>
    <t>Total net impaired loans - business and government</t>
  </si>
  <si>
    <t>Total net impaired loans</t>
  </si>
  <si>
    <t xml:space="preserve">Effective November 1, 2017, net impaired loans are GILs net of stage 3 allowance for credit losses (Q4/17 and prior: net impaired loans are calculated by deducting the individual allowance and the portion of collective allowance relating to impaired loans, which are generally loans that are past 90 days in arrears, from GIL). </t>
  </si>
  <si>
    <r>
      <rPr>
        <sz val="12"/>
        <color rgb="FFFFFFFF"/>
        <rFont val="Frutiger LT Std 55 Roman"/>
        <family val="2"/>
      </rPr>
      <t xml:space="preserve">CHANGES IN GROSS IMPAIRED LOANS </t>
    </r>
    <r>
      <rPr>
        <vertAlign val="superscript"/>
        <sz val="12"/>
        <color rgb="FFFFFFFF"/>
        <rFont val="Frutiger LT Std 55 Roman"/>
        <family val="2"/>
      </rPr>
      <t>(1)</t>
    </r>
  </si>
  <si>
    <t>GIL at beginning of period</t>
  </si>
  <si>
    <t>Consumer:</t>
  </si>
  <si>
    <t>Beginning of period under IAS 39</t>
  </si>
  <si>
    <t>Balance at beginning of period under IFRS 9</t>
  </si>
  <si>
    <t>Business and government:</t>
  </si>
  <si>
    <t>Classified as impaired during the period</t>
  </si>
  <si>
    <t>Transferred to performing during the year</t>
  </si>
  <si>
    <t>Amounts written-off</t>
  </si>
  <si>
    <t>Purchased credit-impaired loans</t>
  </si>
  <si>
    <t>Foreign exchange and other</t>
  </si>
  <si>
    <t>GIL at end of period</t>
  </si>
  <si>
    <t xml:space="preserve"> </t>
  </si>
  <si>
    <t>Credit card loans which are fully written-off when payments are contractually 180 days in arrears or upon customer bankruptcy are included in both classified as impaired during the period and amounts written-off.</t>
  </si>
  <si>
    <t>Includes disposal of loans.</t>
  </si>
  <si>
    <t>In Q4/18, loans with a par value of $116 million were derecognized as a result of a debt restructuring agreement completed with the Government of Barbados on October 31, 2018.</t>
  </si>
  <si>
    <r>
      <rPr>
        <sz val="12"/>
        <color rgb="FFFFFFFF"/>
        <rFont val="Frutiger LT Std 55 Roman"/>
        <family val="2"/>
      </rPr>
      <t xml:space="preserve">PROVISION FOR CREDIT LOSSES </t>
    </r>
    <r>
      <rPr>
        <vertAlign val="superscript"/>
        <sz val="12"/>
        <color rgb="FFFFFFFF"/>
        <rFont val="Frutiger LT Std 55 Roman"/>
        <family val="2"/>
      </rPr>
      <t>(1)</t>
    </r>
  </si>
  <si>
    <t xml:space="preserve">Provision for credit losses - impaired loans, by portfolio: </t>
  </si>
  <si>
    <t>Total provision for credit losses - impaired loans</t>
  </si>
  <si>
    <t>Total provision for credit losses - impaired loans, by geography</t>
  </si>
  <si>
    <t>Provision for credit losses - stages 1 and 2 (Q4/17 and prior: incurred but not yet identified)</t>
  </si>
  <si>
    <t>Total provision for credit losses - stages 1 and 2 (Q4/17 and prior: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</si>
  <si>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</si>
  <si>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</si>
  <si>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</si>
  <si>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</si>
  <si>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</si>
  <si>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</si>
  <si>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</si>
  <si>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</si>
  <si>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</si>
  <si>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</si>
  <si>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</si>
  <si>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CREDIT RISK FINANCIAL MEASURES</t>
  </si>
  <si>
    <t>Diversification ratios</t>
  </si>
  <si>
    <t>Gross loans and acceptances</t>
  </si>
  <si>
    <t xml:space="preserve">Consumer </t>
  </si>
  <si>
    <t xml:space="preserve">United States </t>
  </si>
  <si>
    <t>Coverage ratios</t>
  </si>
  <si>
    <t>Total</t>
  </si>
  <si>
    <t>Condition ratios</t>
  </si>
  <si>
    <t>Gross impaired loans-to-gross loans and acceptances</t>
  </si>
  <si>
    <t>Net impaired loans and acceptances-to-net loans and acceptances</t>
  </si>
  <si>
    <t>Segmented net impaired loans-to-segmented net loans and acceptances</t>
  </si>
  <si>
    <t xml:space="preserve">Effective November 1, 2017, represents stage 3 allowance for credit losses. Q4/17 and prior: represents individual allowance and the portion of collective allowance relating to impaired loans, which are generally loans that are past 90 days in arrears. </t>
  </si>
  <si>
    <r>
      <rPr>
        <sz val="12"/>
        <color rgb="FFFFFFFF"/>
        <rFont val="Frutiger LT Std 55 Roman"/>
        <family val="2"/>
      </rPr>
      <t xml:space="preserve">PAST DUE LOANS BUT NOT IMPAIRED </t>
    </r>
    <r>
      <rPr>
        <vertAlign val="superscript"/>
        <sz val="12"/>
        <color rgb="FFFFFFFF"/>
        <rFont val="Frutiger LT Std 55 Roman"/>
        <family val="2"/>
      </rPr>
      <t>(1)(2)</t>
    </r>
  </si>
  <si>
    <t>Less than</t>
  </si>
  <si>
    <t>31 to 90</t>
  </si>
  <si>
    <t>Over 90</t>
  </si>
  <si>
    <t>Total past due loans</t>
  </si>
  <si>
    <t>31 days</t>
  </si>
  <si>
    <t>days</t>
  </si>
  <si>
    <t>Past due loans are loans where repayment of principal or payment of interest is contractually in arrears.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</si>
  <si>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</si>
  <si>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</si>
  <si>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</si>
  <si>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</si>
  <si>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</si>
  <si>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</si>
  <si>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</si>
  <si>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</si>
  <si>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</si>
  <si>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</si>
  <si>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</si>
  <si>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</si>
  <si>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DEBT AND EQUITY SECURITIES MEASURED AT FVOCI</t>
  </si>
  <si>
    <t>Amortized cost</t>
  </si>
  <si>
    <t xml:space="preserve"> Unrealized net gains (losses)  </t>
  </si>
  <si>
    <t>Debt and equity securities measured at FVOCI (Q4/17 and</t>
  </si>
  <si>
    <t>prior: 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</si>
  <si>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</si>
  <si>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</si>
  <si>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</si>
  <si>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</si>
  <si>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</si>
  <si>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</si>
  <si>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</si>
  <si>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</si>
  <si>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</si>
  <si>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</si>
  <si>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CONSOLIDATED STATEMENT OF COMPREHENSIVE INCOME</t>
  </si>
  <si>
    <t>Other comprehensive income (OCI), net of income tax, that is subject to subsequent reclassification to net income</t>
  </si>
  <si>
    <t>Net foreign currency translation adjustments</t>
  </si>
  <si>
    <t>Net gains (losses) on investments in foreign operations</t>
  </si>
  <si>
    <t>Net gains (losses) on hedges of investments in foreign operations</t>
  </si>
  <si>
    <t>Net change in debt securities measured at FVOCI (Q4/17 and prior: AFS debt and equity securities)</t>
  </si>
  <si>
    <t>Net gains (losses) on securities measured at FVOCI</t>
  </si>
  <si>
    <t>Net (gains) losses reclassified to net income</t>
  </si>
  <si>
    <t>Net change in cash flow hedges</t>
  </si>
  <si>
    <t>Net gains (losses) on derivatives designated as cash flow hedges</t>
  </si>
  <si>
    <t>OCI, net of income tax, that is not subject to subsequent reclassification to net income</t>
  </si>
  <si>
    <t>Net gains (losses) on post-employment defined benefit plans</t>
  </si>
  <si>
    <t>Net gains (losses) due to fair value change of FVO liabilities attributable to changes in credit risk</t>
  </si>
  <si>
    <t>Net gains (losses) on equity securities designated at FVOCI</t>
  </si>
  <si>
    <t>Comprehensive income</t>
  </si>
  <si>
    <t>Comprehensive income attributable to non-controlling interests</t>
  </si>
  <si>
    <t>Comprehensive income attributable to equity shareholders</t>
  </si>
  <si>
    <t>SEGMENTED INFORMATION</t>
  </si>
  <si>
    <t>CIBC has four SBUs:</t>
  </si>
  <si>
    <t>►</t>
  </si>
  <si>
    <r>
      <rPr>
        <b/>
        <sz val="8"/>
        <rFont val="Frutiger LT Std 45 Light"/>
        <family val="2"/>
      </rPr>
      <t>Canadian Personal and Small Business Banking</t>
    </r>
    <r>
      <rPr>
        <sz val="8"/>
        <rFont val="Frutiger LT Std 45 Light"/>
        <family val="2"/>
      </rPr>
      <t xml:space="preserve"> provides personal and business clients across Canada with financial advice, products and services through a team in our banking centres, as well as through our direct, mobile and remote channels.</t>
    </r>
  </si>
  <si>
    <r>
      <rPr>
        <b/>
        <sz val="8"/>
        <rFont val="Frutiger LT Std 45 Light"/>
        <family val="2"/>
      </rPr>
      <t>Canadian Commercial Banking and Wealth Management</t>
    </r>
    <r>
      <rPr>
        <sz val="8"/>
        <rFont val="Frutiger LT Std 45 Light"/>
        <family val="2"/>
      </rPr>
      <t xml:space="preserve"> provides high-touch, relationship-oriented banking and wealth management services to middle-market companies, entrepreneurs, high-net-worth individuals and families across Canada. In addition, we provide asset management services to institutional investors.</t>
    </r>
  </si>
  <si>
    <r>
      <rPr>
        <b/>
        <sz val="8"/>
        <rFont val="Frutiger LT Std 45 Light"/>
        <family val="2"/>
      </rPr>
      <t xml:space="preserve">U.S. Commercial Banking and Wealth Management </t>
    </r>
    <r>
      <rPr>
        <sz val="8"/>
        <rFont val="Frutiger LT Std 45 Light"/>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</si>
  <si>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Frutiger LT Std 45 Light"/>
        <family val="2"/>
      </rPr>
      <t>Capital Markets</t>
    </r>
    <r>
      <rPr>
        <sz val="8"/>
        <rFont val="Frutiger LT Std 45 Light"/>
        <family val="2"/>
      </rPr>
      <t xml:space="preserve"> provides integrated global markets products and services, investment banking advisory and execution, corporate banking and top-ranked research to corporate, government and institutional clients around the world. </t>
    </r>
  </si>
  <si>
    <r>
      <rPr>
        <b/>
        <sz val="8"/>
        <rFont val="Frutiger LT Std 45 Light"/>
        <family val="2"/>
      </rPr>
      <t xml:space="preserve">Corporate and Other </t>
    </r>
    <r>
      <rPr>
        <sz val="8"/>
        <rFont val="Frutiger LT Std 45 Light"/>
        <family val="2"/>
      </rPr>
      <t>includes the following functional groups – Client Connectivity and Innovation, Finance, Human Resources and Communications, Risk Management, and Technology and Operations, as well as other support groups. The expenses of these functional and support groups are generally allocated to the business lines within the SBUs. The majority of the functional and support costs of CIBC Bank USA are recognized directly in the U.S. Commercial Banking and Wealth Management SBU. Corporate and Other also includes the results of CIBC FirstCaribbean and other strategic investments, as well as other income statement and balance sheet items not directly attributable to the business lines.</t>
    </r>
  </si>
  <si>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</si>
  <si>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</si>
  <si>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</si>
  <si>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</si>
  <si>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</si>
  <si>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</si>
  <si>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</si>
  <si>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</si>
  <si>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</si>
  <si>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</si>
  <si>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</si>
  <si>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</si>
  <si>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and liquidity measures</t>
  </si>
  <si>
    <t>Total RWA</t>
  </si>
  <si>
    <t>Common Equity Tier 1 (CET1) capital RWA</t>
  </si>
  <si>
    <t>Tier 1 capital RWA</t>
  </si>
  <si>
    <t>Total capital RWA</t>
  </si>
  <si>
    <t>Capital ratios</t>
  </si>
  <si>
    <t>CET1 ratio</t>
  </si>
  <si>
    <t>Tier 1 capital ratio</t>
  </si>
  <si>
    <t>Total capital ratio</t>
  </si>
  <si>
    <t>Leverage ratio</t>
  </si>
  <si>
    <t>Leverage ratio exposure</t>
  </si>
  <si>
    <t>Liquidity coverage ratio</t>
  </si>
  <si>
    <t>DBRS Limited (DBRS)</t>
  </si>
  <si>
    <t>AA</t>
  </si>
  <si>
    <t>Fitch Ratings Inc. (Fitch)</t>
  </si>
  <si>
    <t>AA-</t>
  </si>
  <si>
    <t>Moody's Investors Service, Inc. (Moody's)</t>
  </si>
  <si>
    <t>Aa2</t>
  </si>
  <si>
    <t>A1</t>
  </si>
  <si>
    <t>Standard &amp; Poor's Ratings Services (S&amp;P)</t>
  </si>
  <si>
    <t>A+</t>
  </si>
  <si>
    <t>DBRS</t>
  </si>
  <si>
    <t>AA(L)</t>
  </si>
  <si>
    <t>Fitch</t>
  </si>
  <si>
    <t>Moody's</t>
  </si>
  <si>
    <t>A2</t>
  </si>
  <si>
    <t>S&amp;P</t>
  </si>
  <si>
    <t>BBB+</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</si>
  <si>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</si>
  <si>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</si>
  <si>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 xml:space="preserve">Includes the full contract amount of AUA or custody under a 50/50 joint venture between CIBC and The Bank of New York Mellon. </t>
  </si>
  <si>
    <t>(8)</t>
  </si>
  <si>
    <t>(9)</t>
  </si>
  <si>
    <t>Includes senior debt issued prior to September 23, 2018 as well as senior debt issued on or after September 23, 2018 which is not subject to the bank recapitalization (bail-in) conversion regulations issued by the Department of Finance (Canada).</t>
  </si>
  <si>
    <t>(10)</t>
  </si>
  <si>
    <t>Comprises liabilities which are subject to conversion under the bail-in regulations.</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</si>
  <si>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</si>
  <si>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</si>
  <si>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</si>
  <si>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</si>
  <si>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</si>
  <si>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</si>
  <si>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</si>
  <si>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</si>
  <si>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</si>
  <si>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</si>
  <si>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</si>
  <si>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</si>
  <si>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</si>
  <si>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</si>
  <si>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</si>
  <si>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</si>
  <si>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</si>
  <si>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</si>
  <si>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</si>
  <si>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</si>
  <si>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</si>
  <si>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</si>
  <si>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</si>
  <si>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</si>
  <si>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</si>
  <si>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</si>
  <si>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</si>
  <si>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</si>
  <si>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</si>
  <si>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</si>
  <si>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</si>
  <si>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</si>
  <si>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</si>
  <si>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</si>
  <si>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</si>
  <si>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</si>
  <si>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</si>
  <si>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</si>
  <si>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</si>
  <si>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</si>
  <si>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</si>
  <si>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</si>
  <si>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</si>
  <si>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</si>
  <si>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</si>
  <si>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</si>
  <si>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</si>
  <si>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</si>
  <si>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Amortization of acquisition-related intangible assets</t>
  </si>
  <si>
    <t>Charge for a payment made to Air Canada, including related sales tax and transaction costs, to secure our participation
     in its new loyalty program</t>
  </si>
  <si>
    <t>Incremental losses on debt securities and loans in FirstCaribbean International Bank Limited (CIBC FirstCaribbean)</t>
  </si>
  <si>
    <t>resulting from the Barbados government debt restructuring</t>
  </si>
  <si>
    <t>Fees and charges related to the launch of Simplii Financial and the related wind-down of President’s
     Choice Financial</t>
  </si>
  <si>
    <t>Transaction and integration-related costs as well as purchase accounting adjustments associated with the</t>
  </si>
  <si>
    <t>Increase in legal provisions</t>
  </si>
  <si>
    <t>Pre-tax impact of items of note on net income</t>
  </si>
  <si>
    <t>Income tax impact on above items of note</t>
  </si>
  <si>
    <t>Charge from net tax adjustments resulting from U.S. tax reforms</t>
  </si>
  <si>
    <t>After-tax impact of items of note on net income</t>
  </si>
  <si>
    <t>After-tax impact of items of note on non-controlling interests</t>
  </si>
  <si>
    <t>After-tax impact of items of note on net income attributable to common shareholders</t>
  </si>
  <si>
    <t>Relates to collective allowance (prior to the adoption of IFRS 9), except for: (i) residential mortgages greater than 90 days delinquent; (ii) personal loans and scored small business loans greater than 30 days delinquent; (iii) net write-offs for the card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</si>
  <si>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</si>
  <si>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</si>
  <si>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</si>
  <si>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</si>
  <si>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</si>
  <si>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</si>
  <si>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</si>
  <si>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</si>
  <si>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</si>
  <si>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</si>
  <si>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</si>
  <si>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</si>
  <si>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</si>
  <si>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</si>
  <si>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</si>
  <si>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</si>
  <si>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</si>
  <si>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</si>
  <si>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SEGMENTED INFORMATION - U.S. COMMERCIAL BANKING AND WEALTH MANAGEMENT - CANADIAN DOLLARS</t>
  </si>
  <si>
    <t>Non-interest-bearing demand deposits</t>
  </si>
  <si>
    <t>Interest-bearing deposits</t>
  </si>
  <si>
    <t>Other deposits</t>
  </si>
  <si>
    <t>After our adoption of IFRS 9 effective November 1, 2017, we recognize provision for credit losses on both impaired and performing loans in the SBU. In prior periods, provision for credit losses on performing loans other than that of CIBC Bank USA was recognized in Corporate and Other.</t>
  </si>
  <si>
    <t>SEGMENTED INFORMATION - U.S. COMMERCIAL BANKING AND WEALTH MANAGEMENT - U.S. DOLLAR EQUIVALENT</t>
  </si>
  <si>
    <t>(US$ millions)</t>
  </si>
  <si>
    <t>APPENDIX - CANADIAN PERSONAL AND COMMERCIAL BANKING</t>
  </si>
  <si>
    <t>After our adoption of IFRS 9 effective November 1, 2017, we recognize provision for credit losses related to both impaired and performing loans in the SBUs. In prior periods, provision for credit losses related to performing loans was recognized in Corporate and Other, except for: (i) performing residential mortgages greater than 90 days delinquent; and (ii) performing personal loans and scored small business loans greater than 30 days delinquent, which was included in Canadian Personal and Small Business Banking.</t>
  </si>
  <si>
    <t>IAS 39</t>
  </si>
  <si>
    <t>Total individually assessed allowance for credit losses</t>
  </si>
  <si>
    <t>Total collectively assessed allowance for credit losses</t>
  </si>
  <si>
    <t>INCOME TAX ALLOCATED TO EACH COMPONENT OF OTHER COMPREHENSIVE INCOME</t>
  </si>
  <si>
    <t>Income tax (expense) benefit</t>
  </si>
  <si>
    <t>Subject to subsequent reclassification to net income</t>
  </si>
  <si>
    <t>Not subject to subsequent reclassification to net income</t>
  </si>
  <si>
    <t>CONSOLIDATED STATEMENT OF CHANGES IN EQUITY (continued)</t>
  </si>
  <si>
    <t>AOCI, net of income tax</t>
  </si>
  <si>
    <t>AOCI, net of income tax, that is subject to subsequent reclassification to net income</t>
  </si>
  <si>
    <t>Net change in foreign currency translation adjustments</t>
  </si>
  <si>
    <t>Net gains (losses) on debt securities measured at FVOCI (Q4/17 and prior: AFS
     debt and equity securities)</t>
  </si>
  <si>
    <t>Balance at beginning of period under IAS 39</t>
  </si>
  <si>
    <t>Net change in securities measured at FVOCI</t>
  </si>
  <si>
    <t>Net gains (losses) on cash flow hedges</t>
  </si>
  <si>
    <t>AOCI, net of income tax, that is not subject to subsequent reclassification to net income</t>
  </si>
  <si>
    <t>Net change in post-employment defined benefit plans</t>
  </si>
  <si>
    <t>Net gains (losses) due to fair value change of FVO liabilities attributable to changes
     in credit risk</t>
  </si>
  <si>
    <t>Net change attributable to changes in credit risk</t>
  </si>
  <si>
    <t>Total AOCI, net of income tax</t>
  </si>
  <si>
    <t xml:space="preserve">Equity at end of period </t>
  </si>
  <si>
    <t>CHANGES IN ALLOWANCE FOR CREDIT LOSSES</t>
  </si>
  <si>
    <t>Total allowance at beginning of period under IAS 39</t>
  </si>
  <si>
    <t>Write-offs</t>
  </si>
  <si>
    <t>Recoveries</t>
  </si>
  <si>
    <t>Provision for credit losses</t>
  </si>
  <si>
    <t>Interest income on impaired loans</t>
  </si>
  <si>
    <t xml:space="preserve">Individual allowance </t>
  </si>
  <si>
    <t>Collective allowance</t>
  </si>
  <si>
    <t xml:space="preserve">Total allowance for credit losses </t>
  </si>
  <si>
    <t>Q4/18 includes expected credit losses of $48 million relating to Barbados loans that were derecognized in that quarter as a result of a debt restructuring agreement completed with the Government of Barbados on October 31, 2018.</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</si>
  <si>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</si>
  <si>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</si>
  <si>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</si>
  <si>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</si>
  <si>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</si>
  <si>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</si>
  <si>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</si>
  <si>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</si>
  <si>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Trading</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</si>
  <si>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</si>
  <si>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</si>
  <si>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</si>
  <si>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</si>
  <si>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</si>
  <si>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</si>
  <si>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</si>
  <si>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</si>
  <si>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</si>
  <si>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</si>
  <si>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</si>
  <si>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</si>
  <si>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</si>
  <si>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</si>
  <si>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</si>
  <si>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</si>
  <si>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</si>
  <si>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</si>
  <si>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</si>
  <si>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</si>
  <si>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</si>
  <si>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</si>
  <si>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</si>
  <si>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</si>
  <si>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</si>
  <si>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</si>
  <si>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</si>
  <si>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</si>
  <si>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</si>
  <si>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</si>
  <si>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</si>
  <si>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</si>
  <si>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</si>
  <si>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</si>
  <si>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TABLE OF CONTENTS</t>
  </si>
  <si>
    <t>Non-GAAP Measures</t>
  </si>
  <si>
    <t>Reconciliation of non-GAAP to GAAP Measures</t>
  </si>
  <si>
    <t>Items of Note</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</si>
  <si>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</si>
  <si>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</si>
  <si>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</si>
  <si>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</si>
  <si>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</si>
  <si>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</si>
  <si>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</si>
  <si>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</si>
  <si>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</si>
  <si>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</si>
  <si>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</si>
  <si>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</si>
  <si>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</si>
  <si>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</si>
  <si>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 xml:space="preserve">Income Tax Allocated to Each Component of Other Comprehensive Income </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</si>
  <si>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</si>
  <si>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</si>
  <si>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</si>
  <si>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</si>
  <si>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</si>
  <si>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</si>
  <si>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</si>
  <si>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</si>
  <si>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</si>
  <si>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</si>
  <si>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 xml:space="preserve">Gross Impaired Loans </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</si>
  <si>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</si>
  <si>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</si>
  <si>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</si>
  <si>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</si>
  <si>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</si>
  <si>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</si>
  <si>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</si>
  <si>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</si>
  <si>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</si>
  <si>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</si>
  <si>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</si>
  <si>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</si>
  <si>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Debt and Equity Securities Measured at Fair Value through Other Comprehensive</t>
  </si>
  <si>
    <t xml:space="preserve">Income </t>
  </si>
  <si>
    <t>Non-GAAP measures</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</si>
  <si>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understanding how management views underlying business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</si>
  <si>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</si>
  <si>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</si>
  <si>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</si>
  <si>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</si>
  <si>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diluted EPS to remove the impact of items of note, net of income taxes, to calculate the adjusted diluted EPS.</t>
  </si>
  <si>
    <t>We adjust our reported revenue and non-interest expenses to remove the impact of items of note and gross up tax-exempt revenue to bring it to a TEB, as applicable.</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</si>
  <si>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</si>
  <si>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</si>
  <si>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</si>
  <si>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</si>
  <si>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strategic business unit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</si>
  <si>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</si>
  <si>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</si>
  <si>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</si>
  <si>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 xml:space="preserve">Page 2 provides a reconciliation of non-GAAP to GAAP measures related to CIBC on a consolidated basis.  </t>
  </si>
  <si>
    <r>
      <t>Adjusted net income attributable to common shareholders</t>
    </r>
    <r>
      <rPr>
        <vertAlign val="superscript"/>
        <sz val="7"/>
        <rFont val="Frutiger LT Std 45 Light"/>
        <family val="2"/>
      </rPr>
      <t xml:space="preserve"> (1)</t>
    </r>
  </si>
  <si>
    <r>
      <t xml:space="preserve">Adjusted diluted EPS ($) </t>
    </r>
    <r>
      <rPr>
        <vertAlign val="superscript"/>
        <sz val="7"/>
        <rFont val="Frutiger LT Std 45 Light"/>
        <family val="2"/>
      </rPr>
      <t>(1)</t>
    </r>
  </si>
  <si>
    <r>
      <t xml:space="preserve">Adjusted total revenue (TEB) </t>
    </r>
    <r>
      <rPr>
        <vertAlign val="superscript"/>
        <sz val="7"/>
        <rFont val="Frutiger LT Std 45 Light"/>
        <family val="2"/>
      </rPr>
      <t>(1)</t>
    </r>
  </si>
  <si>
    <r>
      <t xml:space="preserve">Adjusted non-interest expenses </t>
    </r>
    <r>
      <rPr>
        <vertAlign val="superscript"/>
        <sz val="7"/>
        <rFont val="Frutiger LT Std 45 Light"/>
        <family val="2"/>
      </rPr>
      <t>(1)</t>
    </r>
  </si>
  <si>
    <r>
      <t xml:space="preserve">Adjusted efficiency ratio </t>
    </r>
    <r>
      <rPr>
        <vertAlign val="superscript"/>
        <sz val="7"/>
        <rFont val="Frutiger LT Std 45 Light"/>
        <family val="2"/>
      </rPr>
      <t>(1)</t>
    </r>
  </si>
  <si>
    <r>
      <t xml:space="preserve">Adjusted dividend payout ratio </t>
    </r>
    <r>
      <rPr>
        <vertAlign val="superscript"/>
        <sz val="7"/>
        <rFont val="Frutiger LT Std 45 Light"/>
        <family val="2"/>
      </rPr>
      <t>(1)</t>
    </r>
  </si>
  <si>
    <r>
      <t xml:space="preserve">Adjusted income before income taxes </t>
    </r>
    <r>
      <rPr>
        <vertAlign val="superscript"/>
        <sz val="7"/>
        <rFont val="Frutiger LT Std 45 Light"/>
        <family val="2"/>
      </rPr>
      <t>(1)</t>
    </r>
  </si>
  <si>
    <r>
      <t xml:space="preserve">Adjusted income taxes </t>
    </r>
    <r>
      <rPr>
        <vertAlign val="superscript"/>
        <sz val="7"/>
        <rFont val="Frutiger LT Std 45 Light"/>
        <family val="2"/>
      </rPr>
      <t>(1)</t>
    </r>
  </si>
  <si>
    <r>
      <t xml:space="preserve">Adjusted effective tax rate </t>
    </r>
    <r>
      <rPr>
        <vertAlign val="superscript"/>
        <sz val="7"/>
        <rFont val="Frutiger LT Std 45 Light"/>
        <family val="2"/>
      </rPr>
      <t>(1)</t>
    </r>
  </si>
  <si>
    <r>
      <t xml:space="preserve">acquisitions of The PrivateBank, Geneva Advisors and Wellington Financial </t>
    </r>
    <r>
      <rPr>
        <vertAlign val="superscript"/>
        <sz val="7.5"/>
        <rFont val="Frutiger LT Std 45 Light"/>
        <family val="2"/>
      </rPr>
      <t>(1)</t>
    </r>
  </si>
  <si>
    <r>
      <t xml:space="preserve">Increase (decrease) in collective allowance recognized in Corporate and Other </t>
    </r>
    <r>
      <rPr>
        <vertAlign val="superscript"/>
        <sz val="7.5"/>
        <rFont val="Frutiger LT Std 45 Light"/>
        <family val="2"/>
      </rPr>
      <t>(2)</t>
    </r>
  </si>
  <si>
    <r>
      <t xml:space="preserve">Adjusted efficiency ratio </t>
    </r>
    <r>
      <rPr>
        <vertAlign val="superscript"/>
        <sz val="7.5"/>
        <rFont val="Frutiger LT Std 45 Light"/>
        <family val="2"/>
      </rPr>
      <t>(1)</t>
    </r>
  </si>
  <si>
    <r>
      <t xml:space="preserve">Loan loss ratio </t>
    </r>
    <r>
      <rPr>
        <vertAlign val="superscript"/>
        <sz val="7.5"/>
        <rFont val="Frutiger LT Std 45 Light"/>
        <family val="2"/>
      </rPr>
      <t>(2)</t>
    </r>
  </si>
  <si>
    <r>
      <t xml:space="preserve">Adjusted return on common shareholders' equity </t>
    </r>
    <r>
      <rPr>
        <vertAlign val="superscript"/>
        <sz val="7.5"/>
        <rFont val="Frutiger LT Std 45 Light"/>
        <family val="2"/>
      </rPr>
      <t>(1)</t>
    </r>
  </si>
  <si>
    <r>
      <t xml:space="preserve">Net interest margin on average interest-earning assets </t>
    </r>
    <r>
      <rPr>
        <vertAlign val="superscript"/>
        <sz val="7.5"/>
        <rFont val="Frutiger LT Std 45 Light"/>
        <family val="2"/>
      </rPr>
      <t>(3)</t>
    </r>
  </si>
  <si>
    <r>
      <t xml:space="preserve">Return on average assets </t>
    </r>
    <r>
      <rPr>
        <vertAlign val="superscript"/>
        <sz val="7.5"/>
        <rFont val="Frutiger LT Std 45 Light"/>
        <family val="2"/>
      </rPr>
      <t>(4)</t>
    </r>
  </si>
  <si>
    <r>
      <t xml:space="preserve">Return on average interest-earning assets </t>
    </r>
    <r>
      <rPr>
        <vertAlign val="superscript"/>
        <sz val="7.5"/>
        <rFont val="Frutiger LT Std 45 Light"/>
        <family val="2"/>
      </rPr>
      <t>(3)(4)</t>
    </r>
  </si>
  <si>
    <r>
      <t xml:space="preserve">Adjusted effective tax rate </t>
    </r>
    <r>
      <rPr>
        <vertAlign val="superscript"/>
        <sz val="7.5"/>
        <rFont val="Frutiger LT Std 45 Light"/>
        <family val="2"/>
      </rPr>
      <t>(1)</t>
    </r>
  </si>
  <si>
    <r>
      <t xml:space="preserve"> Adjusted diluted EPS </t>
    </r>
    <r>
      <rPr>
        <vertAlign val="superscript"/>
        <sz val="7.5"/>
        <rFont val="Frutiger LT Std 45 Light"/>
        <family val="2"/>
      </rPr>
      <t>(1)</t>
    </r>
  </si>
  <si>
    <r>
      <t xml:space="preserve">Weighted-average basic </t>
    </r>
    <r>
      <rPr>
        <vertAlign val="superscript"/>
        <sz val="7.5"/>
        <rFont val="Frutiger LT Std 45 Light"/>
        <family val="2"/>
      </rPr>
      <t>(5)</t>
    </r>
  </si>
  <si>
    <r>
      <t xml:space="preserve">End of period </t>
    </r>
    <r>
      <rPr>
        <vertAlign val="superscript"/>
        <sz val="7.5"/>
        <rFont val="Frutiger LT Std 45 Light"/>
        <family val="2"/>
      </rPr>
      <t>(5)</t>
    </r>
  </si>
  <si>
    <r>
      <t xml:space="preserve">Adjusted dividend payout ratio </t>
    </r>
    <r>
      <rPr>
        <vertAlign val="superscript"/>
        <sz val="7.5"/>
        <rFont val="Frutiger LT Std 45 Light"/>
        <family val="2"/>
      </rPr>
      <t>(1)</t>
    </r>
  </si>
  <si>
    <r>
      <t xml:space="preserve">Average interest-earning assets </t>
    </r>
    <r>
      <rPr>
        <vertAlign val="superscript"/>
        <sz val="7.5"/>
        <rFont val="Frutiger LT Std 45 Light"/>
        <family val="2"/>
      </rPr>
      <t>(3)</t>
    </r>
  </si>
  <si>
    <r>
      <t xml:space="preserve">Assets under administration (AUA) </t>
    </r>
    <r>
      <rPr>
        <vertAlign val="superscript"/>
        <sz val="7.5"/>
        <rFont val="Frutiger LT Std 45 Light"/>
        <family val="2"/>
      </rPr>
      <t>(6)(7)</t>
    </r>
  </si>
  <si>
    <r>
      <t xml:space="preserve">Assets under management (AUM) </t>
    </r>
    <r>
      <rPr>
        <vertAlign val="superscript"/>
        <sz val="7.5"/>
        <rFont val="Frutiger LT Std 45 Light"/>
        <family val="2"/>
      </rPr>
      <t>(7)</t>
    </r>
  </si>
  <si>
    <r>
      <t xml:space="preserve">Risk-weighted assets (RWA) </t>
    </r>
    <r>
      <rPr>
        <vertAlign val="superscript"/>
        <sz val="7.5"/>
        <rFont val="Frutiger LT Std 45 Light"/>
        <family val="2"/>
      </rPr>
      <t>(8)</t>
    </r>
  </si>
  <si>
    <r>
      <t xml:space="preserve">Foreign exchange other than trading </t>
    </r>
    <r>
      <rPr>
        <vertAlign val="superscript"/>
        <sz val="7"/>
        <rFont val="Frutiger LT Std 45 Light"/>
        <family val="2"/>
      </rPr>
      <t>(1)</t>
    </r>
  </si>
  <si>
    <r>
      <t xml:space="preserve">Rent, maintenance and amortization of software costs </t>
    </r>
    <r>
      <rPr>
        <vertAlign val="superscript"/>
        <sz val="7.5"/>
        <rFont val="Frutiger LT Std 45 Light"/>
        <family val="2"/>
      </rPr>
      <t>(1)</t>
    </r>
  </si>
  <si>
    <r>
      <t xml:space="preserve">Other </t>
    </r>
    <r>
      <rPr>
        <b/>
        <vertAlign val="superscript"/>
        <sz val="7.5"/>
        <rFont val="Frutiger LT Std 45 Light"/>
        <family val="2"/>
      </rPr>
      <t>(2)</t>
    </r>
  </si>
  <si>
    <r>
      <t xml:space="preserve">     Impaired </t>
    </r>
    <r>
      <rPr>
        <vertAlign val="superscript"/>
        <sz val="7.5"/>
        <rFont val="Frutiger LT Std 45 Light"/>
        <family val="2"/>
      </rPr>
      <t>(1)</t>
    </r>
  </si>
  <si>
    <r>
      <t xml:space="preserve">     Performing </t>
    </r>
    <r>
      <rPr>
        <vertAlign val="superscript"/>
        <sz val="7.5"/>
        <rFont val="Frutiger LT Std 45 Light"/>
        <family val="2"/>
      </rPr>
      <t>(1)</t>
    </r>
  </si>
  <si>
    <r>
      <t xml:space="preserve">Non-interest income </t>
    </r>
    <r>
      <rPr>
        <vertAlign val="superscript"/>
        <sz val="7.5"/>
        <rFont val="Frutiger LT Std 45 Light"/>
        <family val="2"/>
      </rPr>
      <t>(2)</t>
    </r>
  </si>
  <si>
    <r>
      <t xml:space="preserve">Real estate secured personal lending </t>
    </r>
    <r>
      <rPr>
        <vertAlign val="superscript"/>
        <sz val="7.5"/>
        <rFont val="Frutiger LT Std 45 Light"/>
        <family val="2"/>
      </rPr>
      <t>(3)</t>
    </r>
  </si>
  <si>
    <r>
      <t xml:space="preserve">Other personal lending </t>
    </r>
    <r>
      <rPr>
        <vertAlign val="superscript"/>
        <sz val="7.5"/>
        <rFont val="Frutiger LT Std 45 Light"/>
        <family val="2"/>
      </rPr>
      <t>(3)</t>
    </r>
  </si>
  <si>
    <r>
      <t xml:space="preserve">Credit card </t>
    </r>
    <r>
      <rPr>
        <vertAlign val="superscript"/>
        <sz val="7.5"/>
        <rFont val="Frutiger LT Std 45 Light"/>
        <family val="2"/>
      </rPr>
      <t>(3)</t>
    </r>
  </si>
  <si>
    <r>
      <t xml:space="preserve">Small business lending </t>
    </r>
    <r>
      <rPr>
        <vertAlign val="superscript"/>
        <sz val="7.5"/>
        <rFont val="Frutiger LT Std 45 Light"/>
        <family val="2"/>
      </rPr>
      <t>(3)</t>
    </r>
  </si>
  <si>
    <r>
      <t xml:space="preserve">Interest-earning assets </t>
    </r>
    <r>
      <rPr>
        <vertAlign val="superscript"/>
        <sz val="7.5"/>
        <rFont val="Frutiger LT Std 45 Light"/>
        <family val="2"/>
      </rPr>
      <t>(4)</t>
    </r>
  </si>
  <si>
    <r>
      <t xml:space="preserve">Common equity </t>
    </r>
    <r>
      <rPr>
        <vertAlign val="superscript"/>
        <sz val="7.5"/>
        <rFont val="Frutiger LT Std 45 Light"/>
        <family val="2"/>
      </rPr>
      <t>(5)</t>
    </r>
  </si>
  <si>
    <r>
      <t xml:space="preserve">Net interest margin on average interest-earning assets </t>
    </r>
    <r>
      <rPr>
        <vertAlign val="superscript"/>
        <sz val="7.5"/>
        <rFont val="Frutiger LT Std 45 Light"/>
        <family val="2"/>
      </rPr>
      <t>(4)</t>
    </r>
  </si>
  <si>
    <r>
      <t xml:space="preserve">Return on equity </t>
    </r>
    <r>
      <rPr>
        <vertAlign val="superscript"/>
        <sz val="7.5"/>
        <rFont val="Frutiger LT Std 45 Light"/>
        <family val="2"/>
      </rPr>
      <t>(5)</t>
    </r>
  </si>
  <si>
    <r>
      <t xml:space="preserve">Charge for economic capital </t>
    </r>
    <r>
      <rPr>
        <vertAlign val="superscript"/>
        <sz val="7.5"/>
        <rFont val="Frutiger LT Std 45 Light"/>
        <family val="2"/>
      </rPr>
      <t>(5)</t>
    </r>
  </si>
  <si>
    <r>
      <t xml:space="preserve">Economic profit </t>
    </r>
    <r>
      <rPr>
        <vertAlign val="superscript"/>
        <sz val="7.5"/>
        <rFont val="Frutiger LT Std 45 Light"/>
        <family val="2"/>
      </rPr>
      <t>(5)</t>
    </r>
  </si>
  <si>
    <r>
      <t xml:space="preserve">     Impaired </t>
    </r>
    <r>
      <rPr>
        <vertAlign val="superscript"/>
        <sz val="7"/>
        <rFont val="Frutiger LT Std 45 Light"/>
        <family val="2"/>
      </rPr>
      <t>(1)</t>
    </r>
  </si>
  <si>
    <r>
      <t xml:space="preserve">     Performing </t>
    </r>
    <r>
      <rPr>
        <vertAlign val="superscript"/>
        <sz val="7"/>
        <rFont val="Frutiger LT Std 45 Light"/>
        <family val="2"/>
      </rPr>
      <t>(1)</t>
    </r>
  </si>
  <si>
    <r>
      <t xml:space="preserve">Non-interest income </t>
    </r>
    <r>
      <rPr>
        <vertAlign val="superscript"/>
        <sz val="7"/>
        <rFont val="Frutiger LT Std 45 Light"/>
        <family val="2"/>
      </rPr>
      <t>(2)</t>
    </r>
  </si>
  <si>
    <r>
      <t xml:space="preserve">Commercial banking loans </t>
    </r>
    <r>
      <rPr>
        <vertAlign val="superscript"/>
        <sz val="7"/>
        <rFont val="Frutiger LT Std 45 Light"/>
        <family val="2"/>
      </rPr>
      <t>(3)(4)</t>
    </r>
  </si>
  <si>
    <r>
      <t xml:space="preserve">Wealth management loans </t>
    </r>
    <r>
      <rPr>
        <vertAlign val="superscript"/>
        <sz val="7"/>
        <rFont val="Frutiger LT Std 45 Light"/>
        <family val="2"/>
      </rPr>
      <t>(3)</t>
    </r>
  </si>
  <si>
    <r>
      <t xml:space="preserve">Interest-earning assets </t>
    </r>
    <r>
      <rPr>
        <vertAlign val="superscript"/>
        <sz val="7"/>
        <rFont val="Frutiger LT Std 45 Light"/>
        <family val="2"/>
      </rPr>
      <t>(5)</t>
    </r>
  </si>
  <si>
    <r>
      <t xml:space="preserve">Common equity </t>
    </r>
    <r>
      <rPr>
        <vertAlign val="superscript"/>
        <sz val="7"/>
        <rFont val="Frutiger LT Std 45 Light"/>
        <family val="2"/>
      </rPr>
      <t>(6)</t>
    </r>
  </si>
  <si>
    <r>
      <t xml:space="preserve">Net interest margin on average interest-earning assets </t>
    </r>
    <r>
      <rPr>
        <vertAlign val="superscript"/>
        <sz val="7"/>
        <rFont val="Frutiger LT Std 45 Light"/>
        <family val="2"/>
      </rPr>
      <t>(5)</t>
    </r>
  </si>
  <si>
    <r>
      <t xml:space="preserve">Return on equity </t>
    </r>
    <r>
      <rPr>
        <vertAlign val="superscript"/>
        <sz val="7"/>
        <rFont val="Frutiger LT Std 45 Light"/>
        <family val="2"/>
      </rPr>
      <t>(6)</t>
    </r>
  </si>
  <si>
    <r>
      <t xml:space="preserve">Charge for economic capital </t>
    </r>
    <r>
      <rPr>
        <vertAlign val="superscript"/>
        <sz val="7"/>
        <rFont val="Frutiger LT Std 45 Light"/>
        <family val="2"/>
      </rPr>
      <t>(6)</t>
    </r>
  </si>
  <si>
    <r>
      <t xml:space="preserve">Economic profit </t>
    </r>
    <r>
      <rPr>
        <vertAlign val="superscript"/>
        <sz val="7"/>
        <rFont val="Frutiger LT Std 45 Light"/>
        <family val="2"/>
      </rPr>
      <t>(6)</t>
    </r>
  </si>
  <si>
    <r>
      <t xml:space="preserve">Assets under administration </t>
    </r>
    <r>
      <rPr>
        <vertAlign val="superscript"/>
        <sz val="7"/>
        <rFont val="Frutiger LT Std 45 Light"/>
        <family val="2"/>
      </rPr>
      <t>(7)</t>
    </r>
  </si>
  <si>
    <r>
      <t xml:space="preserve">Assets under management </t>
    </r>
    <r>
      <rPr>
        <vertAlign val="superscript"/>
        <sz val="7"/>
        <rFont val="Frutiger LT Std 45 Light"/>
        <family val="2"/>
      </rPr>
      <t>(7)</t>
    </r>
  </si>
  <si>
    <r>
      <t xml:space="preserve">Total revenue </t>
    </r>
    <r>
      <rPr>
        <vertAlign val="superscript"/>
        <sz val="7"/>
        <rFont val="Frutiger LT Std 45 Light"/>
        <family val="2"/>
      </rPr>
      <t>(1)</t>
    </r>
  </si>
  <si>
    <r>
      <t xml:space="preserve">     Impaired </t>
    </r>
    <r>
      <rPr>
        <vertAlign val="superscript"/>
        <sz val="7"/>
        <rFont val="Frutiger LT Std 45 Light"/>
        <family val="2"/>
      </rPr>
      <t>(2)</t>
    </r>
  </si>
  <si>
    <r>
      <t xml:space="preserve">     Performing </t>
    </r>
    <r>
      <rPr>
        <vertAlign val="superscript"/>
        <sz val="7"/>
        <rFont val="Frutiger LT Std 45 Light"/>
        <family val="2"/>
      </rPr>
      <t>(2)</t>
    </r>
  </si>
  <si>
    <r>
      <t xml:space="preserve">Income taxes </t>
    </r>
    <r>
      <rPr>
        <vertAlign val="superscript"/>
        <sz val="7"/>
        <rFont val="Frutiger LT Std 45 Light"/>
        <family val="2"/>
      </rPr>
      <t>(1)</t>
    </r>
  </si>
  <si>
    <r>
      <t xml:space="preserve">Net interest income </t>
    </r>
    <r>
      <rPr>
        <vertAlign val="superscript"/>
        <sz val="7"/>
        <rFont val="Frutiger LT Std 45 Light"/>
        <family val="2"/>
      </rPr>
      <t>(1)</t>
    </r>
  </si>
  <si>
    <r>
      <t xml:space="preserve">Interest-earning assets </t>
    </r>
    <r>
      <rPr>
        <vertAlign val="superscript"/>
        <sz val="7"/>
        <rFont val="Frutiger LT Std 45 Light"/>
        <family val="2"/>
      </rPr>
      <t>(4)</t>
    </r>
  </si>
  <si>
    <r>
      <t xml:space="preserve">Net interest margin on average interest-earning assets </t>
    </r>
    <r>
      <rPr>
        <vertAlign val="superscript"/>
        <sz val="7"/>
        <rFont val="Frutiger LT Std 45 Light"/>
        <family val="2"/>
      </rPr>
      <t>(4)</t>
    </r>
  </si>
  <si>
    <r>
      <t xml:space="preserve">Return on equity </t>
    </r>
    <r>
      <rPr>
        <vertAlign val="superscript"/>
        <sz val="7"/>
        <rFont val="Frutiger LT Std 45 Light"/>
        <family val="2"/>
      </rPr>
      <t>(5)</t>
    </r>
  </si>
  <si>
    <r>
      <t xml:space="preserve">Charge for economic capital </t>
    </r>
    <r>
      <rPr>
        <vertAlign val="superscript"/>
        <sz val="7"/>
        <rFont val="Frutiger LT Std 45 Light"/>
        <family val="2"/>
      </rPr>
      <t>(5)</t>
    </r>
  </si>
  <si>
    <r>
      <t xml:space="preserve">Economic profit </t>
    </r>
    <r>
      <rPr>
        <vertAlign val="superscript"/>
        <sz val="7"/>
        <rFont val="Frutiger LT Std 45 Light"/>
        <family val="2"/>
      </rPr>
      <t>(5)</t>
    </r>
  </si>
  <si>
    <r>
      <t xml:space="preserve">Assets under administration </t>
    </r>
    <r>
      <rPr>
        <vertAlign val="superscript"/>
        <sz val="7"/>
        <rFont val="Frutiger LT Std 45 Light"/>
        <family val="2"/>
      </rPr>
      <t>(6)</t>
    </r>
  </si>
  <si>
    <r>
      <t xml:space="preserve">Assets under management </t>
    </r>
    <r>
      <rPr>
        <vertAlign val="superscript"/>
        <sz val="7"/>
        <rFont val="Frutiger LT Std 45 Light"/>
        <family val="2"/>
      </rPr>
      <t>(6)</t>
    </r>
  </si>
  <si>
    <r>
      <t xml:space="preserve">Common equity </t>
    </r>
    <r>
      <rPr>
        <vertAlign val="superscript"/>
        <sz val="7"/>
        <rFont val="Frutiger LT Std 45 Light"/>
        <family val="2"/>
      </rPr>
      <t>(5)</t>
    </r>
  </si>
  <si>
    <r>
      <t xml:space="preserve">     Corporate and investment banking </t>
    </r>
    <r>
      <rPr>
        <vertAlign val="superscript"/>
        <sz val="7.5"/>
        <rFont val="Frutiger LT Std 45 Light"/>
        <family val="2"/>
      </rPr>
      <t>(1)</t>
    </r>
  </si>
  <si>
    <r>
      <t xml:space="preserve">Total revenue </t>
    </r>
    <r>
      <rPr>
        <vertAlign val="superscript"/>
        <sz val="7.5"/>
        <rFont val="Frutiger LT Std 45 Light"/>
        <family val="2"/>
      </rPr>
      <t>(2)</t>
    </r>
  </si>
  <si>
    <r>
      <t xml:space="preserve">     Impaired </t>
    </r>
    <r>
      <rPr>
        <vertAlign val="superscript"/>
        <sz val="7.5"/>
        <rFont val="Frutiger LT Std 45 Light"/>
        <family val="2"/>
      </rPr>
      <t>(3)</t>
    </r>
  </si>
  <si>
    <r>
      <t xml:space="preserve">     Performing </t>
    </r>
    <r>
      <rPr>
        <vertAlign val="superscript"/>
        <sz val="7.5"/>
        <rFont val="Frutiger LT Std 45 Light"/>
        <family val="2"/>
      </rPr>
      <t>(3)</t>
    </r>
  </si>
  <si>
    <r>
      <t xml:space="preserve">Income taxes </t>
    </r>
    <r>
      <rPr>
        <vertAlign val="superscript"/>
        <sz val="7.5"/>
        <rFont val="Frutiger LT Std 45 Light"/>
        <family val="2"/>
      </rPr>
      <t>(2)</t>
    </r>
  </si>
  <si>
    <r>
      <t xml:space="preserve">Net interest income </t>
    </r>
    <r>
      <rPr>
        <vertAlign val="superscript"/>
        <sz val="7.5"/>
        <rFont val="Frutiger LT Std 45 Light"/>
        <family val="2"/>
      </rPr>
      <t>(2)</t>
    </r>
  </si>
  <si>
    <r>
      <t xml:space="preserve">Non-interest income </t>
    </r>
    <r>
      <rPr>
        <vertAlign val="superscript"/>
        <sz val="7.5"/>
        <rFont val="Frutiger LT Std 45 Light"/>
        <family val="2"/>
      </rPr>
      <t>(4)</t>
    </r>
  </si>
  <si>
    <r>
      <t xml:space="preserve">     Impaired </t>
    </r>
    <r>
      <rPr>
        <vertAlign val="superscript"/>
        <sz val="7.5"/>
        <rFont val="Frutiger LT Std 45 Light"/>
        <family val="2"/>
      </rPr>
      <t>(2)</t>
    </r>
  </si>
  <si>
    <r>
      <t xml:space="preserve">Total revenue </t>
    </r>
    <r>
      <rPr>
        <vertAlign val="superscript"/>
        <sz val="7.5"/>
        <rFont val="Frutiger LT Std 45 Light"/>
        <family val="2"/>
      </rPr>
      <t>(1)</t>
    </r>
  </si>
  <si>
    <r>
      <t xml:space="preserve">     Performing </t>
    </r>
    <r>
      <rPr>
        <vertAlign val="superscript"/>
        <sz val="7.5"/>
        <rFont val="Frutiger LT Std 45 Light"/>
        <family val="2"/>
      </rPr>
      <t>(2)</t>
    </r>
  </si>
  <si>
    <r>
      <t xml:space="preserve">Income taxes </t>
    </r>
    <r>
      <rPr>
        <vertAlign val="superscript"/>
        <sz val="7.5"/>
        <rFont val="Frutiger LT Std 45 Light"/>
        <family val="2"/>
      </rPr>
      <t>(1)</t>
    </r>
  </si>
  <si>
    <r>
      <t xml:space="preserve">Net interest income (loss) </t>
    </r>
    <r>
      <rPr>
        <vertAlign val="superscript"/>
        <sz val="7.5"/>
        <rFont val="Frutiger LT Std 45 Light"/>
        <family val="2"/>
      </rPr>
      <t>(1)</t>
    </r>
  </si>
  <si>
    <r>
      <t xml:space="preserve">Assets under administration </t>
    </r>
    <r>
      <rPr>
        <vertAlign val="superscript"/>
        <sz val="7.5"/>
        <rFont val="Frutiger LT Std 45 Light"/>
        <family val="2"/>
      </rPr>
      <t>(3)</t>
    </r>
  </si>
  <si>
    <r>
      <t xml:space="preserve">Institutions </t>
    </r>
    <r>
      <rPr>
        <vertAlign val="superscript"/>
        <sz val="7.5"/>
        <rFont val="Frutiger LT Std 45 Light"/>
        <family val="2"/>
      </rPr>
      <t>(4)</t>
    </r>
  </si>
  <si>
    <r>
      <t xml:space="preserve">Assets under management </t>
    </r>
    <r>
      <rPr>
        <vertAlign val="superscript"/>
        <sz val="7.5"/>
        <rFont val="Frutiger LT Std 45 Light"/>
        <family val="2"/>
      </rPr>
      <t>(3)</t>
    </r>
  </si>
  <si>
    <r>
      <t xml:space="preserve">Net interest income (TEB) </t>
    </r>
    <r>
      <rPr>
        <vertAlign val="superscript"/>
        <sz val="8"/>
        <rFont val="Frutiger LT Std 45 Light"/>
        <family val="2"/>
      </rPr>
      <t>(2)</t>
    </r>
  </si>
  <si>
    <r>
      <t xml:space="preserve">Non-interest income </t>
    </r>
    <r>
      <rPr>
        <vertAlign val="superscript"/>
        <sz val="8"/>
        <rFont val="Frutiger LT Std 45 Light"/>
        <family val="2"/>
      </rPr>
      <t>(2)</t>
    </r>
  </si>
  <si>
    <r>
      <t xml:space="preserve">TEB adjustment </t>
    </r>
    <r>
      <rPr>
        <vertAlign val="superscript"/>
        <sz val="8"/>
        <rFont val="Frutiger LT Std 45 Light"/>
        <family val="2"/>
      </rPr>
      <t>(3)</t>
    </r>
  </si>
  <si>
    <r>
      <t xml:space="preserve">designated at FVTPL </t>
    </r>
    <r>
      <rPr>
        <vertAlign val="superscript"/>
        <sz val="8"/>
        <rFont val="Frutiger LT Std 45 Light"/>
        <family val="2"/>
      </rPr>
      <t>(4)</t>
    </r>
  </si>
  <si>
    <r>
      <t xml:space="preserve">Equities </t>
    </r>
    <r>
      <rPr>
        <vertAlign val="superscript"/>
        <sz val="8"/>
        <rFont val="Frutiger LT Std 45 Light"/>
        <family val="2"/>
      </rPr>
      <t>(5)</t>
    </r>
  </si>
  <si>
    <r>
      <t xml:space="preserve">Other </t>
    </r>
    <r>
      <rPr>
        <vertAlign val="superscript"/>
        <sz val="8"/>
        <rFont val="Frutiger LT Std 45 Light"/>
        <family val="2"/>
      </rPr>
      <t>(6)</t>
    </r>
  </si>
  <si>
    <r>
      <t xml:space="preserve">Foreign exchange other than trading </t>
    </r>
    <r>
      <rPr>
        <vertAlign val="superscript"/>
        <sz val="8"/>
        <rFont val="Frutiger LT Std 45 Light"/>
        <family val="2"/>
      </rPr>
      <t>(7)</t>
    </r>
  </si>
  <si>
    <r>
      <t xml:space="preserve">Adjustments </t>
    </r>
    <r>
      <rPr>
        <vertAlign val="superscript"/>
        <sz val="7"/>
        <rFont val="Frutiger LT Std 45 Light"/>
        <family val="2"/>
      </rPr>
      <t>(1)</t>
    </r>
  </si>
  <si>
    <r>
      <t xml:space="preserve">Changes, net of amortization and impairment </t>
    </r>
    <r>
      <rPr>
        <vertAlign val="superscript"/>
        <sz val="7"/>
        <rFont val="Frutiger LT Std 45 Light"/>
        <family val="2"/>
      </rPr>
      <t>(1)</t>
    </r>
  </si>
  <si>
    <r>
      <t xml:space="preserve">Realized (gains) losses on equity securities designated at FVOCI reclassified to
     retained earnings </t>
    </r>
    <r>
      <rPr>
        <vertAlign val="superscript"/>
        <sz val="7.5"/>
        <rFont val="Frutiger LT Std 45 Light"/>
        <family val="2"/>
      </rPr>
      <t>(2)</t>
    </r>
  </si>
  <si>
    <r>
      <t xml:space="preserve">Total allowance for credit losses - impaired consumer loans </t>
    </r>
    <r>
      <rPr>
        <vertAlign val="superscript"/>
        <sz val="7.5"/>
        <rFont val="Frutiger LT Std 45 Light"/>
        <family val="2"/>
      </rPr>
      <t>(1)</t>
    </r>
  </si>
  <si>
    <r>
      <t xml:space="preserve">Total allowance for credit losses - impaired business and government loans </t>
    </r>
    <r>
      <rPr>
        <vertAlign val="superscript"/>
        <sz val="7.5"/>
        <rFont val="Frutiger LT Std 45 Light"/>
        <family val="2"/>
      </rPr>
      <t>(1)</t>
    </r>
  </si>
  <si>
    <r>
      <t xml:space="preserve">Consumer </t>
    </r>
    <r>
      <rPr>
        <vertAlign val="superscript"/>
        <sz val="7.5"/>
        <rFont val="Frutiger LT Std 45 Light"/>
        <family val="2"/>
      </rPr>
      <t>(2)</t>
    </r>
  </si>
  <si>
    <r>
      <t xml:space="preserve">Business and government </t>
    </r>
    <r>
      <rPr>
        <vertAlign val="superscript"/>
        <sz val="7.5"/>
        <rFont val="Frutiger LT Std 45 Light"/>
        <family val="2"/>
      </rPr>
      <t>(3)</t>
    </r>
  </si>
  <si>
    <r>
      <t xml:space="preserve">Business and government </t>
    </r>
    <r>
      <rPr>
        <vertAlign val="superscript"/>
        <sz val="7.5"/>
        <rFont val="Frutiger LT Std 45 Light"/>
        <family val="2"/>
      </rPr>
      <t>(5)</t>
    </r>
  </si>
  <si>
    <r>
      <t xml:space="preserve">Foreign exchange and other </t>
    </r>
    <r>
      <rPr>
        <vertAlign val="superscript"/>
        <sz val="7.5"/>
        <rFont val="Frutiger LT Std 45 Light"/>
        <family val="2"/>
      </rPr>
      <t>(1)</t>
    </r>
  </si>
  <si>
    <r>
      <t xml:space="preserve">Stage 1 </t>
    </r>
    <r>
      <rPr>
        <vertAlign val="superscript"/>
        <sz val="7.5"/>
        <rFont val="Frutiger LT Std 45 Light"/>
        <family val="2"/>
      </rPr>
      <t>(2)</t>
    </r>
  </si>
  <si>
    <r>
      <t xml:space="preserve">Stage 2 </t>
    </r>
    <r>
      <rPr>
        <vertAlign val="superscript"/>
        <sz val="7.5"/>
        <rFont val="Frutiger LT Std 45 Light"/>
        <family val="2"/>
      </rPr>
      <t>(2)</t>
    </r>
  </si>
  <si>
    <r>
      <t xml:space="preserve">Stage 3 </t>
    </r>
    <r>
      <rPr>
        <vertAlign val="superscript"/>
        <sz val="7.5"/>
        <rFont val="Frutiger LT Std 45 Light"/>
        <family val="2"/>
      </rPr>
      <t>(2)</t>
    </r>
  </si>
  <si>
    <r>
      <t xml:space="preserve">Total provision for credit losses - impaired loans, business and government </t>
    </r>
    <r>
      <rPr>
        <vertAlign val="superscript"/>
        <sz val="7"/>
        <rFont val="Frutiger LT Std 45 Light"/>
        <family val="2"/>
      </rPr>
      <t>(2)</t>
    </r>
  </si>
  <si>
    <r>
      <t xml:space="preserve">Total provision for credit losses - impaired loans, consumer </t>
    </r>
    <r>
      <rPr>
        <vertAlign val="superscript"/>
        <sz val="7"/>
        <rFont val="Frutiger LT Std 45 Light"/>
        <family val="2"/>
      </rPr>
      <t>(2)</t>
    </r>
  </si>
  <si>
    <r>
      <t xml:space="preserve">Over-the-counter </t>
    </r>
    <r>
      <rPr>
        <vertAlign val="superscript"/>
        <sz val="6"/>
        <rFont val="Frutiger LT Std 45 Light"/>
        <family val="2"/>
      </rPr>
      <t>(2)</t>
    </r>
  </si>
  <si>
    <r>
      <t xml:space="preserve">Interest-earning assets </t>
    </r>
    <r>
      <rPr>
        <vertAlign val="superscript"/>
        <sz val="7.5"/>
        <rFont val="Frutiger LT Std 45 Light"/>
        <family val="2"/>
      </rPr>
      <t>(3)</t>
    </r>
  </si>
  <si>
    <r>
      <t xml:space="preserve">Common equity </t>
    </r>
    <r>
      <rPr>
        <vertAlign val="superscript"/>
        <sz val="7.5"/>
        <rFont val="Frutiger LT Std 45 Light"/>
        <family val="2"/>
      </rPr>
      <t>(4)</t>
    </r>
  </si>
  <si>
    <r>
      <t xml:space="preserve">Return on equity </t>
    </r>
    <r>
      <rPr>
        <vertAlign val="superscript"/>
        <sz val="7.5"/>
        <rFont val="Frutiger LT Std 45 Light"/>
        <family val="2"/>
      </rPr>
      <t>(4)</t>
    </r>
  </si>
  <si>
    <r>
      <t xml:space="preserve">Charge for economic capital </t>
    </r>
    <r>
      <rPr>
        <vertAlign val="superscript"/>
        <sz val="7.5"/>
        <rFont val="Frutiger LT Std 45 Light"/>
        <family val="2"/>
      </rPr>
      <t>(4)</t>
    </r>
  </si>
  <si>
    <r>
      <t xml:space="preserve">Economic profit </t>
    </r>
    <r>
      <rPr>
        <vertAlign val="superscript"/>
        <sz val="7.5"/>
        <rFont val="Frutiger LT Std 45 Light"/>
        <family val="2"/>
      </rPr>
      <t>(4)</t>
    </r>
  </si>
  <si>
    <r>
      <t xml:space="preserve">Other loans </t>
    </r>
    <r>
      <rPr>
        <vertAlign val="superscript"/>
        <sz val="7"/>
        <rFont val="Frutiger LT Std 45 Light"/>
        <family val="2"/>
      </rPr>
      <t>(3)</t>
    </r>
  </si>
  <si>
    <t>Supplementary</t>
  </si>
  <si>
    <t>Financial</t>
  </si>
  <si>
    <t>Information</t>
  </si>
  <si>
    <t>For the period ended</t>
  </si>
  <si>
    <t>For further information, please contact:</t>
  </si>
  <si>
    <t>Hratch Panossian, Executive Vice-President, Global Controller and Investor Relations (416) 956-3317</t>
  </si>
  <si>
    <t>Jason Patchett, Senior Director, Investor Relations (416) 980-8691</t>
  </si>
  <si>
    <r>
      <t xml:space="preserve">Total allowance at end of period </t>
    </r>
    <r>
      <rPr>
        <vertAlign val="superscript"/>
        <sz val="7.5"/>
        <rFont val="Frutiger LT Std 45 Light"/>
        <family val="2"/>
      </rPr>
      <t>(2)</t>
    </r>
  </si>
  <si>
    <r>
      <t xml:space="preserve">Net repayments </t>
    </r>
    <r>
      <rPr>
        <vertAlign val="superscript"/>
        <sz val="7.5"/>
        <rFont val="Frutiger LT Std 45 Light"/>
        <family val="2"/>
      </rPr>
      <t>(4)</t>
    </r>
  </si>
  <si>
    <r>
      <t xml:space="preserve">Total fair value </t>
    </r>
    <r>
      <rPr>
        <vertAlign val="superscript"/>
        <sz val="7.5"/>
        <rFont val="Frutiger LT Std 45 Light"/>
        <family val="2"/>
      </rPr>
      <t>(1)</t>
    </r>
  </si>
  <si>
    <r>
      <t xml:space="preserve">Allowance for credit losses to GIL and acceptances - segmented and total </t>
    </r>
    <r>
      <rPr>
        <vertAlign val="superscript"/>
        <sz val="8"/>
        <rFont val="Frutiger LT Std 45 Light"/>
        <family val="2"/>
      </rPr>
      <t>(1)</t>
    </r>
  </si>
  <si>
    <r>
      <t xml:space="preserve">Total allowance for credit losses - impaired loans </t>
    </r>
    <r>
      <rPr>
        <vertAlign val="superscript"/>
        <sz val="7.5"/>
        <rFont val="Frutiger LT Std 45 Light"/>
        <family val="2"/>
      </rPr>
      <t>(1)</t>
    </r>
  </si>
  <si>
    <r>
      <t>Total OCI</t>
    </r>
    <r>
      <rPr>
        <sz val="7"/>
        <rFont val="Frutiger LT Std 45 Light"/>
        <family val="2"/>
      </rPr>
      <t xml:space="preserve"> </t>
    </r>
    <r>
      <rPr>
        <vertAlign val="superscript"/>
        <sz val="7"/>
        <rFont val="Frutiger LT Std 45 Light"/>
        <family val="2"/>
      </rPr>
      <t>(1)</t>
    </r>
  </si>
  <si>
    <r>
      <t xml:space="preserve">Average interest-earning assets </t>
    </r>
    <r>
      <rPr>
        <vertAlign val="superscript"/>
        <sz val="7"/>
        <rFont val="Frutiger LT Std 45 Light"/>
        <family val="2"/>
      </rPr>
      <t>(1)</t>
    </r>
  </si>
  <si>
    <r>
      <t xml:space="preserve">Trading revenue </t>
    </r>
    <r>
      <rPr>
        <vertAlign val="superscript"/>
        <sz val="8"/>
        <rFont val="Frutiger LT Std 45 Light"/>
        <family val="2"/>
      </rPr>
      <t>(1)</t>
    </r>
  </si>
  <si>
    <r>
      <t xml:space="preserve">Total revenue </t>
    </r>
    <r>
      <rPr>
        <vertAlign val="superscript"/>
        <sz val="7.5"/>
        <rFont val="Frutiger LT Std 45 Light"/>
        <family val="2"/>
      </rPr>
      <t>(1)</t>
    </r>
  </si>
  <si>
    <r>
      <t xml:space="preserve">Total revenue </t>
    </r>
    <r>
      <rPr>
        <vertAlign val="superscript"/>
        <sz val="7.5"/>
        <rFont val="Frutiger LT Std 45 Light"/>
        <family val="2"/>
      </rPr>
      <t>(2)</t>
    </r>
  </si>
  <si>
    <r>
      <t xml:space="preserve">Total revenue </t>
    </r>
    <r>
      <rPr>
        <vertAlign val="superscript"/>
        <sz val="7"/>
        <rFont val="Frutiger LT Std 45 Light"/>
        <family val="2"/>
      </rPr>
      <t>(1)</t>
    </r>
  </si>
  <si>
    <r>
      <t xml:space="preserve">Credit ratings - legacy senior debt </t>
    </r>
    <r>
      <rPr>
        <vertAlign val="superscript"/>
        <sz val="7.5"/>
        <rFont val="Frutiger LT Std 45 Light"/>
        <family val="2"/>
      </rPr>
      <t>(9)</t>
    </r>
  </si>
  <si>
    <r>
      <t xml:space="preserve">Credit ratings - senior debt </t>
    </r>
    <r>
      <rPr>
        <vertAlign val="superscript"/>
        <sz val="7.5"/>
        <rFont val="Frutiger LT Std 45 Light"/>
        <family val="2"/>
      </rPr>
      <t>(10)</t>
    </r>
  </si>
  <si>
    <r>
      <t xml:space="preserve">Adjusted return on common shareholders' equity </t>
    </r>
    <r>
      <rPr>
        <vertAlign val="superscript"/>
        <sz val="7"/>
        <rFont val="Frutiger LT Std 45 Light"/>
        <family val="2"/>
      </rPr>
      <t>(1)</t>
    </r>
  </si>
  <si>
    <t>Reported return on common shareholders' equity</t>
  </si>
  <si>
    <t>July 31, 2019</t>
  </si>
  <si>
    <t xml:space="preserve">This document is unaudited and should be read in conjunction with our quarterly report to shareholders and news release for Q3/19, and our 2018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</si>
  <si>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9M</t>
  </si>
  <si>
    <t>Q3/19</t>
  </si>
  <si>
    <r>
      <t xml:space="preserve">Other </t>
    </r>
    <r>
      <rPr>
        <vertAlign val="superscript"/>
        <sz val="7.5"/>
        <rFont val="Frutiger LT Std 45 Light"/>
        <family val="2"/>
      </rPr>
      <t>(1)</t>
    </r>
  </si>
  <si>
    <t>Includes nil reclassified to retained earnings (Q2/19: nil), relating to our investments in equity-accounted associates and joint ventures.</t>
  </si>
  <si>
    <t>Transaction costs include legal and other advisory fees, financing costs associated with pre-funding the cash component of the merger consideration, and interest adjustments relating to the obligation payable to dissenting shareholders. Integration costs are comprised of direct and incremental costs incurred as part of planning for and executing the integration of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Q4/17, include the accretion of the acquisition date fair value discount on the acquired loans of The PrivateBank, the collective allowance established for new loan originations and renewals of acquired loans (prior to the adoption of IFRS 9 in Q1/18), and changes in the fair value of contingent consideration relating to the Geneva Advisors and Wellington Financial acquisitions.</t>
  </si>
  <si>
    <t>The ratio is calculated as the provision for credit losses on impaired loans to average loans and acceptances, net of allowance for credit losses. Beginning in Q1/18, following our adoption of IFRS 9 on November 1, 2017, provision for credit losses on impaired loans (stage 3) is calculated in accordance with IFRS 9. 2017 and prior amounts were calculated in accordance with International Accounting Standard (IAS) 39.</t>
  </si>
  <si>
    <t>During 2018, before any capital floor requirement, there were three different levels of RWAs for the calculation of CIBC’s CET1, Tier 1 and Total capital ratios as CIBC elected in 2014 to phase in the credit valuation adjustment (CVA) capital charge as permitted under the Office of the Superintendent of Financial Institutions (OSFI) guideline. Beginning in Q1/19 the ratios are calculated by reference to the same level of RWAs, as the phase-in of the CVA capital charge has been completed.</t>
  </si>
  <si>
    <t>Includes intersegment revenue, which represents internal sales commissions and revenue allocations under the Manufacturer / Customer Segment / Distributor Management Model. Prior period amounts have been restated to conform to the presentation adopted in Q2/19.</t>
  </si>
  <si>
    <t>Includes intersegment revenue, which represents internal sales commissions and revenue allocations under the Manufacturer / Customer Segment / Distributor Management Model.  Prior period amounts have been restated to conform to the presentation adopted in Q2/19.</t>
  </si>
  <si>
    <t>Certain information has been reclassified to conform to the presentation adopted in Q1/19. Corporate and investment banking now includes the Other line of business.</t>
  </si>
  <si>
    <t>Q3/18 and Q4/18 include the recognition of loss carryforwards relating to foreign exchange translation amounts on CIBC’s net investment in foreign operations that were previously reclassified to retained earnings as part of our transition to IFRS in 2012.</t>
  </si>
  <si>
    <t>Q2/19 includes an undrawn exposure that was impaired in Q1/19 and funded in Q2/19.</t>
  </si>
  <si>
    <t>Certain comparative information has been reclassified.</t>
  </si>
  <si>
    <r>
      <t xml:space="preserve">Education, health and social services </t>
    </r>
    <r>
      <rPr>
        <vertAlign val="superscript"/>
        <sz val="8"/>
        <rFont val="Frutiger LT Std 45 Light"/>
        <family val="2"/>
      </rPr>
      <t>(1)</t>
    </r>
  </si>
  <si>
    <r>
      <t xml:space="preserve">Real estate and construction </t>
    </r>
    <r>
      <rPr>
        <vertAlign val="superscript"/>
        <sz val="8"/>
        <rFont val="Frutiger LT Std 45 Light"/>
        <family val="2"/>
      </rPr>
      <t>(1)</t>
    </r>
  </si>
  <si>
    <r>
      <t xml:space="preserve">Real estate and construction </t>
    </r>
    <r>
      <rPr>
        <vertAlign val="superscript"/>
        <sz val="8"/>
        <rFont val="Frutiger LT Std 45 Light"/>
        <family val="2"/>
      </rPr>
      <t>(2)</t>
    </r>
  </si>
  <si>
    <r>
      <t xml:space="preserve">Education, health and social services </t>
    </r>
    <r>
      <rPr>
        <vertAlign val="superscript"/>
        <sz val="8"/>
        <rFont val="Frutiger LT Std 45 Light"/>
        <family val="2"/>
      </rPr>
      <t>(2)</t>
    </r>
  </si>
  <si>
    <r>
      <t xml:space="preserve">Education, health and social services </t>
    </r>
    <r>
      <rPr>
        <vertAlign val="superscript"/>
        <sz val="7.5"/>
        <rFont val="Frutiger LT Std 45 Light"/>
        <family val="2"/>
      </rPr>
      <t>(2)</t>
    </r>
  </si>
  <si>
    <r>
      <t xml:space="preserve">Real estate and construction </t>
    </r>
    <r>
      <rPr>
        <vertAlign val="superscript"/>
        <sz val="7.5"/>
        <rFont val="Frutiger LT Std 45 Light"/>
        <family val="2"/>
      </rPr>
      <t>(2)</t>
    </r>
  </si>
  <si>
    <r>
      <t xml:space="preserve">Real estate and construction </t>
    </r>
    <r>
      <rPr>
        <vertAlign val="superscript"/>
        <sz val="7.5"/>
        <rFont val="Frutiger LT Std 45 Light"/>
        <family val="2"/>
      </rPr>
      <t>(3)</t>
    </r>
  </si>
  <si>
    <r>
      <t xml:space="preserve">Education, health and social services </t>
    </r>
    <r>
      <rPr>
        <vertAlign val="superscript"/>
        <sz val="7.5"/>
        <rFont val="Frutiger LT Std 45 Light"/>
        <family val="2"/>
      </rPr>
      <t>(3)</t>
    </r>
  </si>
  <si>
    <r>
      <t xml:space="preserve">Real estate and construction </t>
    </r>
    <r>
      <rPr>
        <vertAlign val="superscript"/>
        <sz val="7"/>
        <rFont val="Frutiger LT Std 45 Light"/>
        <family val="2"/>
      </rPr>
      <t>(3)</t>
    </r>
  </si>
  <si>
    <r>
      <t xml:space="preserve">Education, health and social services </t>
    </r>
    <r>
      <rPr>
        <vertAlign val="superscript"/>
        <sz val="7"/>
        <rFont val="Frutiger LT Std 45 Light"/>
        <family val="2"/>
      </rPr>
      <t>(3)</t>
    </r>
  </si>
  <si>
    <r>
      <t xml:space="preserve">Undrawn credit facilities and other off-balance sheet exposures </t>
    </r>
    <r>
      <rPr>
        <vertAlign val="superscript"/>
        <sz val="7.5"/>
        <rFont val="Frutiger LT Std 45 Light"/>
        <family val="2"/>
      </rPr>
      <t>(3)</t>
    </r>
  </si>
  <si>
    <r>
      <t xml:space="preserve">allocated to business and government loans) </t>
    </r>
    <r>
      <rPr>
        <vertAlign val="superscript"/>
        <sz val="8"/>
        <rFont val="Frutiger LT Std 45 Light"/>
        <family val="2"/>
      </rPr>
      <t>(2)</t>
    </r>
  </si>
  <si>
    <t>United</t>
  </si>
  <si>
    <t>States</t>
  </si>
  <si>
    <t>countries</t>
  </si>
  <si>
    <t>Stages 1 and 2 allowance for credit losses (Q4/17 and prior: collective</t>
  </si>
  <si>
    <t>LOANS AND ACCEPTANCES, NET OF ALLOWANCE FOR CREDIT LOSSES (continued)</t>
  </si>
  <si>
    <t>For footnotes, see page 23.</t>
  </si>
  <si>
    <r>
      <t xml:space="preserve">Commercial banking loans </t>
    </r>
    <r>
      <rPr>
        <vertAlign val="superscript"/>
        <sz val="7"/>
        <rFont val="Frutiger LT Std 45 Light"/>
        <family val="2"/>
      </rPr>
      <t>(3)</t>
    </r>
  </si>
  <si>
    <t>Excludes nil restricted shares as at July 31, 2019 (April 30, 2019: 409).</t>
  </si>
  <si>
    <t>Includes $84 million (Q2/19: $84 million) of amortization and impairment of software costs.</t>
  </si>
  <si>
    <t>Includes $27 million (Q2/19: $27 million) of amortization and impairment of other intangible assets.</t>
  </si>
  <si>
    <t>Revenue and income taxes are reported on a TEB. Accordingly, revenue and income taxes include a TEB adjustment of $1 million (Q2/19: $1 million). The equivalent amounts are offset in the revenue and income taxes of Corporate and Other.</t>
  </si>
  <si>
    <t>Revenue and income taxes are reported on a TEB. Accordingly, revenue and income taxes include a TEB adjustment of $45 million (Q2/19: $43 million). The equivalent amounts are offset in the revenue and income taxes of Corporate and Other.</t>
  </si>
  <si>
    <t>Revenue and income taxes of Capital Markets and U.S. Commercial Banking and Wealth Management are reported on a TEB. The equivalent amounts are offset in the revenue and income taxes of Corporate and Other. Accordingly, revenue and income taxes include a TEB adjustment of $46 million (Q2/19: $44 million).</t>
  </si>
  <si>
    <t>Includes $11 million of gains (Q2/19: $18 million of gains) relating to our investments in equity-accounted associates and joint ventures.</t>
  </si>
  <si>
    <t>Includes positive fair value of $2,505 million (Q2/19: $2,610 million) and negative fair value of $1,990 million (Q2/19: $2,233 million) for exchange-traded derivatives.</t>
  </si>
  <si>
    <t>Includes $117 million of stage 1 and stage 2 allowance, and nil of stage 3 allowance under IFRS 9 (Q2/19: $109 million stage 1 and stage 2 allowance, nil of stage 3 allowance) for undrawn credit facilities and other off-balance sheet exposures included in Other liabilities on the consolidated balance sheet.</t>
  </si>
  <si>
    <t>Loan amounts are stated before any related allowances or purchase accounting adjustments. Prior period amounts have been reclassified to conform to the presentation adopted in the current quarter.</t>
  </si>
  <si>
    <t>Includes $45 million (Q2/19: $43 million) TEB adjustment.</t>
  </si>
  <si>
    <t>For OTC derivatives that are not centrally cleared, $1,535.0 billion (Q2/19: $1,466.7 billion) are with counterparties that have two-way collateral posting arrangements, $27.2 billion (Q2/19: $34.7 billion) are with counterparties that have one-way collateral posting arrangements, and $157.1 billion (Q2/19: $198.6 billion) are with counterparties that have no collateral posting arrangements. All counterparties with whom we have one-way collateral posting arrangements are sovereign entities.</t>
  </si>
  <si>
    <r>
      <t xml:space="preserve">Business, government and consumer loans </t>
    </r>
    <r>
      <rPr>
        <vertAlign val="superscript"/>
        <sz val="8"/>
        <rFont val="Frutiger LT Std 45 Light"/>
        <family val="2"/>
      </rPr>
      <t>(1)</t>
    </r>
  </si>
  <si>
    <t>Classification by country is primarily based on domicle of debtor or customer.</t>
  </si>
  <si>
    <r>
      <t xml:space="preserve">GIL by geography </t>
    </r>
    <r>
      <rPr>
        <vertAlign val="superscript"/>
        <sz val="8"/>
        <rFont val="Frutiger LT Std 45 Light"/>
        <family val="2"/>
      </rPr>
      <t>(3)</t>
    </r>
    <r>
      <rPr>
        <b/>
        <sz val="8"/>
        <rFont val="Frutiger LT Std 45 Light"/>
        <family val="2"/>
      </rPr>
      <t>:</t>
    </r>
  </si>
  <si>
    <r>
      <t xml:space="preserve">By geography </t>
    </r>
    <r>
      <rPr>
        <vertAlign val="superscript"/>
        <sz val="7.5"/>
        <rFont val="Frutiger LT Std 45 Light"/>
        <family val="2"/>
      </rPr>
      <t>(1)</t>
    </r>
    <r>
      <rPr>
        <b/>
        <sz val="7.5"/>
        <rFont val="Frutiger LT Std 45 Light"/>
        <family val="2"/>
      </rPr>
      <t>:</t>
    </r>
  </si>
  <si>
    <r>
      <t xml:space="preserve">Undrawn credit facilities and other off-balance sheet exposures </t>
    </r>
    <r>
      <rPr>
        <vertAlign val="superscript"/>
        <sz val="7.5"/>
        <rFont val="Frutiger LT Std 45 Light"/>
        <family val="2"/>
      </rPr>
      <t>(2)</t>
    </r>
  </si>
  <si>
    <r>
      <t xml:space="preserve">By geography </t>
    </r>
    <r>
      <rPr>
        <vertAlign val="superscript"/>
        <sz val="7.5"/>
        <rFont val="Frutiger LT Std 45 Light"/>
        <family val="2"/>
      </rPr>
      <t>(3)</t>
    </r>
    <r>
      <rPr>
        <b/>
        <sz val="7.5"/>
        <rFont val="Frutiger LT Std 45 Light"/>
        <family val="2"/>
      </rPr>
      <t>:</t>
    </r>
  </si>
  <si>
    <r>
      <t xml:space="preserve">By geography </t>
    </r>
    <r>
      <rPr>
        <vertAlign val="superscript"/>
        <sz val="7.5"/>
        <rFont val="Frutiger LT Std 45 Light"/>
        <family val="2"/>
      </rPr>
      <t>(2)</t>
    </r>
    <r>
      <rPr>
        <b/>
        <sz val="7.5"/>
        <rFont val="Frutiger LT Std 45 Light"/>
        <family val="2"/>
      </rPr>
      <t>:</t>
    </r>
  </si>
  <si>
    <r>
      <t xml:space="preserve">Net impaired loans by geography </t>
    </r>
    <r>
      <rPr>
        <vertAlign val="superscript"/>
        <sz val="7.5"/>
        <rFont val="Frutiger LT Std 45 Light"/>
        <family val="2"/>
      </rPr>
      <t>(4)</t>
    </r>
    <r>
      <rPr>
        <b/>
        <sz val="7.5"/>
        <rFont val="Frutiger LT Std 45 Light"/>
        <family val="2"/>
      </rPr>
      <t>:</t>
    </r>
  </si>
  <si>
    <r>
      <t xml:space="preserve">Provision for credit losses - impaired loans, by geography </t>
    </r>
    <r>
      <rPr>
        <vertAlign val="superscript"/>
        <sz val="7"/>
        <rFont val="Frutiger LT Std 45 Light"/>
        <family val="2"/>
      </rPr>
      <t>(4)</t>
    </r>
    <r>
      <rPr>
        <b/>
        <sz val="7"/>
        <rFont val="Frutiger LT Std 45 Light"/>
        <family val="2"/>
      </rPr>
      <t xml:space="preserve">: </t>
    </r>
  </si>
  <si>
    <r>
      <t xml:space="preserve">Net write-offs by geography </t>
    </r>
    <r>
      <rPr>
        <vertAlign val="superscript"/>
        <sz val="8"/>
        <rFont val="Frutiger LT Std 45 Light"/>
        <family val="2"/>
      </rPr>
      <t>(1)</t>
    </r>
    <r>
      <rPr>
        <b/>
        <sz val="8"/>
        <rFont val="Frutiger LT Std 45 Light"/>
        <family val="2"/>
      </rPr>
      <t>:</t>
    </r>
  </si>
  <si>
    <t>Stage 1 and 2 allowances are primarily allocated based on the geographic location where they are recorded.</t>
  </si>
  <si>
    <t>Collectively assessed allowances are primarily allocated based on the geographic location where they are recorded.</t>
  </si>
  <si>
    <t>Stage 1 and 2 allowances (Q4/17 and prior: collective allowances) are primarily allocated based on the geographic location where they are recorded.</t>
  </si>
  <si>
    <r>
      <t xml:space="preserve">allowance) allocated to business and government loans </t>
    </r>
    <r>
      <rPr>
        <vertAlign val="superscript"/>
        <sz val="8"/>
        <rFont val="Frutiger LT Std 45 Light"/>
        <family val="2"/>
      </rPr>
      <t>(3)(4)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</si>
</sst>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0\ &quot;$&quot;_);\(#,##0\ &quot;$&quot;\)"/>
    <numFmt numFmtId="166" formatCode="_(* #,##0_);_(* \(#,##0\);_(* &quot;-&quot;??_);_(@_)"/>
    <numFmt numFmtId="167" formatCode="0.0%"/>
    <numFmt numFmtId="168" formatCode="0.0%;\(0.0\)%"/>
    <numFmt numFmtId="169" formatCode="0.00%;\(0.00\)%"/>
    <numFmt numFmtId="170" formatCode="_ * #,##0.00_)\ _$_ ;_ * \(#,##0.00\)\ _$_ ;_ * &quot;-&quot;??_)\ _$_ ;_ @_ "/>
    <numFmt numFmtId="171" formatCode="_(* #,##0.00_);_(* \(#,##0.00\);_(* &quot;-&quot;_);_(@_)"/>
    <numFmt numFmtId="172" formatCode="#,##0.00\ &quot;$&quot;_);\(#,##0.00\ &quot;$&quot;\)"/>
    <numFmt numFmtId="173" formatCode="_(&quot;$&quot;* #,##0_);_(&quot;$&quot;* \(#,##0\);_(&quot;$&quot;* &quot;-&quot;??_);_(@_)"/>
    <numFmt numFmtId="174" formatCode="##"/>
    <numFmt numFmtId="175" formatCode="0.0\ %;\(0.0\)%"/>
    <numFmt numFmtId="176" formatCode="0.00\ %;\(0.00\)%"/>
    <numFmt numFmtId="177" formatCode="_ * #,##0_)\ _$_ ;_ * \(#,##0\)\ _$_ ;_ * &quot;-&quot;_)\ _$_ ;_ @_ "/>
    <numFmt numFmtId="178" formatCode="_ * #,##0_)\ &quot;$&quot;_ ;_ * \(#,##0\)\ &quot;$&quot;_ ;_ * &quot;-&quot;_)\ &quot;$&quot;_ ;_ @_ "/>
    <numFmt numFmtId="179" formatCode="_-* #,##0.00_-;\-* #,##0.00_-;_-* &quot;-&quot;??_-;_-@_-"/>
    <numFmt numFmtId="180" formatCode="_(* #,##0.0_);_(* \(#,##0.0\);_(* &quot;-&quot;?_);_(@_)"/>
    <numFmt numFmtId="181" formatCode="_(* #,##0_);_(* \(#,##0\);_(* &quot;-&quot;?_);_(@_)"/>
    <numFmt numFmtId="182" formatCode="&quot;$&quot;#,##0.0_);\(&quot;$&quot;#,##0.0\)"/>
    <numFmt numFmtId="183" formatCode="#,##0;\-#,##0;&quot;-&quot;"/>
    <numFmt numFmtId="184" formatCode="_-&quot;$&quot;* #,##0_-;\-&quot;$&quot;* #,##0_-;_-&quot;$&quot;* &quot;-&quot;_-;_-@_-"/>
    <numFmt numFmtId="185" formatCode="_-&quot;$&quot;* #,##0.00_-;\-&quot;$&quot;* #,##0.00_-;_-&quot;$&quot;* &quot;-&quot;??_-;_-@_-"/>
    <numFmt numFmtId="186" formatCode="yyyy\-mm\-dd;@"/>
    <numFmt numFmtId="187" formatCode="0.0"/>
    <numFmt numFmtId="188" formatCode="_ * #,##0.00_)\ &quot;$&quot;_ ;_ * \(#,##0.00\)\ &quot;$&quot;_ ;_ * &quot;-&quot;??_)\ &quot;$&quot;_ ;_ @_ "/>
    <numFmt numFmtId="189" formatCode="&quot;Rp&quot;#,##0_);[Red]\(&quot;Rp&quot;#,##0\)"/>
    <numFmt numFmtId="190" formatCode="&quot;Rp&quot;#,##0.00_);\(&quot;Rp&quot;#,##0.00\)"/>
    <numFmt numFmtId="191" formatCode="&quot;Rp&quot;#,##0.00_);[Red]\(&quot;Rp&quot;#,##0.00\)"/>
    <numFmt numFmtId="192" formatCode="_(&quot;Rp&quot;* #,##0_);_(&quot;Rp&quot;* \(#,##0\);_(&quot;Rp&quot;* &quot;-&quot;_);_(@_)"/>
    <numFmt numFmtId="193" formatCode="_(&quot;Rp&quot;* #,##0.00_);_(&quot;Rp&quot;* \(#,##0.00\);_(&quot;Rp&quot;* &quot;-&quot;??_);_(@_)"/>
    <numFmt numFmtId="194" formatCode="&quot;Rp&quot;\ #,##0_);\(&quot;Rp&quot;\ #,##0\)"/>
    <numFmt numFmtId="195" formatCode="&quot;Rp&quot;\ #,##0_);[Red]\(&quot;Rp&quot;\ #,##0\)"/>
    <numFmt numFmtId="196" formatCode="&quot;Rp&quot;\ #,##0.00_);\(&quot;Rp&quot;\ #,##0.00\)"/>
    <numFmt numFmtId="197" formatCode="&quot;Rp&quot;\ #,##0.00_);[Red]\(&quot;Rp&quot;\ #,##0.00\)"/>
    <numFmt numFmtId="198" formatCode="_(&quot;Rp&quot;\ * #,##0_);_(&quot;Rp&quot;\ * \(#,##0\);_(&quot;Rp&quot;\ * &quot;-&quot;_);_(@_)"/>
    <numFmt numFmtId="199" formatCode="_(&quot;Rp&quot;\ * #,##0.00_);_(&quot;Rp&quot;\ * \(#,##0.00\);_(&quot;Rp&quot;\ * &quot;-&quot;??_);_(@_)"/>
    <numFmt numFmtId="200" formatCode="_(* #,##0.0000_);_(* \(#,##0.0000\);_(* &quot;-&quot;??_);_(@_)"/>
    <numFmt numFmtId="201" formatCode="0.00000"/>
    <numFmt numFmtId="202" formatCode="[&gt;0]General"/>
    <numFmt numFmtId="203" formatCode="0.0000"/>
    <numFmt numFmtId="204" formatCode="0.0000%"/>
  </numFmts>
  <fonts count="115" x14ac:knownFonts="1">
    <font>
      <sz val="10"/>
      <name val="Arial"/>
      <family val="2"/>
    </font>
    <font>
      <sz val="12"/>
      <color rgb="FFFFFFFF"/>
      <name val="Frutiger LT Std 55 Roman"/>
      <family val="2"/>
    </font>
    <font>
      <sz val="10"/>
      <name val="Tms Rmn"/>
      <family val="2"/>
    </font>
    <font>
      <sz val="8"/>
      <name val="Frutiger LT Std 45 Light"/>
      <family val="2"/>
    </font>
    <font>
      <b/>
      <sz val="8"/>
      <name val="Frutiger LT Std 45 Light"/>
      <family val="2"/>
    </font>
    <font>
      <b/>
      <i/>
      <sz val="8"/>
      <name val="Frutiger LT Std 45 Light"/>
      <family val="2"/>
    </font>
    <font>
      <sz val="7.5"/>
      <name val="Frutiger LT Std 45 Light"/>
      <family val="2"/>
    </font>
    <font>
      <sz val="6"/>
      <name val="Frutiger LT Std 45 Light"/>
      <family val="2"/>
    </font>
    <font>
      <sz val="6"/>
      <color rgb="FFAF0B1C"/>
      <name val="Frutiger LT Std 45 Light"/>
      <family val="2"/>
    </font>
    <font>
      <sz val="6.5"/>
      <name val="Frutiger LT Std 45 Light"/>
      <family val="2"/>
    </font>
    <font>
      <sz val="10"/>
      <name val="Frutiger LT Std 45 Light"/>
      <family val="2"/>
    </font>
    <font>
      <sz val="10"/>
      <color rgb="FFAF0B1C"/>
      <name val="Frutiger LT Std 45 Light"/>
      <family val="2"/>
    </font>
    <font>
      <sz val="2"/>
      <name val="Frutiger LT Std 45 Light"/>
      <family val="2"/>
    </font>
    <font>
      <sz val="7"/>
      <name val="Frutiger LT Std 45 Light"/>
      <family val="2"/>
    </font>
    <font>
      <sz val="7.5"/>
      <color rgb="FFAF0B1C"/>
      <name val="Frutiger LT Std 45 Light"/>
      <family val="2"/>
    </font>
    <font>
      <b/>
      <sz val="7.5"/>
      <name val="Frutiger LT Std 45 Light"/>
      <family val="2"/>
    </font>
    <font>
      <u/>
      <sz val="7.5"/>
      <color rgb="FFAF0B1C"/>
      <name val="Frutiger LT Std 45 Light"/>
      <family val="2"/>
    </font>
    <font>
      <b/>
      <sz val="7"/>
      <color rgb="FFAF0B1C"/>
      <name val="Frutiger LT Std 45 Light"/>
      <family val="2"/>
    </font>
    <font>
      <sz val="7"/>
      <color rgb="FFAF0B1C"/>
      <name val="Frutiger LT Std 45 Light"/>
      <family val="2"/>
    </font>
    <font>
      <b/>
      <sz val="7"/>
      <name val="Frutiger LT Std 45 Light"/>
      <family val="2"/>
    </font>
    <font>
      <sz val="10"/>
      <color rgb="FFFF0000"/>
      <name val="Frutiger LT Std 45 Light"/>
      <family val="2"/>
    </font>
    <font>
      <b/>
      <sz val="10"/>
      <name val="Frutiger LT Std 45 Light"/>
      <family val="2"/>
    </font>
    <font>
      <u/>
      <sz val="7"/>
      <name val="Frutiger LT Std 45 Light"/>
      <family val="2"/>
    </font>
    <font>
      <i/>
      <u/>
      <sz val="7"/>
      <name val="Frutiger LT Std 45 Light"/>
      <family val="2"/>
    </font>
    <font>
      <i/>
      <sz val="7"/>
      <name val="Frutiger LT Std 45 Light"/>
      <family val="2"/>
    </font>
    <font>
      <sz val="7"/>
      <color rgb="FFFF0000"/>
      <name val="Frutiger LT Std 45 Light"/>
      <family val="2"/>
    </font>
    <font>
      <b/>
      <sz val="7"/>
      <color rgb="FFFF0000"/>
      <name val="Frutiger LT Std 45 Light"/>
      <family val="2"/>
    </font>
    <font>
      <sz val="6.5"/>
      <color rgb="FFAF0B1C"/>
      <name val="Frutiger LT Std 45 Light"/>
      <family val="2"/>
    </font>
    <font>
      <vertAlign val="superscript"/>
      <sz val="6.5"/>
      <color rgb="FF000000"/>
      <name val="Frutiger LT Std 45 Light"/>
      <family val="2"/>
    </font>
    <font>
      <u/>
      <sz val="7.5"/>
      <name val="Frutiger LT Std 45 Light"/>
      <family val="2"/>
    </font>
    <font>
      <i/>
      <u/>
      <sz val="7.5"/>
      <name val="Frutiger LT Std 45 Light"/>
      <family val="2"/>
    </font>
    <font>
      <b/>
      <i/>
      <sz val="7.5"/>
      <name val="Frutiger LT Std 45 Light"/>
      <family val="2"/>
    </font>
    <font>
      <sz val="7.5"/>
      <color rgb="FFFF0000"/>
      <name val="Frutiger LT Std 45 Light"/>
      <family val="2"/>
    </font>
    <font>
      <sz val="7"/>
      <color rgb="FF000000"/>
      <name val="Frutiger LT Std 45 Light"/>
      <family val="2"/>
    </font>
    <font>
      <b/>
      <sz val="6.5"/>
      <name val="Frutiger LT Std 45 Light"/>
      <family val="2"/>
    </font>
    <font>
      <sz val="7.5"/>
      <color rgb="FF000000"/>
      <name val="Frutiger LT Std 45 Light"/>
      <family val="2"/>
    </font>
    <font>
      <b/>
      <sz val="7.5"/>
      <color rgb="FFFF0000"/>
      <name val="Frutiger LT Std 45 Light"/>
      <family val="2"/>
    </font>
    <font>
      <b/>
      <sz val="7"/>
      <color rgb="FF000000"/>
      <name val="Frutiger LT Std 45 Light"/>
      <family val="2"/>
    </font>
    <font>
      <sz val="10"/>
      <color rgb="FF000000"/>
      <name val="Frutiger LT Std 45 Light"/>
      <family val="2"/>
    </font>
    <font>
      <u/>
      <sz val="8"/>
      <name val="Frutiger LT Std 45 Light"/>
      <family val="2"/>
    </font>
    <font>
      <i/>
      <u/>
      <sz val="8"/>
      <name val="Frutiger LT Std 45 Light"/>
      <family val="2"/>
    </font>
    <font>
      <sz val="4"/>
      <name val="Frutiger LT Std 45 Light"/>
      <family val="2"/>
    </font>
    <font>
      <b/>
      <sz val="4"/>
      <name val="Frutiger LT Std 45 Light"/>
      <family val="2"/>
    </font>
    <font>
      <i/>
      <u/>
      <sz val="6"/>
      <name val="Frutiger LT Std 45 Light"/>
      <family val="2"/>
    </font>
    <font>
      <b/>
      <i/>
      <sz val="7"/>
      <name val="Frutiger LT Std 45 Light"/>
      <family val="2"/>
    </font>
    <font>
      <b/>
      <i/>
      <sz val="6"/>
      <name val="Frutiger LT Std 45 Light"/>
      <family val="2"/>
    </font>
    <font>
      <b/>
      <sz val="6"/>
      <name val="Frutiger LT Std 45 Light"/>
      <family val="2"/>
    </font>
    <font>
      <vertAlign val="superscript"/>
      <sz val="7.5"/>
      <name val="Frutiger LT Std 45 Light"/>
      <family val="2"/>
    </font>
    <font>
      <b/>
      <sz val="10"/>
      <color rgb="FF000000"/>
      <name val="Frutiger LT Std 45 Light"/>
      <family val="2"/>
    </font>
    <font>
      <b/>
      <sz val="7.5"/>
      <color rgb="FF333333"/>
      <name val="Frutiger LT Std 45 Light"/>
      <family val="2"/>
    </font>
    <font>
      <sz val="7.5"/>
      <color rgb="FF333333"/>
      <name val="Frutiger LT Std 45 Light"/>
      <family val="2"/>
    </font>
    <font>
      <sz val="6"/>
      <color rgb="FF333333"/>
      <name val="Frutiger LT Std 45 Light"/>
      <family val="2"/>
    </font>
    <font>
      <sz val="10"/>
      <color rgb="FF800000"/>
      <name val="Frutiger LT Std 45 Light"/>
      <family val="2"/>
    </font>
    <font>
      <sz val="7"/>
      <color rgb="FF333333"/>
      <name val="Frutiger LT Std 45 Light"/>
      <family val="2"/>
    </font>
    <font>
      <sz val="8"/>
      <color rgb="FF333333"/>
      <name val="Frutiger LT Std 45 Light"/>
      <family val="2"/>
    </font>
    <font>
      <b/>
      <sz val="8"/>
      <color rgb="FF333333"/>
      <name val="Frutiger LT Std 45 Light"/>
      <family val="2"/>
    </font>
    <font>
      <sz val="12"/>
      <name val="Frutiger LT Std 55 Roman"/>
      <family val="2"/>
    </font>
    <font>
      <sz val="10"/>
      <color indexed="8"/>
      <name val="MS Sans Serif"/>
      <family val="2"/>
    </font>
    <font>
      <b/>
      <u/>
      <sz val="8"/>
      <name val="Frutiger LT Std 45 Light"/>
      <family val="2"/>
    </font>
    <font>
      <b/>
      <sz val="8"/>
      <color rgb="FFFF0000"/>
      <name val="Frutiger LT Std 45 Light"/>
      <family val="2"/>
    </font>
    <font>
      <sz val="8"/>
      <color rgb="FFFF0000"/>
      <name val="Frutiger LT Std 45 Light"/>
      <family val="2"/>
    </font>
    <font>
      <sz val="8"/>
      <color rgb="FFAF0B1C"/>
      <name val="Frutiger LT Std 45 Light"/>
      <family val="2"/>
    </font>
    <font>
      <b/>
      <sz val="14"/>
      <color rgb="FFFFFFFF"/>
      <name val="Frutiger LT Std 45 Light"/>
      <family val="2"/>
    </font>
    <font>
      <u/>
      <sz val="7"/>
      <color rgb="FF000000"/>
      <name val="Frutiger LT Std 45 Light"/>
      <family val="2"/>
    </font>
    <font>
      <b/>
      <i/>
      <u/>
      <sz val="7"/>
      <name val="Frutiger LT Std 45 Light"/>
      <family val="2"/>
    </font>
    <font>
      <sz val="6"/>
      <color rgb="FF000000"/>
      <name val="Frutiger LT Std 45 Light"/>
      <family val="2"/>
    </font>
    <font>
      <b/>
      <sz val="7.5"/>
      <color rgb="FFFFFFFF"/>
      <name val="Frutiger LT Std 45 Light"/>
      <family val="2"/>
    </font>
    <font>
      <vertAlign val="superscript"/>
      <sz val="6"/>
      <color rgb="FF000000"/>
      <name val="Frutiger LT Std 45 Light"/>
      <family val="2"/>
    </font>
    <font>
      <sz val="5"/>
      <name val="Frutiger LT Std 45 Light"/>
      <family val="2"/>
    </font>
    <font>
      <sz val="6"/>
      <color rgb="FFFF0000"/>
      <name val="Frutiger LT Std 45 Light"/>
      <family val="2"/>
    </font>
    <font>
      <b/>
      <sz val="6"/>
      <color rgb="FFFFFFFF"/>
      <name val="Frutiger LT Std 45 Light"/>
      <family val="2"/>
    </font>
    <font>
      <sz val="5.5"/>
      <name val="Frutiger LT Std 45 Light"/>
      <family val="2"/>
    </font>
    <font>
      <vertAlign val="superscript"/>
      <sz val="5.5"/>
      <color rgb="FFAF0B1C"/>
      <name val="Frutiger LT Std 45 Light"/>
      <family val="2"/>
    </font>
    <font>
      <sz val="16"/>
      <name val="Frutiger LT Std 45 Light"/>
      <family val="2"/>
    </font>
    <font>
      <sz val="9"/>
      <name val="Frutiger LT Std 45 Light"/>
      <family val="2"/>
    </font>
    <font>
      <b/>
      <u/>
      <sz val="7.5"/>
      <name val="Frutiger LT Std 45 Light"/>
      <family val="2"/>
    </font>
    <font>
      <vertAlign val="superscript"/>
      <sz val="12"/>
      <color rgb="FFFFFFFF"/>
      <name val="Frutiger LT Std 55 Roman"/>
      <family val="2"/>
    </font>
    <font>
      <vertAlign val="superscript"/>
      <sz val="8"/>
      <name val="Frutiger LT Std 45 Light"/>
      <family val="2"/>
    </font>
    <font>
      <sz val="10"/>
      <name val="Arial"/>
      <family val="2"/>
    </font>
    <font>
      <vertAlign val="superscript"/>
      <sz val="7"/>
      <name val="Frutiger LT Std 45 Light"/>
      <family val="2"/>
    </font>
    <font>
      <b/>
      <vertAlign val="superscript"/>
      <sz val="7.5"/>
      <name val="Frutiger LT Std 45 Light"/>
      <family val="2"/>
    </font>
    <font>
      <vertAlign val="superscript"/>
      <sz val="6"/>
      <name val="Frutiger LT Std 45 Light"/>
      <family val="2"/>
    </font>
    <font>
      <sz val="7"/>
      <name val="Frutiger LT Std 45 Light"/>
      <family val="2"/>
    </font>
    <font>
      <b/>
      <sz val="60"/>
      <color rgb="FFAF0B1C"/>
      <name val="Arial"/>
      <family val="2"/>
    </font>
    <font>
      <sz val="10"/>
      <color rgb="FFAF0B1C"/>
      <name val="Arial"/>
      <family val="2"/>
    </font>
    <font>
      <sz val="40"/>
      <color rgb="FFAF0B1C"/>
      <name val="Arial"/>
      <family val="2"/>
    </font>
    <font>
      <b/>
      <sz val="20"/>
      <name val="Arial"/>
      <family val="2"/>
    </font>
    <font>
      <sz val="10"/>
      <color indexed="10"/>
      <name val="Arial"/>
      <family val="2"/>
    </font>
    <font>
      <sz val="14"/>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5.5"/>
      <name val="Frutiger LT Std 45 Light"/>
      <family val="2"/>
    </font>
    <font>
      <sz val="12"/>
      <color indexed="9"/>
      <name val="Frutiger LT Std 55 Roman"/>
      <family val="2"/>
    </font>
    <font>
      <sz val="10"/>
      <color indexed="16"/>
      <name val="Frutiger LT Std 45 Light"/>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sz val="8"/>
      <name val="Arial"/>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b/>
      <sz val="10"/>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s>
  <fills count="20">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s>
  <borders count="5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rgb="FFC0C0C0"/>
      </bottom>
      <diagonal/>
    </border>
    <border>
      <left/>
      <right style="thin">
        <color auto="1"/>
      </right>
      <top/>
      <bottom style="dotted">
        <color rgb="FFC0C0C0"/>
      </bottom>
      <diagonal/>
    </border>
    <border>
      <left style="thin">
        <color auto="1"/>
      </left>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right style="thin">
        <color auto="1"/>
      </right>
      <top style="dotted">
        <color rgb="FFC0C0C0"/>
      </top>
      <bottom/>
      <diagonal/>
    </border>
    <border>
      <left style="thin">
        <color auto="1"/>
      </left>
      <right/>
      <top/>
      <bottom style="dotted">
        <color rgb="FFC0C0C0"/>
      </bottom>
      <diagonal/>
    </border>
    <border>
      <left style="thin">
        <color auto="1"/>
      </left>
      <right/>
      <top style="dotted">
        <color rgb="FFC0C0C0"/>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
      <left/>
      <right/>
      <top/>
      <bottom style="dotted">
        <color indexed="22"/>
      </bottom>
      <diagonal/>
    </border>
    <border>
      <left style="thin">
        <color auto="1"/>
      </left>
      <right/>
      <top/>
      <bottom style="dotted">
        <color indexed="22"/>
      </bottom>
      <diagonal/>
    </border>
    <border>
      <left/>
      <right style="thin">
        <color auto="1"/>
      </right>
      <top/>
      <bottom style="dotted">
        <color indexed="22"/>
      </bottom>
      <diagonal/>
    </border>
    <border>
      <left/>
      <right/>
      <top style="dotted">
        <color indexed="22"/>
      </top>
      <bottom style="dotted">
        <color indexed="22"/>
      </bottom>
      <diagonal/>
    </border>
    <border>
      <left style="thin">
        <color auto="1"/>
      </left>
      <right/>
      <top style="dotted">
        <color indexed="22"/>
      </top>
      <bottom/>
      <diagonal/>
    </border>
    <border>
      <left/>
      <right/>
      <top style="dotted">
        <color indexed="22"/>
      </top>
      <bottom/>
      <diagonal/>
    </border>
    <border>
      <left/>
      <right style="thin">
        <color auto="1"/>
      </right>
      <top style="dotted">
        <color indexed="22"/>
      </top>
      <bottom/>
      <diagonal/>
    </border>
    <border>
      <left style="thin">
        <color auto="1"/>
      </left>
      <right/>
      <top style="dotted">
        <color indexed="22"/>
      </top>
      <bottom style="dotted">
        <color indexed="22"/>
      </bottom>
      <diagonal/>
    </border>
    <border>
      <left/>
      <right style="thin">
        <color auto="1"/>
      </right>
      <top style="dotted">
        <color indexed="22"/>
      </top>
      <bottom style="dotted">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diagonal/>
    </border>
    <border>
      <left/>
      <right/>
      <top/>
      <bottom style="double">
        <color indexed="52"/>
      </bottom>
      <diagonal/>
    </border>
    <border>
      <left/>
      <right/>
      <top style="thin">
        <color indexed="62"/>
      </top>
      <bottom style="double">
        <color indexed="62"/>
      </bottom>
      <diagonal/>
    </border>
    <border>
      <left/>
      <right/>
      <top style="dotted">
        <color indexed="22"/>
      </top>
      <bottom style="thin">
        <color auto="1"/>
      </bottom>
      <diagonal/>
    </border>
  </borders>
  <cellStyleXfs count="416">
    <xf numFmtId="0" fontId="0" fillId="0" borderId="0"/>
    <xf numFmtId="9" fontId="78" fillId="0" borderId="0" applyFont="0" applyFill="0" applyBorder="0" applyAlignment="0" applyProtection="0"/>
    <xf numFmtId="44" fontId="78" fillId="0" borderId="0" applyFont="0" applyFill="0" applyBorder="0" applyAlignment="0" applyProtection="0"/>
    <xf numFmtId="42" fontId="78" fillId="0" borderId="0" applyFont="0" applyFill="0" applyBorder="0" applyAlignment="0" applyProtection="0"/>
    <xf numFmtId="43" fontId="78" fillId="0" borderId="0" applyFont="0" applyFill="0" applyBorder="0" applyAlignment="0" applyProtection="0"/>
    <xf numFmtId="41" fontId="78" fillId="0" borderId="0" applyFont="0" applyFill="0" applyBorder="0" applyAlignment="0" applyProtection="0"/>
    <xf numFmtId="0" fontId="78" fillId="0" borderId="0"/>
    <xf numFmtId="37" fontId="2" fillId="0" borderId="0"/>
    <xf numFmtId="37" fontId="2" fillId="0" borderId="0"/>
    <xf numFmtId="37" fontId="2" fillId="0" borderId="0"/>
    <xf numFmtId="37" fontId="2" fillId="0" borderId="0"/>
    <xf numFmtId="0" fontId="78"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78" fillId="0" borderId="0"/>
    <xf numFmtId="0" fontId="78" fillId="0" borderId="0"/>
    <xf numFmtId="37" fontId="2" fillId="0" borderId="0"/>
    <xf numFmtId="0" fontId="78" fillId="0" borderId="0"/>
    <xf numFmtId="37" fontId="2" fillId="0" borderId="0"/>
    <xf numFmtId="0" fontId="57" fillId="0" borderId="0"/>
    <xf numFmtId="37" fontId="2" fillId="0" borderId="0"/>
    <xf numFmtId="37" fontId="2" fillId="0" borderId="0" applyFill="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37" fontId="2" fillId="0" borderId="0"/>
    <xf numFmtId="0" fontId="78" fillId="0" borderId="0"/>
    <xf numFmtId="0" fontId="78" fillId="0" borderId="0">
      <alignment vertical="center"/>
    </xf>
    <xf numFmtId="0" fontId="91" fillId="0" borderId="0" applyNumberFormat="0" applyFill="0" applyBorder="0">
      <protection locked="0"/>
    </xf>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4" fontId="78" fillId="0" borderId="0" applyFont="0" applyFill="0" applyBorder="0" applyAlignment="0" applyProtection="0"/>
    <xf numFmtId="0" fontId="78" fillId="0" borderId="0">
      <alignment vertical="center"/>
    </xf>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179" fontId="78" fillId="0" borderId="0" applyFont="0" applyFill="0" applyBorder="0" applyAlignment="0" applyProtection="0"/>
    <xf numFmtId="183" fontId="96" fillId="0" borderId="0" applyFill="0" applyBorder="0" applyAlignment="0"/>
    <xf numFmtId="0" fontId="97" fillId="8" borderId="47" applyNumberFormat="0" applyAlignment="0" applyProtection="0"/>
    <xf numFmtId="0" fontId="97" fillId="8" borderId="47" applyNumberFormat="0" applyAlignment="0" applyProtection="0"/>
    <xf numFmtId="0" fontId="97" fillId="8" borderId="47" applyNumberFormat="0" applyAlignment="0" applyProtection="0"/>
    <xf numFmtId="0" fontId="97" fillId="8" borderId="47" applyNumberFormat="0" applyAlignment="0" applyProtection="0"/>
    <xf numFmtId="0" fontId="97" fillId="8" borderId="47" applyNumberFormat="0" applyAlignment="0" applyProtection="0"/>
    <xf numFmtId="0" fontId="97" fillId="8" borderId="47" applyNumberFormat="0" applyAlignment="0" applyProtection="0"/>
    <xf numFmtId="0" fontId="98" fillId="9" borderId="48" applyNumberFormat="0" applyAlignment="0" applyProtection="0"/>
    <xf numFmtId="0" fontId="98" fillId="9" borderId="48" applyNumberFormat="0" applyAlignment="0" applyProtection="0"/>
    <xf numFmtId="3" fontId="87" fillId="6" borderId="49" applyFont="0" applyFill="0" applyProtection="0">
      <alignment horizontal="right"/>
    </xf>
    <xf numFmtId="3" fontId="87" fillId="6" borderId="49" applyFont="0" applyFill="0" applyProtection="0">
      <alignment horizontal="right"/>
    </xf>
    <xf numFmtId="3" fontId="87" fillId="6" borderId="49" applyFont="0" applyFill="0" applyProtection="0">
      <alignment horizontal="right"/>
    </xf>
    <xf numFmtId="164" fontId="78" fillId="0" borderId="0" applyFont="0" applyFill="0" applyBorder="0" applyAlignment="0" applyProtection="0"/>
    <xf numFmtId="164" fontId="78" fillId="0" borderId="0" applyFont="0" applyFill="0" applyBorder="0" applyAlignment="0" applyProtection="0"/>
    <xf numFmtId="164" fontId="78" fillId="0" borderId="0" applyFont="0" applyFill="0" applyBorder="0" applyAlignment="0" applyProtection="0"/>
    <xf numFmtId="164" fontId="78" fillId="0" borderId="0" applyFont="0" applyFill="0" applyBorder="0" applyAlignment="0" applyProtection="0"/>
    <xf numFmtId="179" fontId="78" fillId="0" borderId="0" applyFont="0" applyFill="0" applyBorder="0" applyAlignment="0" applyProtection="0"/>
    <xf numFmtId="179" fontId="78" fillId="0" borderId="0" applyFont="0" applyFill="0" applyBorder="0" applyAlignment="0" applyProtection="0"/>
    <xf numFmtId="0" fontId="99" fillId="0" borderId="0" applyNumberFormat="0"/>
    <xf numFmtId="184" fontId="78" fillId="0" borderId="0" applyFont="0" applyFill="0" applyBorder="0" applyAlignment="0" applyProtection="0"/>
    <xf numFmtId="184" fontId="78" fillId="0" borderId="0" applyFont="0" applyFill="0" applyBorder="0" applyAlignment="0" applyProtection="0"/>
    <xf numFmtId="184" fontId="78" fillId="0" borderId="0" applyFont="0" applyFill="0" applyBorder="0" applyAlignment="0" applyProtection="0"/>
    <xf numFmtId="184" fontId="78" fillId="0" borderId="0" applyFont="0" applyFill="0" applyBorder="0" applyAlignment="0" applyProtection="0"/>
    <xf numFmtId="185" fontId="78" fillId="0" borderId="0" applyFont="0" applyFill="0" applyBorder="0" applyAlignment="0" applyProtection="0"/>
    <xf numFmtId="185" fontId="78" fillId="0" borderId="0" applyFont="0" applyFill="0" applyBorder="0" applyAlignment="0" applyProtection="0"/>
    <xf numFmtId="185" fontId="78" fillId="0" borderId="0" applyFont="0" applyFill="0" applyBorder="0" applyAlignment="0" applyProtection="0"/>
    <xf numFmtId="0" fontId="100" fillId="0" borderId="0" applyNumberFormat="0"/>
    <xf numFmtId="0" fontId="101" fillId="0" borderId="0" applyNumberFormat="0" applyFill="0" applyBorder="0" applyAlignment="0" applyProtection="0"/>
    <xf numFmtId="0" fontId="101" fillId="0" borderId="0" applyNumberFormat="0" applyFill="0" applyBorder="0" applyAlignment="0" applyProtection="0"/>
    <xf numFmtId="0" fontId="102" fillId="8" borderId="0" applyNumberFormat="0" applyBorder="0" applyAlignment="0" applyProtection="0"/>
    <xf numFmtId="0" fontId="78" fillId="8" borderId="49" applyNumberFormat="0" applyFont="0" applyBorder="0" applyProtection="0"/>
    <xf numFmtId="0" fontId="78" fillId="8" borderId="49" applyNumberFormat="0" applyFont="0" applyBorder="0" applyProtection="0"/>
    <xf numFmtId="0" fontId="78" fillId="8" borderId="49" applyNumberFormat="0" applyFont="0" applyBorder="0" applyProtection="0"/>
    <xf numFmtId="0" fontId="78" fillId="8" borderId="49" applyNumberFormat="0" applyFont="0" applyBorder="0" applyProtection="0"/>
    <xf numFmtId="0" fontId="103" fillId="0" borderId="50" applyNumberFormat="0" applyProtection="0"/>
    <xf numFmtId="0" fontId="103" fillId="0" borderId="2">
      <alignment horizontal="left" vertical="center"/>
    </xf>
    <xf numFmtId="0" fontId="103" fillId="0" borderId="2">
      <alignment horizontal="left" vertical="center"/>
    </xf>
    <xf numFmtId="0" fontId="103" fillId="0" borderId="2">
      <alignment horizontal="left" vertical="center"/>
    </xf>
    <xf numFmtId="3" fontId="78" fillId="10" borderId="49" applyFont="0" applyProtection="0">
      <alignment horizontal="right"/>
    </xf>
    <xf numFmtId="3" fontId="78" fillId="10" borderId="49" applyFont="0" applyProtection="0">
      <alignment horizontal="right"/>
    </xf>
    <xf numFmtId="3" fontId="78" fillId="10" borderId="49" applyFont="0" applyProtection="0">
      <alignment horizontal="right"/>
    </xf>
    <xf numFmtId="10" fontId="78" fillId="10" borderId="49" applyFont="0" applyProtection="0">
      <alignment horizontal="right"/>
    </xf>
    <xf numFmtId="10" fontId="78" fillId="10" borderId="49" applyFont="0" applyProtection="0">
      <alignment horizontal="right"/>
    </xf>
    <xf numFmtId="10" fontId="78" fillId="10" borderId="49" applyFont="0" applyProtection="0">
      <alignment horizontal="right"/>
    </xf>
    <xf numFmtId="9" fontId="78" fillId="10" borderId="49" applyFont="0" applyProtection="0">
      <alignment horizontal="right"/>
    </xf>
    <xf numFmtId="9" fontId="78" fillId="10" borderId="49" applyFont="0" applyProtection="0">
      <alignment horizontal="right"/>
    </xf>
    <xf numFmtId="9" fontId="78" fillId="10" borderId="49" applyFont="0" applyProtection="0">
      <alignment horizontal="right"/>
    </xf>
    <xf numFmtId="0" fontId="78" fillId="10" borderId="1" applyNumberFormat="0" applyFont="0" applyBorder="0" applyProtection="0"/>
    <xf numFmtId="0" fontId="78" fillId="10" borderId="1" applyNumberFormat="0" applyFont="0" applyBorder="0" applyProtection="0"/>
    <xf numFmtId="0" fontId="78" fillId="10" borderId="1" applyNumberFormat="0" applyFont="0" applyBorder="0" applyProtection="0"/>
    <xf numFmtId="0" fontId="78" fillId="10" borderId="1" applyNumberFormat="0" applyFont="0" applyBorder="0" applyProtection="0"/>
    <xf numFmtId="186" fontId="78" fillId="11" borderId="49" applyFont="0" applyAlignment="0">
      <protection locked="0"/>
    </xf>
    <xf numFmtId="186" fontId="78" fillId="11" borderId="49" applyFont="0" applyAlignment="0">
      <protection locked="0"/>
    </xf>
    <xf numFmtId="186" fontId="78" fillId="11" borderId="49" applyFont="0" applyAlignment="0">
      <protection locked="0"/>
    </xf>
    <xf numFmtId="3" fontId="78" fillId="11" borderId="49" applyFont="0">
      <alignment horizontal="right"/>
      <protection locked="0"/>
    </xf>
    <xf numFmtId="3" fontId="78" fillId="11" borderId="49" applyFont="0">
      <alignment horizontal="right"/>
      <protection locked="0"/>
    </xf>
    <xf numFmtId="3" fontId="78" fillId="11" borderId="49" applyFont="0">
      <alignment horizontal="right"/>
      <protection locked="0"/>
    </xf>
    <xf numFmtId="187" fontId="78" fillId="11" borderId="49" applyFont="0">
      <alignment horizontal="right"/>
      <protection locked="0"/>
    </xf>
    <xf numFmtId="187" fontId="78" fillId="11" borderId="49" applyFont="0">
      <alignment horizontal="right"/>
      <protection locked="0"/>
    </xf>
    <xf numFmtId="187" fontId="78" fillId="11" borderId="49" applyFont="0">
      <alignment horizontal="right"/>
      <protection locked="0"/>
    </xf>
    <xf numFmtId="10" fontId="78" fillId="11" borderId="49" applyFont="0">
      <alignment horizontal="right"/>
      <protection locked="0"/>
    </xf>
    <xf numFmtId="10" fontId="78" fillId="11" borderId="49" applyFont="0">
      <alignment horizontal="right"/>
      <protection locked="0"/>
    </xf>
    <xf numFmtId="10" fontId="78" fillId="11" borderId="49" applyFont="0">
      <alignment horizontal="right"/>
      <protection locked="0"/>
    </xf>
    <xf numFmtId="9" fontId="78" fillId="11" borderId="51" applyFont="0">
      <alignment horizontal="right"/>
      <protection locked="0"/>
    </xf>
    <xf numFmtId="9" fontId="78" fillId="11" borderId="51" applyFont="0">
      <alignment horizontal="right"/>
      <protection locked="0"/>
    </xf>
    <xf numFmtId="9" fontId="78" fillId="11" borderId="51" applyFont="0">
      <alignment horizontal="right"/>
      <protection locked="0"/>
    </xf>
    <xf numFmtId="0" fontId="78" fillId="11" borderId="49" applyFont="0">
      <alignment horizontal="center" wrapText="1"/>
      <protection locked="0"/>
    </xf>
    <xf numFmtId="0" fontId="78" fillId="11" borderId="49" applyFont="0">
      <alignment horizontal="center" wrapText="1"/>
      <protection locked="0"/>
    </xf>
    <xf numFmtId="0" fontId="78" fillId="11" borderId="49" applyFont="0">
      <alignment horizontal="center" wrapText="1"/>
      <protection locked="0"/>
    </xf>
    <xf numFmtId="49" fontId="78" fillId="11" borderId="49" applyFont="0" applyAlignment="0">
      <protection locked="0"/>
    </xf>
    <xf numFmtId="49" fontId="78" fillId="11" borderId="49" applyFont="0" applyAlignment="0">
      <protection locked="0"/>
    </xf>
    <xf numFmtId="49" fontId="78" fillId="11" borderId="49" applyFont="0" applyAlignment="0">
      <protection locked="0"/>
    </xf>
    <xf numFmtId="0" fontId="104" fillId="0" borderId="52" applyNumberFormat="0" applyFill="0" applyAlignment="0" applyProtection="0"/>
    <xf numFmtId="0" fontId="104" fillId="0" borderId="52" applyNumberFormat="0" applyFill="0" applyAlignment="0" applyProtection="0"/>
    <xf numFmtId="177" fontId="78" fillId="0" borderId="0" applyFont="0" applyFill="0" applyBorder="0" applyAlignment="0" applyProtection="0"/>
    <xf numFmtId="170" fontId="78" fillId="0" borderId="0" applyFont="0" applyFill="0" applyBorder="0" applyAlignment="0" applyProtection="0"/>
    <xf numFmtId="178" fontId="78" fillId="0" borderId="0" applyFont="0" applyFill="0" applyBorder="0" applyAlignment="0" applyProtection="0"/>
    <xf numFmtId="188" fontId="78" fillId="0" borderId="0" applyFont="0" applyFill="0" applyBorder="0" applyAlignment="0" applyProtection="0"/>
    <xf numFmtId="3" fontId="78" fillId="12" borderId="49">
      <alignment horizontal="right"/>
      <protection locked="0"/>
    </xf>
    <xf numFmtId="3" fontId="78" fillId="12" borderId="49">
      <alignment horizontal="right"/>
      <protection locked="0"/>
    </xf>
    <xf numFmtId="3" fontId="78" fillId="12" borderId="49">
      <alignment horizontal="right"/>
      <protection locked="0"/>
    </xf>
    <xf numFmtId="3" fontId="78" fillId="12" borderId="49">
      <alignment horizontal="right"/>
      <protection locked="0"/>
    </xf>
    <xf numFmtId="187" fontId="78" fillId="12" borderId="49">
      <alignment horizontal="right"/>
      <protection locked="0"/>
    </xf>
    <xf numFmtId="187" fontId="78" fillId="12" borderId="49">
      <alignment horizontal="right"/>
      <protection locked="0"/>
    </xf>
    <xf numFmtId="187" fontId="78" fillId="12" borderId="49">
      <alignment horizontal="right"/>
      <protection locked="0"/>
    </xf>
    <xf numFmtId="187" fontId="78" fillId="12" borderId="49">
      <alignment horizontal="right"/>
      <protection locked="0"/>
    </xf>
    <xf numFmtId="10" fontId="78" fillId="12" borderId="49" applyFont="0">
      <alignment horizontal="right"/>
      <protection locked="0"/>
    </xf>
    <xf numFmtId="10" fontId="78" fillId="12" borderId="49" applyFont="0">
      <alignment horizontal="right"/>
      <protection locked="0"/>
    </xf>
    <xf numFmtId="10" fontId="78" fillId="12" borderId="49" applyFont="0">
      <alignment horizontal="right"/>
      <protection locked="0"/>
    </xf>
    <xf numFmtId="9" fontId="78" fillId="12" borderId="49">
      <alignment horizontal="right"/>
      <protection locked="0"/>
    </xf>
    <xf numFmtId="9" fontId="78" fillId="12" borderId="49">
      <alignment horizontal="right"/>
      <protection locked="0"/>
    </xf>
    <xf numFmtId="9" fontId="78" fillId="12" borderId="49">
      <alignment horizontal="right"/>
      <protection locked="0"/>
    </xf>
    <xf numFmtId="9" fontId="78" fillId="12" borderId="49">
      <alignment horizontal="right"/>
      <protection locked="0"/>
    </xf>
    <xf numFmtId="0" fontId="78" fillId="12" borderId="49">
      <alignment horizontal="center" wrapText="1"/>
    </xf>
    <xf numFmtId="0" fontId="78" fillId="12" borderId="49">
      <alignment horizontal="center" wrapText="1"/>
    </xf>
    <xf numFmtId="0" fontId="78" fillId="12" borderId="49">
      <alignment horizontal="center" wrapText="1"/>
    </xf>
    <xf numFmtId="0" fontId="78" fillId="12" borderId="49">
      <alignment horizontal="center" wrapText="1"/>
    </xf>
    <xf numFmtId="0" fontId="78" fillId="12" borderId="49" applyNumberFormat="0" applyFont="0">
      <alignment horizontal="center" wrapText="1"/>
      <protection locked="0"/>
    </xf>
    <xf numFmtId="0" fontId="78" fillId="12" borderId="49" applyNumberFormat="0" applyFont="0">
      <alignment horizontal="center" wrapText="1"/>
      <protection locked="0"/>
    </xf>
    <xf numFmtId="0" fontId="78" fillId="12" borderId="49" applyNumberFormat="0" applyFont="0">
      <alignment horizontal="center" wrapText="1"/>
      <protection locked="0"/>
    </xf>
    <xf numFmtId="0" fontId="105" fillId="8" borderId="0"/>
    <xf numFmtId="0" fontId="88" fillId="8" borderId="0"/>
    <xf numFmtId="0" fontId="106" fillId="13" borderId="0">
      <alignment horizontal="left"/>
    </xf>
    <xf numFmtId="0" fontId="107" fillId="14" borderId="49">
      <alignment horizontal="left"/>
    </xf>
    <xf numFmtId="0" fontId="107" fillId="14" borderId="49">
      <alignment horizontal="left"/>
    </xf>
    <xf numFmtId="0" fontId="107" fillId="14" borderId="49">
      <alignment horizontal="left"/>
    </xf>
    <xf numFmtId="0" fontId="106" fillId="15" borderId="0"/>
    <xf numFmtId="189" fontId="78" fillId="6" borderId="49">
      <alignment horizontal="left"/>
      <protection locked="0"/>
    </xf>
    <xf numFmtId="189" fontId="78" fillId="6" borderId="49">
      <alignment horizontal="left"/>
      <protection locked="0"/>
    </xf>
    <xf numFmtId="189" fontId="78" fillId="6" borderId="49">
      <alignment horizontal="left"/>
      <protection locked="0"/>
    </xf>
    <xf numFmtId="189" fontId="78" fillId="6" borderId="49">
      <alignment horizontal="left"/>
      <protection locked="0"/>
    </xf>
    <xf numFmtId="3" fontId="78" fillId="6" borderId="49">
      <alignment horizontal="right"/>
      <protection locked="0"/>
    </xf>
    <xf numFmtId="3" fontId="78" fillId="6" borderId="49">
      <alignment horizontal="right"/>
      <protection locked="0"/>
    </xf>
    <xf numFmtId="3" fontId="78" fillId="6" borderId="49">
      <alignment horizontal="right"/>
      <protection locked="0"/>
    </xf>
    <xf numFmtId="3" fontId="78" fillId="6" borderId="49">
      <alignment horizontal="right"/>
      <protection locked="0"/>
    </xf>
    <xf numFmtId="4" fontId="78" fillId="6" borderId="49">
      <alignment horizontal="right"/>
      <protection locked="0"/>
    </xf>
    <xf numFmtId="4" fontId="78" fillId="6" borderId="49">
      <alignment horizontal="right"/>
      <protection locked="0"/>
    </xf>
    <xf numFmtId="4" fontId="78" fillId="6" borderId="49">
      <alignment horizontal="right"/>
      <protection locked="0"/>
    </xf>
    <xf numFmtId="4" fontId="78" fillId="6" borderId="49">
      <alignment horizontal="right"/>
      <protection locked="0"/>
    </xf>
    <xf numFmtId="190" fontId="78" fillId="6" borderId="49">
      <alignment horizontal="right"/>
      <protection locked="0"/>
    </xf>
    <xf numFmtId="190" fontId="78" fillId="6" borderId="49">
      <alignment horizontal="right"/>
      <protection locked="0"/>
    </xf>
    <xf numFmtId="190" fontId="78" fillId="6" borderId="49">
      <alignment horizontal="right"/>
      <protection locked="0"/>
    </xf>
    <xf numFmtId="190" fontId="78" fillId="6" borderId="49">
      <alignment horizontal="right"/>
      <protection locked="0"/>
    </xf>
    <xf numFmtId="191" fontId="78" fillId="6" borderId="49">
      <alignment horizontal="right"/>
      <protection locked="0"/>
    </xf>
    <xf numFmtId="191" fontId="78" fillId="6" borderId="49">
      <alignment horizontal="right"/>
      <protection locked="0"/>
    </xf>
    <xf numFmtId="191" fontId="78" fillId="6" borderId="49">
      <alignment horizontal="right"/>
      <protection locked="0"/>
    </xf>
    <xf numFmtId="191" fontId="78" fillId="6" borderId="49">
      <alignment horizontal="right"/>
      <protection locked="0"/>
    </xf>
    <xf numFmtId="2" fontId="78" fillId="6" borderId="49">
      <alignment horizontal="right"/>
      <protection locked="0"/>
    </xf>
    <xf numFmtId="2" fontId="78" fillId="6" borderId="49">
      <alignment horizontal="right"/>
      <protection locked="0"/>
    </xf>
    <xf numFmtId="2" fontId="78" fillId="6" borderId="49">
      <alignment horizontal="right"/>
      <protection locked="0"/>
    </xf>
    <xf numFmtId="2" fontId="78" fillId="6" borderId="49">
      <alignment horizontal="right"/>
      <protection locked="0"/>
    </xf>
    <xf numFmtId="192" fontId="78" fillId="6" borderId="49">
      <alignment horizontal="right"/>
      <protection locked="0"/>
    </xf>
    <xf numFmtId="192" fontId="78" fillId="6" borderId="49">
      <alignment horizontal="right"/>
      <protection locked="0"/>
    </xf>
    <xf numFmtId="192" fontId="78" fillId="6" borderId="49">
      <alignment horizontal="right"/>
      <protection locked="0"/>
    </xf>
    <xf numFmtId="192" fontId="78" fillId="6" borderId="49">
      <alignment horizontal="right"/>
      <protection locked="0"/>
    </xf>
    <xf numFmtId="193" fontId="78" fillId="6" borderId="49">
      <alignment horizontal="right"/>
      <protection locked="0"/>
    </xf>
    <xf numFmtId="193" fontId="78" fillId="6" borderId="49">
      <alignment horizontal="right"/>
      <protection locked="0"/>
    </xf>
    <xf numFmtId="193" fontId="78" fillId="6" borderId="49">
      <alignment horizontal="right"/>
      <protection locked="0"/>
    </xf>
    <xf numFmtId="193" fontId="78" fillId="6" borderId="49">
      <alignment horizontal="right"/>
      <protection locked="0"/>
    </xf>
    <xf numFmtId="187" fontId="78" fillId="6" borderId="49">
      <alignment horizontal="right"/>
      <protection locked="0"/>
    </xf>
    <xf numFmtId="187" fontId="78" fillId="6" borderId="49">
      <alignment horizontal="right"/>
      <protection locked="0"/>
    </xf>
    <xf numFmtId="187" fontId="78" fillId="6" borderId="49">
      <alignment horizontal="right"/>
      <protection locked="0"/>
    </xf>
    <xf numFmtId="187" fontId="78" fillId="6" borderId="49">
      <alignment horizontal="right"/>
      <protection locked="0"/>
    </xf>
    <xf numFmtId="1" fontId="78" fillId="6" borderId="49">
      <alignment horizontal="right"/>
      <protection locked="0"/>
    </xf>
    <xf numFmtId="1" fontId="78" fillId="6" borderId="49">
      <alignment horizontal="right"/>
      <protection locked="0"/>
    </xf>
    <xf numFmtId="1" fontId="78" fillId="6" borderId="49">
      <alignment horizontal="right"/>
      <protection locked="0"/>
    </xf>
    <xf numFmtId="1" fontId="78" fillId="6" borderId="49">
      <alignment horizontal="right"/>
      <protection locked="0"/>
    </xf>
    <xf numFmtId="194" fontId="78" fillId="6" borderId="49">
      <alignment horizontal="right"/>
      <protection locked="0"/>
    </xf>
    <xf numFmtId="194" fontId="78" fillId="6" borderId="49">
      <alignment horizontal="right"/>
      <protection locked="0"/>
    </xf>
    <xf numFmtId="194" fontId="78" fillId="6" borderId="49">
      <alignment horizontal="right"/>
      <protection locked="0"/>
    </xf>
    <xf numFmtId="194" fontId="78" fillId="6" borderId="49">
      <alignment horizontal="right"/>
      <protection locked="0"/>
    </xf>
    <xf numFmtId="191" fontId="78" fillId="6" borderId="49">
      <alignment horizontal="right"/>
      <protection locked="0"/>
    </xf>
    <xf numFmtId="191" fontId="78" fillId="6" borderId="49">
      <alignment horizontal="right"/>
      <protection locked="0"/>
    </xf>
    <xf numFmtId="191" fontId="78" fillId="6" borderId="49">
      <alignment horizontal="right"/>
      <protection locked="0"/>
    </xf>
    <xf numFmtId="191" fontId="78" fillId="6" borderId="49">
      <alignment horizontal="right"/>
      <protection locked="0"/>
    </xf>
    <xf numFmtId="195" fontId="78" fillId="6" borderId="49">
      <alignment horizontal="right"/>
      <protection locked="0"/>
    </xf>
    <xf numFmtId="195" fontId="78" fillId="6" borderId="49">
      <alignment horizontal="right"/>
      <protection locked="0"/>
    </xf>
    <xf numFmtId="195" fontId="78" fillId="6" borderId="49">
      <alignment horizontal="right"/>
      <protection locked="0"/>
    </xf>
    <xf numFmtId="195" fontId="78" fillId="6" borderId="49">
      <alignment horizontal="right"/>
      <protection locked="0"/>
    </xf>
    <xf numFmtId="196" fontId="78" fillId="6" borderId="49">
      <alignment horizontal="right"/>
      <protection locked="0"/>
    </xf>
    <xf numFmtId="196" fontId="78" fillId="6" borderId="49">
      <alignment horizontal="right"/>
      <protection locked="0"/>
    </xf>
    <xf numFmtId="196" fontId="78" fillId="6" borderId="49">
      <alignment horizontal="right"/>
      <protection locked="0"/>
    </xf>
    <xf numFmtId="196" fontId="78" fillId="6" borderId="49">
      <alignment horizontal="right"/>
      <protection locked="0"/>
    </xf>
    <xf numFmtId="197" fontId="78" fillId="6" borderId="49">
      <alignment horizontal="right"/>
      <protection locked="0"/>
    </xf>
    <xf numFmtId="197" fontId="78" fillId="6" borderId="49">
      <alignment horizontal="right"/>
      <protection locked="0"/>
    </xf>
    <xf numFmtId="197" fontId="78" fillId="6" borderId="49">
      <alignment horizontal="right"/>
      <protection locked="0"/>
    </xf>
    <xf numFmtId="197" fontId="78" fillId="6" borderId="49">
      <alignment horizontal="right"/>
      <protection locked="0"/>
    </xf>
    <xf numFmtId="198" fontId="78" fillId="6" borderId="49">
      <alignment horizontal="right"/>
      <protection locked="0"/>
    </xf>
    <xf numFmtId="198" fontId="78" fillId="6" borderId="49">
      <alignment horizontal="right"/>
      <protection locked="0"/>
    </xf>
    <xf numFmtId="198" fontId="78" fillId="6" borderId="49">
      <alignment horizontal="right"/>
      <protection locked="0"/>
    </xf>
    <xf numFmtId="198" fontId="78" fillId="6" borderId="49">
      <alignment horizontal="right"/>
      <protection locked="0"/>
    </xf>
    <xf numFmtId="199" fontId="78" fillId="6" borderId="49">
      <alignment horizontal="right"/>
      <protection locked="0"/>
    </xf>
    <xf numFmtId="199" fontId="78" fillId="6" borderId="49">
      <alignment horizontal="right"/>
      <protection locked="0"/>
    </xf>
    <xf numFmtId="199" fontId="78" fillId="6" borderId="49">
      <alignment horizontal="right"/>
      <protection locked="0"/>
    </xf>
    <xf numFmtId="199" fontId="78" fillId="6" borderId="49">
      <alignment horizontal="right"/>
      <protection locked="0"/>
    </xf>
    <xf numFmtId="200" fontId="78" fillId="6" borderId="49">
      <alignment horizontal="right"/>
      <protection locked="0"/>
    </xf>
    <xf numFmtId="200" fontId="78" fillId="6" borderId="49">
      <alignment horizontal="right"/>
      <protection locked="0"/>
    </xf>
    <xf numFmtId="200" fontId="78" fillId="6" borderId="49">
      <alignment horizontal="right"/>
      <protection locked="0"/>
    </xf>
    <xf numFmtId="200" fontId="78" fillId="6" borderId="49">
      <alignment horizontal="right"/>
      <protection locked="0"/>
    </xf>
    <xf numFmtId="49" fontId="78" fillId="6" borderId="49">
      <alignment horizontal="left"/>
      <protection locked="0"/>
    </xf>
    <xf numFmtId="49" fontId="78" fillId="6" borderId="49">
      <alignment horizontal="left"/>
      <protection locked="0"/>
    </xf>
    <xf numFmtId="49" fontId="78" fillId="6" borderId="49">
      <alignment horizontal="left"/>
      <protection locked="0"/>
    </xf>
    <xf numFmtId="49" fontId="78" fillId="6" borderId="49">
      <alignment horizontal="left"/>
      <protection locked="0"/>
    </xf>
    <xf numFmtId="49" fontId="78" fillId="6" borderId="49">
      <alignment horizontal="left" wrapText="1"/>
      <protection locked="0"/>
    </xf>
    <xf numFmtId="49" fontId="78" fillId="6" borderId="49">
      <alignment horizontal="left" wrapText="1"/>
      <protection locked="0"/>
    </xf>
    <xf numFmtId="49" fontId="78" fillId="6" borderId="49">
      <alignment horizontal="left" wrapText="1"/>
      <protection locked="0"/>
    </xf>
    <xf numFmtId="49" fontId="78" fillId="6" borderId="49">
      <alignment horizontal="left" wrapText="1"/>
      <protection locked="0"/>
    </xf>
    <xf numFmtId="18" fontId="78" fillId="6" borderId="49">
      <alignment horizontal="left"/>
      <protection locked="0"/>
    </xf>
    <xf numFmtId="18" fontId="78" fillId="6" borderId="49">
      <alignment horizontal="left"/>
      <protection locked="0"/>
    </xf>
    <xf numFmtId="18" fontId="78" fillId="6" borderId="49">
      <alignment horizontal="left"/>
      <protection locked="0"/>
    </xf>
    <xf numFmtId="18" fontId="78" fillId="6" borderId="49">
      <alignment horizontal="left"/>
      <protection locked="0"/>
    </xf>
    <xf numFmtId="0" fontId="108" fillId="16" borderId="49">
      <alignment horizontal="center"/>
    </xf>
    <xf numFmtId="0" fontId="108" fillId="16" borderId="49">
      <alignment horizontal="center"/>
    </xf>
    <xf numFmtId="0" fontId="108" fillId="16" borderId="49">
      <alignment horizontal="center"/>
    </xf>
    <xf numFmtId="0" fontId="108" fillId="16" borderId="49">
      <alignment horizontal="center" wrapText="1"/>
    </xf>
    <xf numFmtId="0" fontId="108" fillId="16" borderId="49">
      <alignment horizontal="center" wrapText="1"/>
    </xf>
    <xf numFmtId="0" fontId="108" fillId="16" borderId="49">
      <alignment horizontal="center" wrapText="1"/>
    </xf>
    <xf numFmtId="189" fontId="78" fillId="16" borderId="49">
      <alignment horizontal="left"/>
    </xf>
    <xf numFmtId="189" fontId="78" fillId="16" borderId="49">
      <alignment horizontal="left"/>
    </xf>
    <xf numFmtId="189" fontId="78" fillId="16" borderId="49">
      <alignment horizontal="left"/>
    </xf>
    <xf numFmtId="189" fontId="78" fillId="16" borderId="49">
      <alignment horizontal="left"/>
    </xf>
    <xf numFmtId="0" fontId="108" fillId="16" borderId="49">
      <alignment horizontal="left"/>
    </xf>
    <xf numFmtId="0" fontId="108" fillId="16" borderId="49">
      <alignment horizontal="left"/>
    </xf>
    <xf numFmtId="0" fontId="108" fillId="16" borderId="49">
      <alignment horizontal="left"/>
    </xf>
    <xf numFmtId="0" fontId="108" fillId="16" borderId="49">
      <alignment horizontal="left" wrapText="1"/>
    </xf>
    <xf numFmtId="0" fontId="108" fillId="16" borderId="49">
      <alignment horizontal="left" wrapText="1"/>
    </xf>
    <xf numFmtId="0" fontId="108" fillId="16" borderId="49">
      <alignment horizontal="left" wrapText="1"/>
    </xf>
    <xf numFmtId="0" fontId="108" fillId="16" borderId="49">
      <alignment horizontal="right"/>
    </xf>
    <xf numFmtId="0" fontId="108" fillId="16" borderId="49">
      <alignment horizontal="right"/>
    </xf>
    <xf numFmtId="0" fontId="108" fillId="16" borderId="49">
      <alignment horizontal="right"/>
    </xf>
    <xf numFmtId="0" fontId="108" fillId="16" borderId="49">
      <alignment horizontal="right" wrapText="1"/>
    </xf>
    <xf numFmtId="0" fontId="108" fillId="16" borderId="49">
      <alignment horizontal="right" wrapText="1"/>
    </xf>
    <xf numFmtId="0" fontId="108" fillId="16" borderId="49">
      <alignment horizontal="right" wrapText="1"/>
    </xf>
    <xf numFmtId="189" fontId="78" fillId="17" borderId="49">
      <alignment horizontal="left"/>
    </xf>
    <xf numFmtId="189" fontId="78" fillId="17" borderId="49">
      <alignment horizontal="left"/>
    </xf>
    <xf numFmtId="189" fontId="78" fillId="17" borderId="49">
      <alignment horizontal="left"/>
    </xf>
    <xf numFmtId="189" fontId="78" fillId="17" borderId="49">
      <alignment horizontal="left"/>
    </xf>
    <xf numFmtId="3" fontId="78" fillId="17" borderId="49">
      <alignment horizontal="right"/>
    </xf>
    <xf numFmtId="3" fontId="78" fillId="17" borderId="49">
      <alignment horizontal="right"/>
    </xf>
    <xf numFmtId="3" fontId="78" fillId="17" borderId="49">
      <alignment horizontal="right"/>
    </xf>
    <xf numFmtId="3" fontId="78" fillId="17" borderId="49">
      <alignment horizontal="right"/>
    </xf>
    <xf numFmtId="4" fontId="78" fillId="17" borderId="49">
      <alignment horizontal="right"/>
    </xf>
    <xf numFmtId="4" fontId="78" fillId="17" borderId="49">
      <alignment horizontal="right"/>
    </xf>
    <xf numFmtId="4" fontId="78" fillId="17" borderId="49">
      <alignment horizontal="right"/>
    </xf>
    <xf numFmtId="4" fontId="78" fillId="17" borderId="49">
      <alignment horizontal="right"/>
    </xf>
    <xf numFmtId="190" fontId="78" fillId="17" borderId="49">
      <alignment horizontal="right"/>
    </xf>
    <xf numFmtId="190" fontId="78" fillId="17" borderId="49">
      <alignment horizontal="right"/>
    </xf>
    <xf numFmtId="190" fontId="78" fillId="17" borderId="49">
      <alignment horizontal="right"/>
    </xf>
    <xf numFmtId="190" fontId="78" fillId="17" borderId="49">
      <alignment horizontal="right"/>
    </xf>
    <xf numFmtId="191" fontId="78" fillId="17" borderId="49">
      <alignment horizontal="right"/>
    </xf>
    <xf numFmtId="191" fontId="78" fillId="17" borderId="49">
      <alignment horizontal="right"/>
    </xf>
    <xf numFmtId="191" fontId="78" fillId="17" borderId="49">
      <alignment horizontal="right"/>
    </xf>
    <xf numFmtId="191" fontId="78" fillId="17" borderId="49">
      <alignment horizontal="right"/>
    </xf>
    <xf numFmtId="2" fontId="78" fillId="17" borderId="49">
      <alignment horizontal="right"/>
    </xf>
    <xf numFmtId="2" fontId="78" fillId="17" borderId="49">
      <alignment horizontal="right"/>
    </xf>
    <xf numFmtId="2" fontId="78" fillId="17" borderId="49">
      <alignment horizontal="right"/>
    </xf>
    <xf numFmtId="2" fontId="78" fillId="17" borderId="49">
      <alignment horizontal="right"/>
    </xf>
    <xf numFmtId="192" fontId="78" fillId="17" borderId="49">
      <alignment horizontal="right"/>
    </xf>
    <xf numFmtId="192" fontId="78" fillId="17" borderId="49">
      <alignment horizontal="right"/>
    </xf>
    <xf numFmtId="192" fontId="78" fillId="17" borderId="49">
      <alignment horizontal="right"/>
    </xf>
    <xf numFmtId="192" fontId="78" fillId="17" borderId="49">
      <alignment horizontal="right"/>
    </xf>
    <xf numFmtId="193" fontId="78" fillId="17" borderId="49">
      <alignment horizontal="right"/>
    </xf>
    <xf numFmtId="193" fontId="78" fillId="17" borderId="49">
      <alignment horizontal="right"/>
    </xf>
    <xf numFmtId="193" fontId="78" fillId="17" borderId="49">
      <alignment horizontal="right"/>
    </xf>
    <xf numFmtId="193" fontId="78" fillId="17" borderId="49">
      <alignment horizontal="right"/>
    </xf>
    <xf numFmtId="187" fontId="78" fillId="17" borderId="49">
      <alignment horizontal="right"/>
    </xf>
    <xf numFmtId="187" fontId="78" fillId="17" borderId="49">
      <alignment horizontal="right"/>
    </xf>
    <xf numFmtId="187" fontId="78" fillId="17" borderId="49">
      <alignment horizontal="right"/>
    </xf>
    <xf numFmtId="187" fontId="78" fillId="17" borderId="49">
      <alignment horizontal="right"/>
    </xf>
    <xf numFmtId="1" fontId="78" fillId="17" borderId="49">
      <alignment horizontal="right"/>
    </xf>
    <xf numFmtId="1" fontId="78" fillId="17" borderId="49">
      <alignment horizontal="right"/>
    </xf>
    <xf numFmtId="1" fontId="78" fillId="17" borderId="49">
      <alignment horizontal="right"/>
    </xf>
    <xf numFmtId="1" fontId="78" fillId="17" borderId="49">
      <alignment horizontal="right"/>
    </xf>
    <xf numFmtId="194" fontId="78" fillId="17" borderId="49">
      <alignment horizontal="right"/>
    </xf>
    <xf numFmtId="194" fontId="78" fillId="17" borderId="49">
      <alignment horizontal="right"/>
    </xf>
    <xf numFmtId="194" fontId="78" fillId="17" borderId="49">
      <alignment horizontal="right"/>
    </xf>
    <xf numFmtId="194" fontId="78" fillId="17" borderId="49">
      <alignment horizontal="right"/>
    </xf>
    <xf numFmtId="191" fontId="78" fillId="17" borderId="49">
      <alignment horizontal="right"/>
    </xf>
    <xf numFmtId="191" fontId="78" fillId="17" borderId="49">
      <alignment horizontal="right"/>
    </xf>
    <xf numFmtId="191" fontId="78" fillId="17" borderId="49">
      <alignment horizontal="right"/>
    </xf>
    <xf numFmtId="191" fontId="78" fillId="17" borderId="49">
      <alignment horizontal="right"/>
    </xf>
    <xf numFmtId="195" fontId="78" fillId="17" borderId="49">
      <alignment horizontal="right"/>
    </xf>
    <xf numFmtId="195" fontId="78" fillId="17" borderId="49">
      <alignment horizontal="right"/>
    </xf>
    <xf numFmtId="195" fontId="78" fillId="17" borderId="49">
      <alignment horizontal="right"/>
    </xf>
    <xf numFmtId="195" fontId="78" fillId="17" borderId="49">
      <alignment horizontal="right"/>
    </xf>
    <xf numFmtId="196" fontId="78" fillId="17" borderId="49">
      <alignment horizontal="right"/>
    </xf>
    <xf numFmtId="196" fontId="78" fillId="17" borderId="49">
      <alignment horizontal="right"/>
    </xf>
    <xf numFmtId="196" fontId="78" fillId="17" borderId="49">
      <alignment horizontal="right"/>
    </xf>
    <xf numFmtId="196" fontId="78" fillId="17" borderId="49">
      <alignment horizontal="right"/>
    </xf>
    <xf numFmtId="197" fontId="78" fillId="17" borderId="49">
      <alignment horizontal="right"/>
    </xf>
    <xf numFmtId="197" fontId="78" fillId="17" borderId="49">
      <alignment horizontal="right"/>
    </xf>
    <xf numFmtId="197" fontId="78" fillId="17" borderId="49">
      <alignment horizontal="right"/>
    </xf>
    <xf numFmtId="197" fontId="78" fillId="17" borderId="49">
      <alignment horizontal="right"/>
    </xf>
    <xf numFmtId="198" fontId="78" fillId="17" borderId="49">
      <alignment horizontal="right"/>
    </xf>
    <xf numFmtId="198" fontId="78" fillId="17" borderId="49">
      <alignment horizontal="right"/>
    </xf>
    <xf numFmtId="198" fontId="78" fillId="17" borderId="49">
      <alignment horizontal="right"/>
    </xf>
    <xf numFmtId="198" fontId="78" fillId="17" borderId="49">
      <alignment horizontal="right"/>
    </xf>
    <xf numFmtId="199" fontId="78" fillId="17" borderId="49">
      <alignment horizontal="right"/>
    </xf>
    <xf numFmtId="199" fontId="78" fillId="17" borderId="49">
      <alignment horizontal="right"/>
    </xf>
    <xf numFmtId="199" fontId="78" fillId="17" borderId="49">
      <alignment horizontal="right"/>
    </xf>
    <xf numFmtId="199" fontId="78" fillId="17" borderId="49">
      <alignment horizontal="right"/>
    </xf>
    <xf numFmtId="200" fontId="78" fillId="17" borderId="49">
      <alignment horizontal="right"/>
    </xf>
    <xf numFmtId="200" fontId="78" fillId="17" borderId="49">
      <alignment horizontal="right"/>
    </xf>
    <xf numFmtId="200" fontId="78" fillId="17" borderId="49">
      <alignment horizontal="right"/>
    </xf>
    <xf numFmtId="200" fontId="78" fillId="17" borderId="49">
      <alignment horizontal="right"/>
    </xf>
    <xf numFmtId="49" fontId="78" fillId="17" borderId="49">
      <alignment horizontal="left"/>
    </xf>
    <xf numFmtId="49" fontId="78" fillId="17" borderId="49">
      <alignment horizontal="left"/>
    </xf>
    <xf numFmtId="49" fontId="78" fillId="17" borderId="49">
      <alignment horizontal="left"/>
    </xf>
    <xf numFmtId="49" fontId="78" fillId="17" borderId="49">
      <alignment horizontal="left"/>
    </xf>
    <xf numFmtId="49" fontId="78" fillId="17" borderId="49">
      <alignment horizontal="left" wrapText="1"/>
    </xf>
    <xf numFmtId="49" fontId="78" fillId="17" borderId="49">
      <alignment horizontal="left" wrapText="1"/>
    </xf>
    <xf numFmtId="49" fontId="78" fillId="17" borderId="49">
      <alignment horizontal="left" wrapText="1"/>
    </xf>
    <xf numFmtId="49" fontId="78" fillId="17" borderId="49">
      <alignment horizontal="left" wrapText="1"/>
    </xf>
    <xf numFmtId="18" fontId="78" fillId="17" borderId="49">
      <alignment horizontal="left"/>
    </xf>
    <xf numFmtId="18" fontId="78" fillId="17" borderId="49">
      <alignment horizontal="left"/>
    </xf>
    <xf numFmtId="18" fontId="78" fillId="17" borderId="49">
      <alignment horizontal="left"/>
    </xf>
    <xf numFmtId="18" fontId="78" fillId="17" borderId="49">
      <alignment horizontal="left"/>
    </xf>
    <xf numFmtId="49" fontId="78" fillId="18" borderId="49">
      <alignment horizontal="left"/>
    </xf>
    <xf numFmtId="49" fontId="78" fillId="18" borderId="49">
      <alignment horizontal="left"/>
    </xf>
    <xf numFmtId="49" fontId="78" fillId="18" borderId="49">
      <alignment horizontal="left"/>
    </xf>
    <xf numFmtId="49" fontId="78" fillId="18" borderId="49">
      <alignment horizontal="left"/>
    </xf>
    <xf numFmtId="10"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109" fillId="0" borderId="0" applyNumberFormat="0" applyFill="0" applyBorder="0" applyProtection="0"/>
    <xf numFmtId="3" fontId="78" fillId="6" borderId="49" applyFont="0" applyProtection="0">
      <alignment horizontal="right"/>
    </xf>
    <xf numFmtId="3" fontId="78" fillId="6" borderId="49" applyFont="0" applyProtection="0">
      <alignment horizontal="right"/>
    </xf>
    <xf numFmtId="3" fontId="78" fillId="6" borderId="49" applyFont="0" applyProtection="0">
      <alignment horizontal="right"/>
    </xf>
    <xf numFmtId="201" fontId="78" fillId="6" borderId="49" applyFont="0" applyProtection="0">
      <alignment horizontal="right"/>
    </xf>
    <xf numFmtId="201" fontId="78" fillId="6" borderId="49" applyFont="0" applyProtection="0">
      <alignment horizontal="right"/>
    </xf>
    <xf numFmtId="201" fontId="78" fillId="6" borderId="49" applyFont="0" applyProtection="0">
      <alignment horizontal="right"/>
    </xf>
    <xf numFmtId="187" fontId="78" fillId="6" borderId="49" applyFont="0" applyProtection="0">
      <alignment horizontal="right"/>
    </xf>
    <xf numFmtId="187" fontId="78" fillId="6" borderId="49" applyFont="0" applyProtection="0">
      <alignment horizontal="right"/>
    </xf>
    <xf numFmtId="187" fontId="78" fillId="6" borderId="49" applyFont="0" applyProtection="0">
      <alignment horizontal="right"/>
    </xf>
    <xf numFmtId="10" fontId="78" fillId="6" borderId="49" applyFont="0" applyProtection="0">
      <alignment horizontal="right"/>
    </xf>
    <xf numFmtId="10" fontId="78" fillId="6" borderId="49" applyFont="0" applyProtection="0">
      <alignment horizontal="right"/>
    </xf>
    <xf numFmtId="10" fontId="78" fillId="6" borderId="49" applyFont="0" applyProtection="0">
      <alignment horizontal="right"/>
    </xf>
    <xf numFmtId="9" fontId="78" fillId="6" borderId="49" applyFont="0" applyProtection="0">
      <alignment horizontal="right"/>
    </xf>
    <xf numFmtId="9" fontId="78" fillId="6" borderId="49" applyFont="0" applyProtection="0">
      <alignment horizontal="right"/>
    </xf>
    <xf numFmtId="9" fontId="78" fillId="6" borderId="49" applyFont="0" applyProtection="0">
      <alignment horizontal="right"/>
    </xf>
    <xf numFmtId="202" fontId="78" fillId="6" borderId="49" applyFont="0" applyProtection="0">
      <alignment horizontal="center" wrapText="1"/>
    </xf>
    <xf numFmtId="202" fontId="78" fillId="6" borderId="49" applyFont="0" applyProtection="0">
      <alignment horizontal="center" wrapText="1"/>
    </xf>
    <xf numFmtId="202" fontId="78" fillId="6" borderId="49" applyFont="0" applyProtection="0">
      <alignment horizontal="center" wrapText="1"/>
    </xf>
    <xf numFmtId="0" fontId="78" fillId="0" borderId="0"/>
    <xf numFmtId="40" fontId="110" fillId="0" borderId="0" applyBorder="0">
      <alignment horizontal="right"/>
    </xf>
    <xf numFmtId="203" fontId="78" fillId="19" borderId="49" applyFont="0">
      <alignment horizontal="right"/>
    </xf>
    <xf numFmtId="203" fontId="78" fillId="19" borderId="49" applyFont="0">
      <alignment horizontal="right"/>
    </xf>
    <xf numFmtId="203" fontId="78" fillId="19" borderId="49" applyFont="0">
      <alignment horizontal="right"/>
    </xf>
    <xf numFmtId="1" fontId="78" fillId="19" borderId="49" applyFont="0" applyProtection="0">
      <alignment horizontal="right"/>
    </xf>
    <xf numFmtId="1" fontId="78" fillId="19" borderId="49" applyFont="0" applyProtection="0">
      <alignment horizontal="right"/>
    </xf>
    <xf numFmtId="1" fontId="78" fillId="19" borderId="49" applyFont="0" applyProtection="0">
      <alignment horizontal="right"/>
    </xf>
    <xf numFmtId="203" fontId="78" fillId="19" borderId="49" applyFont="0" applyProtection="0"/>
    <xf numFmtId="203" fontId="78" fillId="19" borderId="49" applyFont="0" applyProtection="0"/>
    <xf numFmtId="203" fontId="78" fillId="19" borderId="49" applyFont="0" applyProtection="0"/>
    <xf numFmtId="187" fontId="78" fillId="19" borderId="49" applyFont="0" applyProtection="0"/>
    <xf numFmtId="187" fontId="78" fillId="19" borderId="49" applyFont="0" applyProtection="0"/>
    <xf numFmtId="187" fontId="78" fillId="19" borderId="49" applyFont="0" applyProtection="0"/>
    <xf numFmtId="10" fontId="78" fillId="19" borderId="3" applyFont="0" applyProtection="0">
      <alignment horizontal="right"/>
    </xf>
    <xf numFmtId="10" fontId="78" fillId="19" borderId="3" applyFont="0" applyProtection="0">
      <alignment horizontal="right"/>
    </xf>
    <xf numFmtId="10" fontId="78" fillId="19" borderId="3" applyFont="0" applyProtection="0">
      <alignment horizontal="right"/>
    </xf>
    <xf numFmtId="9" fontId="78" fillId="19" borderId="3" applyFont="0" applyProtection="0">
      <alignment horizontal="right"/>
    </xf>
    <xf numFmtId="9" fontId="78" fillId="19" borderId="3" applyFont="0" applyProtection="0">
      <alignment horizontal="right"/>
    </xf>
    <xf numFmtId="9" fontId="78" fillId="19" borderId="3" applyFont="0" applyProtection="0">
      <alignment horizontal="right"/>
    </xf>
    <xf numFmtId="204" fontId="78" fillId="19" borderId="3" applyFont="0" applyProtection="0">
      <alignment horizontal="right"/>
    </xf>
    <xf numFmtId="204" fontId="78" fillId="19" borderId="3" applyFont="0" applyProtection="0">
      <alignment horizontal="right"/>
    </xf>
    <xf numFmtId="204" fontId="78" fillId="19" borderId="3" applyFont="0" applyProtection="0">
      <alignment horizontal="right"/>
    </xf>
    <xf numFmtId="0" fontId="78" fillId="19" borderId="49" applyFont="0">
      <alignment horizontal="center" wrapText="1"/>
      <protection locked="0"/>
    </xf>
    <xf numFmtId="0" fontId="78" fillId="19" borderId="49" applyFont="0">
      <alignment horizontal="center" wrapText="1"/>
      <protection locked="0"/>
    </xf>
    <xf numFmtId="0" fontId="78" fillId="19" borderId="49" applyFont="0">
      <alignment horizontal="center" wrapText="1"/>
      <protection locked="0"/>
    </xf>
    <xf numFmtId="0" fontId="78" fillId="19" borderId="49" applyFont="0">
      <alignment horizontal="center" wrapText="1"/>
      <protection locked="0"/>
    </xf>
    <xf numFmtId="0" fontId="78" fillId="19" borderId="49" applyNumberFormat="0" applyFont="0" applyAlignment="0" applyProtection="0"/>
    <xf numFmtId="0" fontId="78" fillId="19" borderId="49" applyNumberFormat="0" applyFont="0" applyAlignment="0" applyProtection="0"/>
    <xf numFmtId="0" fontId="78" fillId="19" borderId="49" applyNumberFormat="0" applyFont="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53" applyNumberFormat="0" applyFill="0" applyAlignment="0" applyProtection="0"/>
    <xf numFmtId="0" fontId="112" fillId="0" borderId="53" applyNumberFormat="0" applyFill="0" applyAlignment="0" applyProtection="0"/>
    <xf numFmtId="0" fontId="112" fillId="0" borderId="53" applyNumberFormat="0" applyFill="0" applyAlignment="0" applyProtection="0"/>
    <xf numFmtId="0" fontId="112" fillId="0" borderId="53" applyNumberFormat="0" applyFill="0" applyAlignment="0" applyProtection="0"/>
    <xf numFmtId="0" fontId="112" fillId="0" borderId="53" applyNumberFormat="0" applyFill="0" applyAlignment="0" applyProtection="0"/>
    <xf numFmtId="0" fontId="112" fillId="0" borderId="53" applyNumberFormat="0" applyFill="0" applyAlignment="0" applyProtection="0"/>
    <xf numFmtId="0" fontId="113" fillId="0" borderId="0" applyNumberFormat="0" applyFill="0" applyBorder="0" applyAlignment="0">
      <protection locked="0"/>
    </xf>
    <xf numFmtId="0" fontId="114" fillId="0" borderId="0" applyNumberFormat="0" applyFill="0" applyBorder="0" applyAlignment="0" applyProtection="0"/>
    <xf numFmtId="0" fontId="114" fillId="0" borderId="0" applyNumberFormat="0" applyFill="0" applyBorder="0" applyAlignment="0" applyProtection="0"/>
  </cellStyleXfs>
  <cellXfs count="2662">
    <xf numFmtId="0" fontId="0" fillId="0" borderId="0" xfId="0"/>
    <xf numFmtId="37" fontId="3" fillId="0" borderId="0" xfId="7" applyFont="1" applyProtection="1"/>
    <xf numFmtId="0" fontId="3" fillId="3" borderId="0" xfId="6" applyFont="1" applyFill="1" applyBorder="1" applyAlignment="1" applyProtection="1">
      <alignment horizontal="left"/>
    </xf>
    <xf numFmtId="164" fontId="4" fillId="3" borderId="1" xfId="6" applyNumberFormat="1" applyFont="1" applyFill="1" applyBorder="1" applyAlignment="1" applyProtection="1">
      <alignment horizontal="right"/>
    </xf>
    <xf numFmtId="164" fontId="3" fillId="3" borderId="2" xfId="6" applyNumberFormat="1" applyFont="1" applyFill="1" applyBorder="1" applyAlignment="1" applyProtection="1">
      <alignment horizontal="right"/>
    </xf>
    <xf numFmtId="0" fontId="3" fillId="3" borderId="3" xfId="6" quotePrefix="1" applyFont="1" applyFill="1" applyBorder="1" applyAlignment="1" applyProtection="1">
      <alignment horizontal="right"/>
    </xf>
    <xf numFmtId="0" fontId="5" fillId="3" borderId="0" xfId="6" quotePrefix="1" applyFont="1" applyFill="1" applyBorder="1" applyAlignment="1" applyProtection="1">
      <alignment horizontal="left"/>
    </xf>
    <xf numFmtId="0" fontId="3" fillId="3" borderId="0" xfId="6" applyFont="1" applyFill="1" applyBorder="1" applyProtection="1"/>
    <xf numFmtId="0" fontId="4" fillId="3" borderId="0" xfId="6" applyFont="1" applyFill="1" applyBorder="1" applyAlignment="1" applyProtection="1">
      <alignment horizontal="left"/>
    </xf>
    <xf numFmtId="0" fontId="3" fillId="3" borderId="5" xfId="6" applyFont="1" applyFill="1" applyBorder="1" applyProtection="1"/>
    <xf numFmtId="0" fontId="3" fillId="3" borderId="6" xfId="6" applyFont="1" applyFill="1" applyBorder="1" applyProtection="1"/>
    <xf numFmtId="0" fontId="3" fillId="3" borderId="7" xfId="6" applyFont="1" applyFill="1" applyBorder="1" applyProtection="1"/>
    <xf numFmtId="0" fontId="3" fillId="3" borderId="0" xfId="6" applyFont="1" applyFill="1" applyBorder="1" applyAlignment="1" applyProtection="1">
      <alignment horizontal="left" indent="2"/>
    </xf>
    <xf numFmtId="0" fontId="3" fillId="3" borderId="8" xfId="6" applyFont="1" applyFill="1" applyBorder="1" applyAlignment="1" applyProtection="1">
      <alignment horizontal="left"/>
    </xf>
    <xf numFmtId="41" fontId="3" fillId="3" borderId="0" xfId="4" applyNumberFormat="1" applyFont="1" applyFill="1" applyBorder="1" applyAlignment="1" applyProtection="1">
      <alignment horizontal="right"/>
    </xf>
    <xf numFmtId="165" fontId="3" fillId="3" borderId="4" xfId="6" applyNumberFormat="1" applyFont="1" applyFill="1" applyBorder="1" applyProtection="1"/>
    <xf numFmtId="0" fontId="3" fillId="3" borderId="11" xfId="6" applyFont="1" applyFill="1" applyBorder="1" applyAlignment="1" applyProtection="1">
      <alignment horizontal="left" indent="2"/>
    </xf>
    <xf numFmtId="41" fontId="3" fillId="3" borderId="11" xfId="4" applyNumberFormat="1" applyFont="1" applyFill="1" applyBorder="1" applyAlignment="1" applyProtection="1">
      <alignment horizontal="right"/>
    </xf>
    <xf numFmtId="0" fontId="3" fillId="3" borderId="4" xfId="6" applyFont="1" applyFill="1" applyBorder="1" applyProtection="1"/>
    <xf numFmtId="41" fontId="3" fillId="3" borderId="2" xfId="4" applyNumberFormat="1" applyFont="1" applyFill="1" applyBorder="1" applyAlignment="1" applyProtection="1">
      <alignment horizontal="right"/>
    </xf>
    <xf numFmtId="165" fontId="3" fillId="3" borderId="3" xfId="6" applyNumberFormat="1" applyFont="1" applyFill="1" applyBorder="1" applyProtection="1"/>
    <xf numFmtId="0" fontId="3" fillId="3" borderId="13" xfId="6" applyFont="1" applyFill="1" applyBorder="1" applyAlignment="1" applyProtection="1"/>
    <xf numFmtId="41" fontId="3" fillId="3" borderId="8" xfId="4" applyNumberFormat="1" applyFont="1" applyFill="1" applyBorder="1" applyAlignment="1" applyProtection="1">
      <alignment horizontal="right"/>
    </xf>
    <xf numFmtId="41" fontId="3" fillId="3" borderId="13" xfId="4" applyNumberFormat="1" applyFont="1" applyFill="1" applyBorder="1" applyAlignment="1" applyProtection="1">
      <alignment horizontal="right"/>
    </xf>
    <xf numFmtId="0" fontId="3" fillId="3" borderId="3" xfId="6" applyFont="1" applyFill="1" applyBorder="1" applyProtection="1"/>
    <xf numFmtId="0" fontId="3" fillId="3" borderId="8" xfId="6" applyFont="1" applyFill="1" applyBorder="1" applyAlignment="1" applyProtection="1">
      <alignment horizontal="left" indent="2"/>
    </xf>
    <xf numFmtId="0" fontId="3" fillId="4" borderId="8" xfId="6" applyFont="1" applyFill="1" applyBorder="1" applyAlignment="1" applyProtection="1"/>
    <xf numFmtId="41" fontId="3" fillId="3" borderId="18" xfId="4" applyNumberFormat="1" applyFont="1" applyFill="1" applyBorder="1" applyAlignment="1" applyProtection="1">
      <alignment horizontal="right"/>
    </xf>
    <xf numFmtId="0" fontId="3" fillId="3" borderId="19" xfId="6" applyFont="1" applyFill="1" applyBorder="1" applyProtection="1"/>
    <xf numFmtId="37" fontId="7" fillId="0" borderId="0" xfId="7" applyFont="1" applyProtection="1"/>
    <xf numFmtId="0" fontId="8" fillId="3" borderId="0" xfId="6" applyFont="1" applyFill="1" applyBorder="1" applyAlignment="1" applyProtection="1">
      <alignment horizontal="left"/>
    </xf>
    <xf numFmtId="0" fontId="7" fillId="3" borderId="0" xfId="6" applyFont="1" applyFill="1" applyBorder="1" applyAlignment="1" applyProtection="1">
      <alignment horizontal="left"/>
    </xf>
    <xf numFmtId="37" fontId="9" fillId="0" borderId="0" xfId="7" applyFont="1" applyProtection="1"/>
    <xf numFmtId="0" fontId="9" fillId="4" borderId="0" xfId="6" quotePrefix="1" applyFont="1" applyFill="1" applyBorder="1" applyAlignment="1" applyProtection="1">
      <alignment horizontal="left"/>
    </xf>
    <xf numFmtId="37" fontId="10" fillId="0" borderId="0" xfId="7" applyFont="1" applyProtection="1"/>
    <xf numFmtId="37" fontId="11" fillId="0" borderId="0" xfId="7" applyFont="1" applyBorder="1" applyAlignment="1" applyProtection="1">
      <alignment horizontal="center"/>
    </xf>
    <xf numFmtId="37" fontId="12" fillId="0" borderId="0" xfId="7" applyFont="1" applyProtection="1"/>
    <xf numFmtId="37" fontId="13" fillId="0" borderId="0" xfId="7" applyFont="1" applyProtection="1">
      <protection locked="0"/>
    </xf>
    <xf numFmtId="37" fontId="6" fillId="0" borderId="0" xfId="8" applyFont="1" applyFill="1" applyProtection="1"/>
    <xf numFmtId="0" fontId="6" fillId="5" borderId="0" xfId="6" applyFont="1" applyFill="1" applyBorder="1" applyProtection="1"/>
    <xf numFmtId="0" fontId="15" fillId="5" borderId="0" xfId="6" applyFont="1" applyFill="1" applyBorder="1" applyAlignment="1" applyProtection="1">
      <alignment horizontal="right"/>
    </xf>
    <xf numFmtId="0" fontId="15" fillId="5" borderId="0" xfId="6" applyFont="1" applyFill="1" applyBorder="1" applyProtection="1"/>
    <xf numFmtId="0" fontId="15" fillId="5" borderId="18" xfId="6" applyFont="1" applyFill="1" applyBorder="1" applyProtection="1"/>
    <xf numFmtId="0" fontId="6" fillId="3" borderId="0" xfId="6" applyFont="1" applyFill="1" applyBorder="1" applyAlignment="1" applyProtection="1">
      <alignment horizontal="left"/>
    </xf>
    <xf numFmtId="41" fontId="15" fillId="5" borderId="5" xfId="6" applyNumberFormat="1" applyFont="1" applyFill="1" applyBorder="1" applyAlignment="1" applyProtection="1">
      <alignment horizontal="right"/>
    </xf>
    <xf numFmtId="0" fontId="6" fillId="3" borderId="7" xfId="6" applyFont="1" applyFill="1" applyBorder="1" applyProtection="1"/>
    <xf numFmtId="0" fontId="6" fillId="3" borderId="0" xfId="6" applyFont="1" applyFill="1" applyBorder="1" applyProtection="1"/>
    <xf numFmtId="0" fontId="6" fillId="3" borderId="5" xfId="6" applyFont="1" applyFill="1" applyBorder="1" applyProtection="1"/>
    <xf numFmtId="41" fontId="15" fillId="3" borderId="6" xfId="6" quotePrefix="1" applyNumberFormat="1" applyFont="1" applyFill="1" applyBorder="1" applyAlignment="1" applyProtection="1">
      <alignment horizontal="right"/>
    </xf>
    <xf numFmtId="41" fontId="6" fillId="3" borderId="6" xfId="6" quotePrefix="1" applyNumberFormat="1" applyFont="1" applyFill="1" applyBorder="1" applyAlignment="1" applyProtection="1">
      <alignment horizontal="right"/>
    </xf>
    <xf numFmtId="0" fontId="15" fillId="3" borderId="7" xfId="6" applyFont="1" applyFill="1" applyBorder="1" applyAlignment="1" applyProtection="1">
      <alignment horizontal="right"/>
    </xf>
    <xf numFmtId="41" fontId="15" fillId="3" borderId="17" xfId="6" applyNumberFormat="1" applyFont="1" applyFill="1" applyBorder="1" applyAlignment="1" applyProtection="1">
      <alignment horizontal="right"/>
    </xf>
    <xf numFmtId="41" fontId="6" fillId="3" borderId="18" xfId="6" applyNumberFormat="1" applyFont="1" applyFill="1" applyBorder="1" applyAlignment="1" applyProtection="1">
      <alignment horizontal="right"/>
    </xf>
    <xf numFmtId="0" fontId="6" fillId="3" borderId="19" xfId="6" quotePrefix="1" applyFont="1" applyFill="1" applyBorder="1" applyAlignment="1" applyProtection="1">
      <alignment horizontal="right"/>
    </xf>
    <xf numFmtId="0" fontId="6" fillId="3" borderId="0" xfId="6" quotePrefix="1" applyFont="1" applyFill="1" applyBorder="1" applyAlignment="1" applyProtection="1">
      <alignment horizontal="right"/>
    </xf>
    <xf numFmtId="0" fontId="6" fillId="3" borderId="17" xfId="6" quotePrefix="1" applyFont="1" applyFill="1" applyBorder="1" applyAlignment="1" applyProtection="1">
      <alignment horizontal="right"/>
    </xf>
    <xf numFmtId="41" fontId="15" fillId="3" borderId="18" xfId="6" applyNumberFormat="1" applyFont="1" applyFill="1" applyBorder="1" applyAlignment="1" applyProtection="1">
      <alignment horizontal="right"/>
    </xf>
    <xf numFmtId="0" fontId="15" fillId="3" borderId="19" xfId="6" quotePrefix="1" applyFont="1" applyFill="1" applyBorder="1" applyAlignment="1" applyProtection="1">
      <alignment horizontal="left" indent="3"/>
    </xf>
    <xf numFmtId="0" fontId="15" fillId="3" borderId="0" xfId="6" applyFont="1" applyFill="1" applyBorder="1" applyAlignment="1" applyProtection="1">
      <alignment horizontal="left"/>
    </xf>
    <xf numFmtId="0" fontId="15" fillId="3" borderId="0" xfId="6" applyFont="1" applyFill="1" applyBorder="1" applyAlignment="1" applyProtection="1">
      <alignment horizontal="right"/>
    </xf>
    <xf numFmtId="0" fontId="6" fillId="3" borderId="0" xfId="6" applyFont="1" applyFill="1" applyBorder="1" applyAlignment="1" applyProtection="1">
      <alignment horizontal="right"/>
    </xf>
    <xf numFmtId="0" fontId="15" fillId="3" borderId="18" xfId="6" applyFont="1" applyFill="1" applyBorder="1" applyProtection="1"/>
    <xf numFmtId="0" fontId="15" fillId="3" borderId="5" xfId="6" applyFont="1" applyFill="1" applyBorder="1" applyAlignment="1" applyProtection="1">
      <alignment horizontal="right"/>
    </xf>
    <xf numFmtId="0" fontId="6" fillId="3" borderId="6" xfId="6" applyFont="1" applyFill="1" applyBorder="1" applyAlignment="1" applyProtection="1">
      <alignment horizontal="right"/>
    </xf>
    <xf numFmtId="0" fontId="6" fillId="3" borderId="20" xfId="6" applyFont="1" applyFill="1" applyBorder="1" applyProtection="1"/>
    <xf numFmtId="0" fontId="15" fillId="3" borderId="6" xfId="6" applyFont="1" applyFill="1" applyBorder="1" applyAlignment="1" applyProtection="1">
      <alignment horizontal="right"/>
    </xf>
    <xf numFmtId="0" fontId="15" fillId="3" borderId="4" xfId="6" applyFont="1" applyFill="1" applyBorder="1" applyProtection="1"/>
    <xf numFmtId="0" fontId="6" fillId="5" borderId="8" xfId="6" applyFont="1" applyFill="1" applyBorder="1" applyAlignment="1" applyProtection="1">
      <alignment horizontal="left"/>
    </xf>
    <xf numFmtId="41" fontId="6" fillId="5" borderId="0" xfId="6" applyNumberFormat="1" applyFont="1" applyFill="1" applyBorder="1" applyAlignment="1" applyProtection="1">
      <alignment horizontal="right"/>
    </xf>
    <xf numFmtId="41" fontId="6" fillId="5" borderId="4" xfId="6" applyNumberFormat="1" applyFont="1" applyFill="1" applyBorder="1" applyAlignment="1" applyProtection="1">
      <alignment horizontal="right"/>
    </xf>
    <xf numFmtId="166" fontId="6" fillId="5" borderId="8" xfId="4" applyNumberFormat="1" applyFont="1" applyFill="1" applyBorder="1" applyAlignment="1" applyProtection="1">
      <alignment horizontal="right"/>
    </xf>
    <xf numFmtId="0" fontId="15" fillId="5" borderId="4" xfId="6" applyFont="1" applyFill="1" applyBorder="1" applyProtection="1"/>
    <xf numFmtId="0" fontId="15" fillId="3" borderId="11" xfId="6" applyFont="1" applyFill="1" applyBorder="1" applyAlignment="1" applyProtection="1">
      <alignment horizontal="left"/>
    </xf>
    <xf numFmtId="41" fontId="15" fillId="4" borderId="17" xfId="6" applyNumberFormat="1" applyFont="1" applyFill="1" applyBorder="1" applyAlignment="1" applyProtection="1">
      <alignment horizontal="right"/>
    </xf>
    <xf numFmtId="166" fontId="6" fillId="5" borderId="21" xfId="4" applyNumberFormat="1" applyFont="1" applyFill="1" applyBorder="1" applyAlignment="1" applyProtection="1">
      <alignment horizontal="right"/>
    </xf>
    <xf numFmtId="0" fontId="15" fillId="5" borderId="19" xfId="6" applyFont="1" applyFill="1" applyBorder="1" applyProtection="1"/>
    <xf numFmtId="0" fontId="6" fillId="3" borderId="8" xfId="6" quotePrefix="1" applyFont="1" applyFill="1" applyBorder="1" applyAlignment="1" applyProtection="1">
      <alignment horizontal="left" indent="2"/>
    </xf>
    <xf numFmtId="0" fontId="18" fillId="5" borderId="8" xfId="6" quotePrefix="1" applyFont="1" applyFill="1" applyBorder="1" applyAlignment="1" applyProtection="1">
      <alignment horizontal="left" indent="2"/>
    </xf>
    <xf numFmtId="41" fontId="6" fillId="5" borderId="8" xfId="4" applyNumberFormat="1" applyFont="1" applyFill="1" applyBorder="1" applyAlignment="1" applyProtection="1">
      <alignment horizontal="right"/>
    </xf>
    <xf numFmtId="41" fontId="6" fillId="5" borderId="4" xfId="4" applyNumberFormat="1" applyFont="1" applyFill="1" applyBorder="1" applyAlignment="1" applyProtection="1">
      <alignment horizontal="right"/>
    </xf>
    <xf numFmtId="41" fontId="15" fillId="5" borderId="15" xfId="4" applyNumberFormat="1" applyFont="1" applyFill="1" applyBorder="1" applyAlignment="1" applyProtection="1">
      <alignment horizontal="right"/>
    </xf>
    <xf numFmtId="0" fontId="6" fillId="3" borderId="11" xfId="6" applyFont="1" applyFill="1" applyBorder="1" applyAlignment="1" applyProtection="1">
      <alignment horizontal="left" indent="2"/>
    </xf>
    <xf numFmtId="166" fontId="6" fillId="5" borderId="4" xfId="4" applyNumberFormat="1" applyFont="1" applyFill="1" applyBorder="1" applyAlignment="1" applyProtection="1"/>
    <xf numFmtId="166" fontId="15" fillId="5" borderId="4" xfId="4" applyNumberFormat="1" applyFont="1" applyFill="1" applyBorder="1" applyAlignment="1" applyProtection="1"/>
    <xf numFmtId="166" fontId="6" fillId="5" borderId="19" xfId="4" applyNumberFormat="1" applyFont="1" applyFill="1" applyBorder="1" applyAlignment="1" applyProtection="1"/>
    <xf numFmtId="166" fontId="6" fillId="5" borderId="0" xfId="4" applyNumberFormat="1" applyFont="1" applyFill="1" applyBorder="1" applyAlignment="1" applyProtection="1">
      <alignment horizontal="right"/>
    </xf>
    <xf numFmtId="41" fontId="6" fillId="5" borderId="23" xfId="4" applyNumberFormat="1" applyFont="1" applyFill="1" applyBorder="1" applyAlignment="1" applyProtection="1">
      <alignment horizontal="right"/>
    </xf>
    <xf numFmtId="41" fontId="6" fillId="5" borderId="13" xfId="6" applyNumberFormat="1" applyFont="1" applyFill="1" applyBorder="1" applyAlignment="1" applyProtection="1">
      <alignment horizontal="right"/>
    </xf>
    <xf numFmtId="166" fontId="6" fillId="5" borderId="13" xfId="4" applyNumberFormat="1" applyFont="1" applyFill="1" applyBorder="1" applyAlignment="1" applyProtection="1">
      <alignment horizontal="right"/>
    </xf>
    <xf numFmtId="166" fontId="6" fillId="5" borderId="2" xfId="4" applyNumberFormat="1" applyFont="1" applyFill="1" applyBorder="1" applyAlignment="1" applyProtection="1">
      <alignment horizontal="right"/>
    </xf>
    <xf numFmtId="166" fontId="6" fillId="5" borderId="3" xfId="4" applyNumberFormat="1" applyFont="1" applyFill="1" applyBorder="1" applyAlignment="1" applyProtection="1"/>
    <xf numFmtId="0" fontId="15" fillId="5" borderId="3" xfId="6" applyFont="1" applyFill="1" applyBorder="1" applyProtection="1"/>
    <xf numFmtId="41" fontId="15" fillId="4" borderId="1" xfId="6" applyNumberFormat="1" applyFont="1" applyFill="1" applyBorder="1" applyAlignment="1" applyProtection="1">
      <alignment horizontal="right"/>
    </xf>
    <xf numFmtId="41" fontId="6" fillId="5" borderId="2" xfId="4" applyNumberFormat="1" applyFont="1" applyFill="1" applyBorder="1" applyAlignment="1" applyProtection="1">
      <alignment horizontal="right"/>
    </xf>
    <xf numFmtId="41" fontId="6" fillId="5" borderId="3" xfId="4" applyNumberFormat="1" applyFont="1" applyFill="1" applyBorder="1" applyAlignment="1" applyProtection="1">
      <alignment horizontal="right"/>
    </xf>
    <xf numFmtId="41" fontId="15" fillId="5" borderId="1" xfId="4" applyNumberFormat="1" applyFont="1" applyFill="1" applyBorder="1" applyAlignment="1" applyProtection="1">
      <alignment horizontal="right"/>
    </xf>
    <xf numFmtId="0" fontId="6" fillId="5" borderId="8" xfId="6" quotePrefix="1" applyFont="1" applyFill="1" applyBorder="1" applyAlignment="1" applyProtection="1">
      <alignment horizontal="left"/>
    </xf>
    <xf numFmtId="41" fontId="6" fillId="5" borderId="13" xfId="4" applyNumberFormat="1" applyFont="1" applyFill="1" applyBorder="1" applyAlignment="1" applyProtection="1">
      <alignment horizontal="right"/>
    </xf>
    <xf numFmtId="41" fontId="15" fillId="5" borderId="10" xfId="4" applyNumberFormat="1" applyFont="1" applyFill="1" applyBorder="1" applyAlignment="1" applyProtection="1">
      <alignment horizontal="right"/>
    </xf>
    <xf numFmtId="41" fontId="6" fillId="5" borderId="0" xfId="4" applyNumberFormat="1" applyFont="1" applyFill="1" applyBorder="1" applyAlignment="1" applyProtection="1">
      <alignment horizontal="right"/>
    </xf>
    <xf numFmtId="166" fontId="6" fillId="3" borderId="2" xfId="4" applyNumberFormat="1" applyFont="1" applyFill="1" applyBorder="1" applyAlignment="1" applyProtection="1">
      <alignment horizontal="right"/>
    </xf>
    <xf numFmtId="166" fontId="6" fillId="3" borderId="3" xfId="4" applyNumberFormat="1" applyFont="1" applyFill="1" applyBorder="1" applyAlignment="1" applyProtection="1"/>
    <xf numFmtId="0" fontId="15" fillId="3" borderId="3" xfId="6" applyFont="1" applyFill="1" applyBorder="1" applyProtection="1"/>
    <xf numFmtId="0" fontId="15" fillId="3" borderId="13" xfId="6" applyFont="1" applyFill="1" applyBorder="1" applyAlignment="1" applyProtection="1">
      <alignment horizontal="left"/>
    </xf>
    <xf numFmtId="0" fontId="6" fillId="3" borderId="4" xfId="6" applyFont="1" applyFill="1" applyBorder="1" applyProtection="1"/>
    <xf numFmtId="0" fontId="6" fillId="5" borderId="0" xfId="6" applyFont="1" applyFill="1" applyBorder="1" applyAlignment="1" applyProtection="1">
      <alignment horizontal="right"/>
    </xf>
    <xf numFmtId="0" fontId="6" fillId="3" borderId="8" xfId="6" applyFont="1" applyFill="1" applyBorder="1" applyAlignment="1" applyProtection="1">
      <alignment horizontal="left" indent="2"/>
    </xf>
    <xf numFmtId="167" fontId="6" fillId="5" borderId="8" xfId="6" applyNumberFormat="1" applyFont="1" applyFill="1" applyBorder="1" applyAlignment="1" applyProtection="1">
      <alignment horizontal="right"/>
    </xf>
    <xf numFmtId="167" fontId="6" fillId="4" borderId="8" xfId="6" applyNumberFormat="1" applyFont="1" applyFill="1" applyBorder="1" applyAlignment="1" applyProtection="1">
      <alignment horizontal="right"/>
    </xf>
    <xf numFmtId="167" fontId="15" fillId="5" borderId="4" xfId="1" applyNumberFormat="1" applyFont="1" applyFill="1" applyBorder="1" applyAlignment="1" applyProtection="1"/>
    <xf numFmtId="167" fontId="6" fillId="3" borderId="4" xfId="6" applyNumberFormat="1" applyFont="1" applyFill="1" applyBorder="1" applyAlignment="1" applyProtection="1">
      <alignment horizontal="right"/>
    </xf>
    <xf numFmtId="10" fontId="6" fillId="5" borderId="8" xfId="6" applyNumberFormat="1" applyFont="1" applyFill="1" applyBorder="1" applyAlignment="1" applyProtection="1">
      <alignment horizontal="right"/>
    </xf>
    <xf numFmtId="10" fontId="6" fillId="4" borderId="8" xfId="6" applyNumberFormat="1" applyFont="1" applyFill="1" applyBorder="1" applyAlignment="1" applyProtection="1">
      <alignment horizontal="right"/>
    </xf>
    <xf numFmtId="0" fontId="6" fillId="5" borderId="11" xfId="6" quotePrefix="1" applyFont="1" applyFill="1" applyBorder="1" applyAlignment="1" applyProtection="1">
      <alignment horizontal="left" indent="2"/>
    </xf>
    <xf numFmtId="0" fontId="13" fillId="5" borderId="11" xfId="6" quotePrefix="1" applyFont="1" applyFill="1" applyBorder="1" applyAlignment="1" applyProtection="1">
      <alignment horizontal="left" indent="2"/>
    </xf>
    <xf numFmtId="167" fontId="15" fillId="3" borderId="4" xfId="1" applyNumberFormat="1" applyFont="1" applyFill="1" applyBorder="1" applyAlignment="1" applyProtection="1"/>
    <xf numFmtId="0" fontId="13" fillId="3" borderId="11" xfId="6" applyFont="1" applyFill="1" applyBorder="1" applyAlignment="1" applyProtection="1">
      <alignment horizontal="left" indent="2"/>
    </xf>
    <xf numFmtId="167" fontId="15" fillId="3" borderId="4" xfId="1" applyNumberFormat="1" applyFont="1" applyFill="1" applyBorder="1" applyAlignment="1" applyProtection="1">
      <alignment horizontal="right"/>
    </xf>
    <xf numFmtId="10" fontId="15" fillId="3" borderId="4" xfId="1" applyNumberFormat="1" applyFont="1" applyFill="1" applyBorder="1" applyAlignment="1" applyProtection="1"/>
    <xf numFmtId="0" fontId="6" fillId="3" borderId="11" xfId="6" quotePrefix="1" applyFont="1" applyFill="1" applyBorder="1" applyAlignment="1" applyProtection="1">
      <alignment horizontal="left" indent="2"/>
    </xf>
    <xf numFmtId="10" fontId="15" fillId="3" borderId="4" xfId="6" applyNumberFormat="1" applyFont="1" applyFill="1" applyBorder="1" applyProtection="1"/>
    <xf numFmtId="169" fontId="6" fillId="4" borderId="11" xfId="6" applyNumberFormat="1" applyFont="1" applyFill="1" applyBorder="1" applyAlignment="1" applyProtection="1">
      <alignment horizontal="right"/>
    </xf>
    <xf numFmtId="168" fontId="6" fillId="4" borderId="13" xfId="6" applyNumberFormat="1" applyFont="1" applyFill="1" applyBorder="1" applyAlignment="1" applyProtection="1">
      <alignment horizontal="right"/>
    </xf>
    <xf numFmtId="0" fontId="19" fillId="3" borderId="0" xfId="6" applyFont="1" applyFill="1" applyBorder="1" applyAlignment="1" applyProtection="1">
      <alignment horizontal="left"/>
    </xf>
    <xf numFmtId="0" fontId="6" fillId="5" borderId="6" xfId="6" quotePrefix="1" applyFont="1" applyFill="1" applyBorder="1" applyAlignment="1" applyProtection="1">
      <alignment horizontal="right"/>
    </xf>
    <xf numFmtId="0" fontId="6" fillId="3" borderId="0" xfId="6" quotePrefix="1" applyFont="1" applyFill="1" applyBorder="1" applyAlignment="1" applyProtection="1">
      <alignment horizontal="left"/>
    </xf>
    <xf numFmtId="0" fontId="6" fillId="4" borderId="6" xfId="6" quotePrefix="1" applyFont="1" applyFill="1" applyBorder="1" applyAlignment="1" applyProtection="1">
      <alignment horizontal="right"/>
    </xf>
    <xf numFmtId="165" fontId="6" fillId="3" borderId="7" xfId="6" applyNumberFormat="1" applyFont="1" applyFill="1" applyBorder="1" applyProtection="1"/>
    <xf numFmtId="0" fontId="13" fillId="3" borderId="0" xfId="6" applyFont="1" applyFill="1" applyBorder="1" applyAlignment="1" applyProtection="1">
      <alignment horizontal="left"/>
    </xf>
    <xf numFmtId="0" fontId="6" fillId="3" borderId="10" xfId="6" applyFont="1" applyFill="1" applyBorder="1" applyAlignment="1" applyProtection="1">
      <alignment horizontal="right"/>
    </xf>
    <xf numFmtId="0" fontId="6" fillId="4" borderId="0" xfId="6" applyFont="1" applyFill="1" applyBorder="1" applyAlignment="1" applyProtection="1">
      <alignment horizontal="right"/>
    </xf>
    <xf numFmtId="170" fontId="15" fillId="5" borderId="0" xfId="4" quotePrefix="1" applyNumberFormat="1" applyFont="1" applyFill="1" applyBorder="1" applyAlignment="1" applyProtection="1">
      <alignment horizontal="right"/>
    </xf>
    <xf numFmtId="165" fontId="6" fillId="3" borderId="4" xfId="6" applyNumberFormat="1" applyFont="1" applyFill="1" applyBorder="1" applyProtection="1"/>
    <xf numFmtId="0" fontId="13" fillId="3" borderId="8" xfId="6" applyFont="1" applyFill="1" applyBorder="1" applyAlignment="1" applyProtection="1">
      <alignment horizontal="left" indent="2"/>
    </xf>
    <xf numFmtId="171" fontId="6" fillId="5" borderId="8" xfId="4" quotePrefix="1" applyNumberFormat="1" applyFont="1" applyFill="1" applyBorder="1" applyAlignment="1" applyProtection="1">
      <alignment horizontal="right"/>
    </xf>
    <xf numFmtId="43" fontId="6" fillId="4" borderId="8" xfId="6" quotePrefix="1" applyNumberFormat="1" applyFont="1" applyFill="1" applyBorder="1" applyAlignment="1" applyProtection="1">
      <alignment horizontal="right"/>
    </xf>
    <xf numFmtId="172" fontId="15" fillId="3" borderId="4" xfId="2" applyNumberFormat="1" applyFont="1" applyFill="1" applyBorder="1" applyAlignment="1" applyProtection="1"/>
    <xf numFmtId="43" fontId="6" fillId="0" borderId="8" xfId="6" quotePrefix="1" applyNumberFormat="1" applyFont="1" applyFill="1" applyBorder="1" applyAlignment="1" applyProtection="1">
      <alignment horizontal="right"/>
    </xf>
    <xf numFmtId="43" fontId="6" fillId="5" borderId="8" xfId="6" quotePrefix="1" applyNumberFormat="1" applyFont="1" applyFill="1" applyBorder="1" applyAlignment="1" applyProtection="1">
      <alignment horizontal="right"/>
    </xf>
    <xf numFmtId="43" fontId="6" fillId="5" borderId="13" xfId="4" quotePrefix="1" applyNumberFormat="1" applyFont="1" applyFill="1" applyBorder="1" applyAlignment="1" applyProtection="1">
      <alignment horizontal="right"/>
    </xf>
    <xf numFmtId="164" fontId="6" fillId="5" borderId="0" xfId="6" quotePrefix="1" applyNumberFormat="1" applyFont="1" applyFill="1" applyBorder="1" applyAlignment="1" applyProtection="1">
      <alignment horizontal="right"/>
    </xf>
    <xf numFmtId="172" fontId="15" fillId="3" borderId="4" xfId="6" applyNumberFormat="1" applyFont="1" applyFill="1" applyBorder="1" applyProtection="1"/>
    <xf numFmtId="41" fontId="6" fillId="5" borderId="8" xfId="4" quotePrefix="1" applyNumberFormat="1" applyFont="1" applyFill="1" applyBorder="1" applyAlignment="1" applyProtection="1">
      <alignment horizontal="right"/>
    </xf>
    <xf numFmtId="41" fontId="6" fillId="3" borderId="4" xfId="6" applyNumberFormat="1" applyFont="1" applyFill="1" applyBorder="1" applyAlignment="1" applyProtection="1">
      <alignment horizontal="right"/>
    </xf>
    <xf numFmtId="41" fontId="6" fillId="3" borderId="0" xfId="6" applyNumberFormat="1" applyFont="1" applyFill="1" applyBorder="1" applyAlignment="1" applyProtection="1">
      <alignment horizontal="right"/>
    </xf>
    <xf numFmtId="41" fontId="6" fillId="4" borderId="8" xfId="4" quotePrefix="1" applyNumberFormat="1" applyFont="1" applyFill="1" applyBorder="1" applyAlignment="1" applyProtection="1">
      <alignment horizontal="right"/>
    </xf>
    <xf numFmtId="41" fontId="6" fillId="0" borderId="8" xfId="4" quotePrefix="1" applyNumberFormat="1" applyFont="1" applyFill="1" applyBorder="1" applyAlignment="1" applyProtection="1">
      <alignment horizontal="right"/>
    </xf>
    <xf numFmtId="41" fontId="6" fillId="5" borderId="11" xfId="4" quotePrefix="1" applyNumberFormat="1" applyFont="1" applyFill="1" applyBorder="1" applyAlignment="1" applyProtection="1">
      <alignment horizontal="right"/>
    </xf>
    <xf numFmtId="41" fontId="6" fillId="3" borderId="19" xfId="4" applyNumberFormat="1" applyFont="1" applyFill="1" applyBorder="1" applyAlignment="1" applyProtection="1">
      <alignment horizontal="right"/>
    </xf>
    <xf numFmtId="41" fontId="6" fillId="3" borderId="0" xfId="4" applyNumberFormat="1" applyFont="1" applyFill="1" applyBorder="1" applyAlignment="1" applyProtection="1">
      <alignment horizontal="right"/>
    </xf>
    <xf numFmtId="41" fontId="6" fillId="0" borderId="11" xfId="4" quotePrefix="1" applyNumberFormat="1" applyFont="1" applyFill="1" applyBorder="1" applyAlignment="1" applyProtection="1">
      <alignment horizontal="right"/>
    </xf>
    <xf numFmtId="165" fontId="15" fillId="3" borderId="19" xfId="6" applyNumberFormat="1" applyFont="1" applyFill="1" applyBorder="1" applyAlignment="1" applyProtection="1">
      <alignment horizontal="right"/>
    </xf>
    <xf numFmtId="0" fontId="6" fillId="5" borderId="6" xfId="6" applyFont="1" applyFill="1" applyBorder="1" applyAlignment="1" applyProtection="1">
      <alignment horizontal="right"/>
    </xf>
    <xf numFmtId="0" fontId="15" fillId="3" borderId="7" xfId="6" applyFont="1" applyFill="1" applyBorder="1" applyProtection="1"/>
    <xf numFmtId="0" fontId="13" fillId="3" borderId="8" xfId="6" quotePrefix="1" applyFont="1" applyFill="1" applyBorder="1" applyAlignment="1" applyProtection="1">
      <alignment horizontal="left" indent="2"/>
    </xf>
    <xf numFmtId="167" fontId="15" fillId="3" borderId="4" xfId="4" applyNumberFormat="1" applyFont="1" applyFill="1" applyBorder="1" applyAlignment="1" applyProtection="1"/>
    <xf numFmtId="167" fontId="15" fillId="3" borderId="4" xfId="4" applyNumberFormat="1" applyFont="1" applyFill="1" applyBorder="1" applyAlignment="1" applyProtection="1">
      <alignment horizontal="right"/>
    </xf>
    <xf numFmtId="43" fontId="6" fillId="5" borderId="21" xfId="6" applyNumberFormat="1" applyFont="1" applyFill="1" applyBorder="1" applyAlignment="1" applyProtection="1">
      <alignment horizontal="right"/>
    </xf>
    <xf numFmtId="43" fontId="6" fillId="0" borderId="18" xfId="6" applyNumberFormat="1" applyFont="1" applyFill="1" applyBorder="1" applyAlignment="1" applyProtection="1">
      <alignment horizontal="right"/>
    </xf>
    <xf numFmtId="39" fontId="15" fillId="3" borderId="19" xfId="6" applyNumberFormat="1" applyFont="1" applyFill="1" applyBorder="1" applyProtection="1"/>
    <xf numFmtId="0" fontId="10" fillId="5" borderId="0" xfId="6" applyFont="1" applyFill="1" applyProtection="1"/>
    <xf numFmtId="37" fontId="10" fillId="0" borderId="0" xfId="8" applyFont="1" applyFill="1" applyProtection="1"/>
    <xf numFmtId="37" fontId="10" fillId="0" borderId="0" xfId="8" applyFont="1" applyFill="1" applyAlignment="1" applyProtection="1"/>
    <xf numFmtId="37" fontId="11" fillId="0" borderId="0" xfId="8" applyFont="1" applyFill="1" applyAlignment="1" applyProtection="1"/>
    <xf numFmtId="37" fontId="20" fillId="0" borderId="0" xfId="8" applyFont="1" applyFill="1" applyAlignment="1" applyProtection="1">
      <alignment horizontal="center"/>
    </xf>
    <xf numFmtId="37" fontId="21" fillId="0" borderId="0" xfId="8" applyFont="1" applyFill="1" applyAlignment="1" applyProtection="1">
      <alignment horizontal="right"/>
    </xf>
    <xf numFmtId="37" fontId="10" fillId="0" borderId="0" xfId="8" applyFont="1" applyFill="1" applyBorder="1" applyProtection="1"/>
    <xf numFmtId="37" fontId="21" fillId="0" borderId="0" xfId="8" applyFont="1" applyFill="1" applyProtection="1"/>
    <xf numFmtId="37" fontId="13" fillId="0" borderId="0" xfId="8" applyFont="1" applyFill="1" applyProtection="1"/>
    <xf numFmtId="37" fontId="13" fillId="0" borderId="0" xfId="8" applyFont="1" applyFill="1" applyProtection="1">
      <protection locked="0"/>
    </xf>
    <xf numFmtId="37" fontId="10" fillId="0" borderId="0" xfId="8" applyFont="1" applyFill="1" applyProtection="1">
      <protection locked="0"/>
    </xf>
    <xf numFmtId="37" fontId="6" fillId="0" borderId="0" xfId="9" applyFont="1" applyFill="1" applyProtection="1"/>
    <xf numFmtId="0" fontId="15" fillId="3" borderId="0" xfId="6" applyFont="1" applyFill="1" applyBorder="1" applyProtection="1"/>
    <xf numFmtId="0" fontId="6" fillId="3" borderId="0" xfId="6" applyFont="1" applyFill="1" applyProtection="1"/>
    <xf numFmtId="37" fontId="13" fillId="0" borderId="0" xfId="9" applyFont="1" applyFill="1" applyProtection="1"/>
    <xf numFmtId="0" fontId="13" fillId="5" borderId="0" xfId="6" applyFont="1" applyFill="1" applyBorder="1" applyAlignment="1" applyProtection="1">
      <alignment horizontal="left"/>
    </xf>
    <xf numFmtId="0" fontId="19" fillId="3" borderId="0" xfId="6" applyFont="1" applyFill="1" applyBorder="1" applyProtection="1"/>
    <xf numFmtId="0" fontId="13" fillId="3" borderId="5" xfId="6" applyFont="1" applyFill="1" applyBorder="1" applyProtection="1"/>
    <xf numFmtId="0" fontId="13" fillId="3" borderId="6" xfId="6" applyFont="1" applyFill="1" applyBorder="1" applyProtection="1"/>
    <xf numFmtId="0" fontId="19" fillId="3" borderId="7" xfId="6" applyFont="1" applyFill="1" applyBorder="1" applyProtection="1"/>
    <xf numFmtId="0" fontId="19" fillId="3" borderId="10" xfId="6" applyFont="1" applyFill="1" applyBorder="1" applyProtection="1"/>
    <xf numFmtId="0" fontId="19" fillId="3" borderId="5" xfId="6" applyFont="1" applyFill="1" applyBorder="1" applyProtection="1"/>
    <xf numFmtId="41" fontId="19" fillId="3" borderId="6" xfId="6" quotePrefix="1" applyNumberFormat="1" applyFont="1" applyFill="1" applyBorder="1" applyAlignment="1" applyProtection="1">
      <alignment horizontal="right"/>
    </xf>
    <xf numFmtId="41" fontId="13" fillId="3" borderId="6" xfId="6" quotePrefix="1" applyNumberFormat="1" applyFont="1" applyFill="1" applyBorder="1" applyAlignment="1" applyProtection="1">
      <alignment horizontal="right"/>
    </xf>
    <xf numFmtId="0" fontId="13" fillId="3" borderId="7" xfId="6" applyNumberFormat="1" applyFont="1" applyFill="1" applyBorder="1" applyProtection="1"/>
    <xf numFmtId="0" fontId="22" fillId="3" borderId="0" xfId="6" applyFont="1" applyFill="1" applyBorder="1" applyAlignment="1" applyProtection="1">
      <alignment horizontal="left"/>
    </xf>
    <xf numFmtId="0" fontId="23" fillId="3" borderId="0" xfId="6" applyFont="1" applyFill="1" applyBorder="1" applyAlignment="1" applyProtection="1">
      <alignment horizontal="left"/>
    </xf>
    <xf numFmtId="41" fontId="19" fillId="3" borderId="17" xfId="6" applyNumberFormat="1" applyFont="1" applyFill="1" applyBorder="1" applyAlignment="1" applyProtection="1">
      <alignment horizontal="right"/>
    </xf>
    <xf numFmtId="41" fontId="13" fillId="3" borderId="18" xfId="6" applyNumberFormat="1" applyFont="1" applyFill="1" applyBorder="1" applyAlignment="1" applyProtection="1">
      <alignment horizontal="right"/>
    </xf>
    <xf numFmtId="0" fontId="13" fillId="3" borderId="19" xfId="6" quotePrefix="1" applyFont="1" applyFill="1" applyBorder="1" applyAlignment="1" applyProtection="1">
      <alignment horizontal="right"/>
    </xf>
    <xf numFmtId="0" fontId="13" fillId="3" borderId="0" xfId="6" applyFont="1" applyFill="1" applyBorder="1" applyAlignment="1" applyProtection="1">
      <alignment horizontal="right"/>
    </xf>
    <xf numFmtId="0" fontId="13" fillId="3" borderId="17" xfId="6" applyFont="1" applyFill="1" applyBorder="1" applyAlignment="1" applyProtection="1">
      <alignment horizontal="right"/>
    </xf>
    <xf numFmtId="41" fontId="19" fillId="3" borderId="18" xfId="6" applyNumberFormat="1" applyFont="1" applyFill="1" applyBorder="1" applyAlignment="1" applyProtection="1">
      <alignment horizontal="right"/>
    </xf>
    <xf numFmtId="0" fontId="13" fillId="3" borderId="19" xfId="6" applyFont="1" applyFill="1" applyBorder="1" applyAlignment="1" applyProtection="1">
      <alignment horizontal="right"/>
    </xf>
    <xf numFmtId="0" fontId="24" fillId="3" borderId="0" xfId="6" quotePrefix="1" applyFont="1" applyFill="1" applyBorder="1" applyAlignment="1" applyProtection="1">
      <alignment horizontal="left"/>
    </xf>
    <xf numFmtId="0" fontId="13" fillId="3" borderId="18" xfId="6" applyFont="1" applyFill="1" applyBorder="1" applyProtection="1"/>
    <xf numFmtId="0" fontId="13" fillId="3" borderId="5" xfId="6" applyFont="1" applyFill="1" applyBorder="1" applyAlignment="1" applyProtection="1">
      <alignment horizontal="left"/>
    </xf>
    <xf numFmtId="0" fontId="13" fillId="3" borderId="6" xfId="6" applyFont="1" applyFill="1" applyBorder="1" applyAlignment="1" applyProtection="1">
      <alignment horizontal="left"/>
    </xf>
    <xf numFmtId="0" fontId="13" fillId="3" borderId="7" xfId="6" applyFont="1" applyFill="1" applyBorder="1" applyAlignment="1" applyProtection="1">
      <alignment horizontal="left"/>
    </xf>
    <xf numFmtId="0" fontId="13" fillId="3" borderId="7" xfId="6" applyFont="1" applyFill="1" applyBorder="1" applyProtection="1"/>
    <xf numFmtId="0" fontId="13" fillId="3" borderId="8" xfId="6" applyFont="1" applyFill="1" applyBorder="1" applyAlignment="1" applyProtection="1">
      <alignment horizontal="left" indent="1"/>
    </xf>
    <xf numFmtId="0" fontId="13" fillId="3" borderId="8" xfId="6" applyFont="1" applyFill="1" applyBorder="1" applyAlignment="1" applyProtection="1"/>
    <xf numFmtId="41" fontId="13" fillId="3" borderId="8" xfId="4" applyNumberFormat="1" applyFont="1" applyFill="1" applyBorder="1" applyAlignment="1" applyProtection="1">
      <alignment horizontal="right"/>
    </xf>
    <xf numFmtId="41" fontId="13" fillId="3" borderId="4" xfId="4" applyNumberFormat="1" applyFont="1" applyFill="1" applyBorder="1" applyAlignment="1" applyProtection="1">
      <alignment horizontal="right"/>
    </xf>
    <xf numFmtId="41" fontId="13" fillId="3" borderId="0" xfId="4" applyNumberFormat="1" applyFont="1" applyFill="1" applyBorder="1" applyAlignment="1" applyProtection="1">
      <alignment horizontal="right"/>
    </xf>
    <xf numFmtId="41" fontId="19" fillId="3" borderId="15" xfId="4" applyNumberFormat="1" applyFont="1" applyFill="1" applyBorder="1" applyAlignment="1" applyProtection="1">
      <alignment horizontal="right"/>
    </xf>
    <xf numFmtId="166" fontId="13" fillId="3" borderId="4" xfId="4" applyNumberFormat="1" applyFont="1" applyFill="1" applyBorder="1" applyAlignment="1" applyProtection="1"/>
    <xf numFmtId="41" fontId="13" fillId="3" borderId="11" xfId="4" applyNumberFormat="1" applyFont="1" applyFill="1" applyBorder="1" applyAlignment="1" applyProtection="1">
      <alignment horizontal="right"/>
    </xf>
    <xf numFmtId="41" fontId="19" fillId="3" borderId="12" xfId="4" applyNumberFormat="1" applyFont="1" applyFill="1" applyBorder="1" applyAlignment="1" applyProtection="1">
      <alignment horizontal="right"/>
    </xf>
    <xf numFmtId="41" fontId="19" fillId="4" borderId="10" xfId="4" applyNumberFormat="1" applyFont="1" applyFill="1" applyBorder="1" applyAlignment="1" applyProtection="1">
      <alignment horizontal="right"/>
    </xf>
    <xf numFmtId="41" fontId="19" fillId="3" borderId="10" xfId="4" applyNumberFormat="1" applyFont="1" applyFill="1" applyBorder="1" applyAlignment="1" applyProtection="1">
      <alignment horizontal="right"/>
    </xf>
    <xf numFmtId="41" fontId="13" fillId="3" borderId="18" xfId="4" applyNumberFormat="1" applyFont="1" applyFill="1" applyBorder="1" applyAlignment="1" applyProtection="1">
      <alignment horizontal="right"/>
    </xf>
    <xf numFmtId="41" fontId="13" fillId="3" borderId="2" xfId="4" applyNumberFormat="1" applyFont="1" applyFill="1" applyBorder="1" applyAlignment="1" applyProtection="1">
      <alignment horizontal="right"/>
    </xf>
    <xf numFmtId="41" fontId="13" fillId="3" borderId="3" xfId="4" applyNumberFormat="1" applyFont="1" applyFill="1" applyBorder="1" applyAlignment="1" applyProtection="1">
      <alignment horizontal="right"/>
    </xf>
    <xf numFmtId="41" fontId="19" fillId="3" borderId="1" xfId="4" applyNumberFormat="1" applyFont="1" applyFill="1" applyBorder="1" applyAlignment="1" applyProtection="1">
      <alignment horizontal="right"/>
    </xf>
    <xf numFmtId="166" fontId="13" fillId="3" borderId="3" xfId="4" applyNumberFormat="1" applyFont="1" applyFill="1" applyBorder="1" applyAlignment="1" applyProtection="1"/>
    <xf numFmtId="41" fontId="13" fillId="3" borderId="19" xfId="4" applyNumberFormat="1" applyFont="1" applyFill="1" applyBorder="1" applyAlignment="1" applyProtection="1">
      <alignment horizontal="right"/>
    </xf>
    <xf numFmtId="41" fontId="19" fillId="3" borderId="17" xfId="4" applyNumberFormat="1" applyFont="1" applyFill="1" applyBorder="1" applyAlignment="1" applyProtection="1">
      <alignment horizontal="right"/>
    </xf>
    <xf numFmtId="166" fontId="13" fillId="3" borderId="19" xfId="4" applyNumberFormat="1" applyFont="1" applyFill="1" applyBorder="1" applyAlignment="1" applyProtection="1"/>
    <xf numFmtId="0" fontId="21" fillId="3" borderId="0" xfId="6" applyFont="1" applyFill="1" applyBorder="1" applyAlignment="1" applyProtection="1">
      <alignment horizontal="left"/>
    </xf>
    <xf numFmtId="166" fontId="21" fillId="3" borderId="0" xfId="4" applyNumberFormat="1" applyFont="1" applyFill="1" applyBorder="1" applyAlignment="1" applyProtection="1"/>
    <xf numFmtId="166" fontId="10" fillId="3" borderId="0" xfId="4" applyNumberFormat="1" applyFont="1" applyFill="1" applyBorder="1" applyAlignment="1" applyProtection="1"/>
    <xf numFmtId="41" fontId="19" fillId="3" borderId="5" xfId="6" applyNumberFormat="1" applyFont="1" applyFill="1" applyBorder="1" applyAlignment="1" applyProtection="1">
      <alignment horizontal="right"/>
    </xf>
    <xf numFmtId="0" fontId="13" fillId="3" borderId="0" xfId="6" applyFont="1" applyFill="1" applyBorder="1" applyAlignment="1" applyProtection="1">
      <alignment horizontal="left" indent="1"/>
    </xf>
    <xf numFmtId="0" fontId="13" fillId="3" borderId="0" xfId="6" applyFont="1" applyFill="1" applyBorder="1" applyProtection="1"/>
    <xf numFmtId="0" fontId="25" fillId="3" borderId="2" xfId="6" applyFont="1" applyFill="1" applyBorder="1" applyProtection="1"/>
    <xf numFmtId="0" fontId="26" fillId="3" borderId="2" xfId="6" applyFont="1" applyFill="1" applyBorder="1" applyProtection="1"/>
    <xf numFmtId="0" fontId="26" fillId="3" borderId="0" xfId="6" applyFont="1" applyFill="1" applyBorder="1" applyProtection="1"/>
    <xf numFmtId="0" fontId="25" fillId="3" borderId="18" xfId="6" applyFont="1" applyFill="1" applyBorder="1" applyProtection="1"/>
    <xf numFmtId="0" fontId="13" fillId="3" borderId="8" xfId="6" applyFont="1" applyFill="1" applyBorder="1" applyAlignment="1" applyProtection="1">
      <alignment horizontal="left"/>
    </xf>
    <xf numFmtId="41" fontId="13" fillId="3" borderId="23" xfId="4" applyNumberFormat="1" applyFont="1" applyFill="1" applyBorder="1" applyAlignment="1" applyProtection="1">
      <alignment horizontal="right"/>
    </xf>
    <xf numFmtId="41" fontId="19" fillId="3" borderId="25" xfId="4" applyNumberFormat="1" applyFont="1" applyFill="1" applyBorder="1" applyAlignment="1" applyProtection="1">
      <alignment horizontal="right"/>
    </xf>
    <xf numFmtId="166" fontId="13" fillId="3" borderId="7" xfId="4" applyNumberFormat="1" applyFont="1" applyFill="1" applyBorder="1" applyAlignment="1" applyProtection="1"/>
    <xf numFmtId="0" fontId="13" fillId="3" borderId="11" xfId="6" applyFont="1" applyFill="1" applyBorder="1" applyAlignment="1" applyProtection="1">
      <alignment horizontal="left"/>
    </xf>
    <xf numFmtId="0" fontId="13" fillId="3" borderId="4" xfId="6" applyFont="1" applyFill="1" applyBorder="1" applyProtection="1"/>
    <xf numFmtId="41" fontId="13" fillId="5" borderId="13" xfId="4" applyNumberFormat="1" applyFont="1" applyFill="1" applyBorder="1" applyAlignment="1" applyProtection="1">
      <alignment horizontal="right"/>
    </xf>
    <xf numFmtId="41" fontId="13" fillId="5" borderId="4" xfId="4" quotePrefix="1" applyNumberFormat="1" applyFont="1" applyFill="1" applyBorder="1" applyAlignment="1" applyProtection="1">
      <alignment horizontal="right"/>
    </xf>
    <xf numFmtId="41" fontId="13" fillId="5" borderId="0" xfId="4" quotePrefix="1" applyNumberFormat="1" applyFont="1" applyFill="1" applyBorder="1" applyAlignment="1" applyProtection="1">
      <alignment horizontal="right"/>
    </xf>
    <xf numFmtId="41" fontId="19" fillId="5" borderId="16" xfId="4" applyNumberFormat="1" applyFont="1" applyFill="1" applyBorder="1" applyAlignment="1" applyProtection="1">
      <alignment horizontal="right"/>
    </xf>
    <xf numFmtId="41" fontId="13" fillId="5" borderId="0" xfId="4" applyNumberFormat="1" applyFont="1" applyFill="1" applyBorder="1" applyAlignment="1" applyProtection="1">
      <alignment horizontal="right"/>
    </xf>
    <xf numFmtId="0" fontId="13" fillId="5" borderId="4" xfId="6" applyFont="1" applyFill="1" applyBorder="1" applyProtection="1"/>
    <xf numFmtId="0" fontId="13" fillId="5" borderId="8" xfId="6" applyFont="1" applyFill="1" applyBorder="1" applyAlignment="1" applyProtection="1">
      <alignment wrapText="1"/>
    </xf>
    <xf numFmtId="0" fontId="13" fillId="4" borderId="8" xfId="6" applyFont="1" applyFill="1" applyBorder="1" applyAlignment="1" applyProtection="1">
      <alignment wrapText="1"/>
    </xf>
    <xf numFmtId="41" fontId="13" fillId="5" borderId="8" xfId="4" applyNumberFormat="1" applyFont="1" applyFill="1" applyBorder="1" applyAlignment="1" applyProtection="1">
      <alignment horizontal="right"/>
    </xf>
    <xf numFmtId="41" fontId="19" fillId="5" borderId="15" xfId="4" applyNumberFormat="1" applyFont="1" applyFill="1" applyBorder="1" applyAlignment="1" applyProtection="1">
      <alignment horizontal="right"/>
    </xf>
    <xf numFmtId="0" fontId="13" fillId="5" borderId="13" xfId="6" applyFont="1" applyFill="1" applyBorder="1" applyAlignment="1" applyProtection="1">
      <alignment horizontal="left"/>
    </xf>
    <xf numFmtId="41" fontId="19" fillId="5" borderId="10" xfId="4" applyNumberFormat="1" applyFont="1" applyFill="1" applyBorder="1" applyAlignment="1" applyProtection="1">
      <alignment horizontal="right"/>
    </xf>
    <xf numFmtId="0" fontId="13" fillId="5" borderId="8" xfId="6" applyFont="1" applyFill="1" applyBorder="1" applyAlignment="1" applyProtection="1"/>
    <xf numFmtId="0" fontId="13" fillId="4" borderId="8" xfId="6" applyFont="1" applyFill="1" applyBorder="1" applyAlignment="1" applyProtection="1"/>
    <xf numFmtId="41" fontId="13" fillId="3" borderId="13" xfId="4" applyNumberFormat="1" applyFont="1" applyFill="1" applyBorder="1" applyAlignment="1" applyProtection="1">
      <alignment horizontal="right"/>
    </xf>
    <xf numFmtId="41" fontId="19" fillId="3" borderId="16" xfId="4" applyNumberFormat="1" applyFont="1" applyFill="1" applyBorder="1" applyAlignment="1" applyProtection="1">
      <alignment horizontal="right"/>
    </xf>
    <xf numFmtId="0" fontId="19" fillId="3" borderId="11" xfId="6" applyFont="1" applyFill="1" applyBorder="1" applyAlignment="1" applyProtection="1">
      <alignment horizontal="left"/>
    </xf>
    <xf numFmtId="165" fontId="13" fillId="3" borderId="3" xfId="6" applyNumberFormat="1" applyFont="1" applyFill="1" applyBorder="1" applyProtection="1"/>
    <xf numFmtId="37" fontId="9" fillId="0" borderId="0" xfId="9" applyFont="1" applyFill="1" applyProtection="1"/>
    <xf numFmtId="0" fontId="9" fillId="3" borderId="0" xfId="6" quotePrefix="1" applyFont="1" applyFill="1" applyBorder="1" applyAlignment="1" applyProtection="1">
      <alignment horizontal="left" vertical="top"/>
    </xf>
    <xf numFmtId="37" fontId="10" fillId="0" borderId="0" xfId="9" applyFont="1" applyFill="1" applyProtection="1"/>
    <xf numFmtId="37" fontId="20" fillId="0" borderId="0" xfId="9" applyFont="1" applyFill="1" applyAlignment="1" applyProtection="1">
      <alignment horizontal="center"/>
    </xf>
    <xf numFmtId="37" fontId="21" fillId="0" borderId="0" xfId="9" applyFont="1" applyFill="1" applyProtection="1"/>
    <xf numFmtId="37" fontId="21" fillId="0" borderId="0" xfId="9" applyFont="1" applyFill="1" applyBorder="1" applyProtection="1"/>
    <xf numFmtId="37" fontId="12" fillId="0" borderId="0" xfId="9" applyFont="1" applyFill="1" applyProtection="1"/>
    <xf numFmtId="37" fontId="13" fillId="0" borderId="0" xfId="9" applyFont="1" applyFill="1" applyProtection="1">
      <protection locked="0"/>
    </xf>
    <xf numFmtId="37" fontId="10" fillId="0" borderId="0" xfId="9" applyFont="1" applyFill="1" applyProtection="1">
      <protection locked="0"/>
    </xf>
    <xf numFmtId="37" fontId="6" fillId="0" borderId="0" xfId="10" applyFont="1" applyFill="1" applyAlignment="1" applyProtection="1"/>
    <xf numFmtId="0" fontId="15" fillId="3" borderId="0" xfId="6" applyFont="1" applyFill="1" applyAlignment="1" applyProtection="1">
      <alignment horizontal="centerContinuous"/>
    </xf>
    <xf numFmtId="0" fontId="6" fillId="3" borderId="0" xfId="6" applyFont="1" applyFill="1" applyAlignment="1" applyProtection="1">
      <alignment horizontal="centerContinuous"/>
    </xf>
    <xf numFmtId="0" fontId="15" fillId="3" borderId="0" xfId="6" applyFont="1" applyFill="1" applyBorder="1" applyAlignment="1" applyProtection="1">
      <alignment horizontal="centerContinuous"/>
    </xf>
    <xf numFmtId="0" fontId="6" fillId="3" borderId="0" xfId="6" applyFont="1" applyFill="1" applyAlignment="1" applyProtection="1"/>
    <xf numFmtId="0" fontId="6" fillId="3" borderId="0" xfId="6" applyFont="1" applyFill="1" applyBorder="1" applyAlignment="1" applyProtection="1"/>
    <xf numFmtId="41" fontId="6" fillId="3" borderId="5" xfId="6" applyNumberFormat="1" applyFont="1" applyFill="1" applyBorder="1" applyAlignment="1" applyProtection="1">
      <alignment horizontal="right"/>
    </xf>
    <xf numFmtId="41" fontId="6" fillId="3" borderId="6" xfId="6" applyNumberFormat="1" applyFont="1" applyFill="1" applyBorder="1" applyAlignment="1" applyProtection="1">
      <alignment horizontal="right"/>
    </xf>
    <xf numFmtId="41" fontId="15" fillId="3" borderId="7" xfId="6" applyNumberFormat="1" applyFont="1" applyFill="1" applyBorder="1" applyAlignment="1" applyProtection="1">
      <alignment horizontal="right"/>
    </xf>
    <xf numFmtId="41" fontId="15" fillId="3" borderId="10" xfId="6" applyNumberFormat="1" applyFont="1" applyFill="1" applyBorder="1" applyAlignment="1" applyProtection="1">
      <alignment horizontal="right"/>
    </xf>
    <xf numFmtId="41" fontId="15" fillId="3" borderId="5" xfId="6" applyNumberFormat="1" applyFont="1" applyFill="1" applyBorder="1" applyAlignment="1" applyProtection="1">
      <alignment horizontal="right"/>
    </xf>
    <xf numFmtId="0" fontId="6" fillId="3" borderId="7" xfId="6" applyNumberFormat="1" applyFont="1" applyFill="1" applyBorder="1" applyAlignment="1" applyProtection="1"/>
    <xf numFmtId="0" fontId="29" fillId="3" borderId="0" xfId="6" applyFont="1" applyFill="1" applyBorder="1" applyAlignment="1" applyProtection="1">
      <alignment horizontal="left"/>
    </xf>
    <xf numFmtId="0" fontId="30" fillId="3" borderId="0" xfId="6" applyFont="1" applyFill="1" applyBorder="1" applyAlignment="1" applyProtection="1">
      <alignment horizontal="left"/>
    </xf>
    <xf numFmtId="41" fontId="6" fillId="3" borderId="19" xfId="6" quotePrefix="1" applyNumberFormat="1" applyFont="1" applyFill="1" applyBorder="1" applyAlignment="1" applyProtection="1">
      <alignment horizontal="right"/>
    </xf>
    <xf numFmtId="41" fontId="6" fillId="3" borderId="17" xfId="6" applyNumberFormat="1" applyFont="1" applyFill="1" applyBorder="1" applyAlignment="1" applyProtection="1">
      <alignment horizontal="right"/>
    </xf>
    <xf numFmtId="0" fontId="6" fillId="3" borderId="19" xfId="6" applyFont="1" applyFill="1" applyBorder="1" applyAlignment="1" applyProtection="1">
      <alignment horizontal="right"/>
    </xf>
    <xf numFmtId="0" fontId="31" fillId="3" borderId="0" xfId="6" applyFont="1" applyFill="1" applyBorder="1" applyAlignment="1" applyProtection="1">
      <alignment horizontal="left"/>
    </xf>
    <xf numFmtId="0" fontId="15" fillId="3" borderId="0" xfId="6" applyFont="1" applyFill="1" applyBorder="1" applyAlignment="1" applyProtection="1"/>
    <xf numFmtId="0" fontId="6" fillId="3" borderId="18" xfId="6" applyFont="1" applyFill="1" applyBorder="1" applyAlignment="1" applyProtection="1"/>
    <xf numFmtId="0" fontId="6" fillId="5" borderId="5" xfId="6" applyFont="1" applyFill="1" applyBorder="1" applyAlignment="1" applyProtection="1"/>
    <xf numFmtId="0" fontId="6" fillId="3" borderId="6" xfId="6" applyFont="1" applyFill="1" applyBorder="1" applyAlignment="1" applyProtection="1"/>
    <xf numFmtId="0" fontId="15" fillId="3" borderId="7" xfId="6" applyFont="1" applyFill="1" applyBorder="1" applyAlignment="1" applyProtection="1"/>
    <xf numFmtId="0" fontId="6" fillId="3" borderId="5" xfId="6" applyFont="1" applyFill="1" applyBorder="1" applyAlignment="1" applyProtection="1"/>
    <xf numFmtId="0" fontId="6" fillId="5" borderId="6" xfId="6" applyFont="1" applyFill="1" applyBorder="1" applyAlignment="1" applyProtection="1"/>
    <xf numFmtId="0" fontId="6" fillId="3" borderId="4" xfId="6" applyFont="1" applyFill="1" applyBorder="1" applyAlignment="1" applyProtection="1"/>
    <xf numFmtId="0" fontId="6" fillId="3" borderId="8" xfId="6" applyFont="1" applyFill="1" applyBorder="1" applyAlignment="1" applyProtection="1">
      <alignment horizontal="left" indent="1"/>
    </xf>
    <xf numFmtId="0" fontId="6" fillId="3" borderId="8" xfId="6" applyFont="1" applyFill="1" applyBorder="1" applyAlignment="1" applyProtection="1">
      <alignment horizontal="left"/>
    </xf>
    <xf numFmtId="41" fontId="6" fillId="3" borderId="8" xfId="4" applyNumberFormat="1" applyFont="1" applyFill="1" applyBorder="1" applyAlignment="1" applyProtection="1">
      <alignment horizontal="right"/>
    </xf>
    <xf numFmtId="41" fontId="6" fillId="3" borderId="4" xfId="4" applyNumberFormat="1" applyFont="1" applyFill="1" applyBorder="1" applyAlignment="1" applyProtection="1">
      <alignment horizontal="right"/>
    </xf>
    <xf numFmtId="41" fontId="15" fillId="3" borderId="15" xfId="4" applyNumberFormat="1" applyFont="1" applyFill="1" applyBorder="1" applyAlignment="1" applyProtection="1">
      <alignment horizontal="right"/>
    </xf>
    <xf numFmtId="166" fontId="6" fillId="3" borderId="4" xfId="4" applyNumberFormat="1" applyFont="1" applyFill="1" applyBorder="1" applyAlignment="1" applyProtection="1"/>
    <xf numFmtId="41" fontId="15" fillId="5" borderId="12" xfId="4" applyNumberFormat="1" applyFont="1" applyFill="1" applyBorder="1" applyAlignment="1" applyProtection="1">
      <alignment horizontal="right"/>
    </xf>
    <xf numFmtId="41" fontId="6" fillId="3" borderId="13" xfId="4" applyNumberFormat="1" applyFont="1" applyFill="1" applyBorder="1" applyAlignment="1" applyProtection="1">
      <alignment horizontal="right"/>
    </xf>
    <xf numFmtId="0" fontId="13" fillId="3" borderId="13" xfId="6" applyFont="1" applyFill="1" applyBorder="1" applyAlignment="1" applyProtection="1"/>
    <xf numFmtId="0" fontId="19" fillId="3" borderId="0" xfId="6" applyFont="1" applyFill="1" applyBorder="1" applyAlignment="1" applyProtection="1"/>
    <xf numFmtId="0" fontId="17" fillId="3" borderId="0" xfId="6" applyFont="1" applyFill="1" applyBorder="1" applyAlignment="1" applyProtection="1">
      <alignment horizontal="left"/>
    </xf>
    <xf numFmtId="0" fontId="6" fillId="3" borderId="11" xfId="6" applyFont="1" applyFill="1" applyBorder="1" applyAlignment="1" applyProtection="1">
      <alignment horizontal="left" indent="1"/>
    </xf>
    <xf numFmtId="0" fontId="6" fillId="3" borderId="11" xfId="6" applyFont="1" applyFill="1" applyBorder="1" applyAlignment="1" applyProtection="1">
      <alignment horizontal="left"/>
    </xf>
    <xf numFmtId="41" fontId="6" fillId="5" borderId="11" xfId="4" applyNumberFormat="1" applyFont="1" applyFill="1" applyBorder="1" applyAlignment="1" applyProtection="1">
      <alignment horizontal="right"/>
    </xf>
    <xf numFmtId="0" fontId="15" fillId="3" borderId="8" xfId="6" applyFont="1" applyFill="1" applyBorder="1" applyAlignment="1" applyProtection="1">
      <alignment horizontal="left"/>
    </xf>
    <xf numFmtId="41" fontId="6" fillId="3" borderId="11" xfId="4" applyNumberFormat="1" applyFont="1" applyFill="1" applyBorder="1" applyAlignment="1" applyProtection="1">
      <alignment horizontal="right"/>
    </xf>
    <xf numFmtId="41" fontId="6" fillId="3" borderId="18" xfId="4" applyNumberFormat="1" applyFont="1" applyFill="1" applyBorder="1" applyAlignment="1" applyProtection="1">
      <alignment horizontal="right"/>
    </xf>
    <xf numFmtId="37" fontId="13" fillId="0" borderId="0" xfId="10" applyFont="1" applyFill="1" applyAlignment="1" applyProtection="1"/>
    <xf numFmtId="0" fontId="13" fillId="3" borderId="0" xfId="6" applyFont="1" applyFill="1" applyBorder="1" applyAlignment="1" applyProtection="1"/>
    <xf numFmtId="37" fontId="19" fillId="3" borderId="0" xfId="4" applyNumberFormat="1" applyFont="1" applyFill="1" applyBorder="1" applyAlignment="1" applyProtection="1"/>
    <xf numFmtId="37" fontId="13" fillId="3" borderId="0" xfId="4" applyNumberFormat="1" applyFont="1" applyFill="1" applyBorder="1" applyAlignment="1" applyProtection="1"/>
    <xf numFmtId="38" fontId="13" fillId="3" borderId="0" xfId="4" applyNumberFormat="1" applyFont="1" applyFill="1" applyBorder="1" applyAlignment="1" applyProtection="1"/>
    <xf numFmtId="0" fontId="19" fillId="3" borderId="0" xfId="6" applyFont="1" applyFill="1" applyAlignment="1" applyProtection="1"/>
    <xf numFmtId="0" fontId="13" fillId="3" borderId="0" xfId="6" applyFont="1" applyFill="1" applyAlignment="1" applyProtection="1"/>
    <xf numFmtId="37" fontId="9" fillId="0" borderId="0" xfId="10" applyFont="1" applyFill="1" applyAlignment="1" applyProtection="1"/>
    <xf numFmtId="0" fontId="9" fillId="0" borderId="0" xfId="6" quotePrefix="1" applyFont="1" applyFill="1" applyBorder="1" applyAlignment="1" applyProtection="1">
      <alignment horizontal="left" vertical="top"/>
    </xf>
    <xf numFmtId="0" fontId="9" fillId="0" borderId="0" xfId="6" quotePrefix="1" applyFont="1" applyFill="1" applyAlignment="1" applyProtection="1">
      <alignment horizontal="left" vertical="top"/>
    </xf>
    <xf numFmtId="37" fontId="10" fillId="0" borderId="0" xfId="10" applyFont="1" applyFill="1" applyAlignment="1" applyProtection="1"/>
    <xf numFmtId="37" fontId="11" fillId="0" borderId="0" xfId="10" applyFont="1" applyFill="1" applyAlignment="1" applyProtection="1"/>
    <xf numFmtId="37" fontId="21" fillId="0" borderId="0" xfId="10" applyFont="1" applyFill="1" applyAlignment="1" applyProtection="1"/>
    <xf numFmtId="37" fontId="21" fillId="0" borderId="0" xfId="10" applyFont="1" applyFill="1" applyBorder="1" applyAlignment="1" applyProtection="1"/>
    <xf numFmtId="37" fontId="12" fillId="0" borderId="0" xfId="10" applyFont="1" applyFill="1" applyAlignment="1" applyProtection="1"/>
    <xf numFmtId="37" fontId="13" fillId="0" borderId="0" xfId="10" applyFont="1" applyFill="1" applyAlignment="1" applyProtection="1">
      <protection locked="0"/>
    </xf>
    <xf numFmtId="37" fontId="6" fillId="0" borderId="0" xfId="12" applyFont="1" applyFill="1" applyProtection="1"/>
    <xf numFmtId="0" fontId="6" fillId="3" borderId="0" xfId="11" applyFont="1" applyFill="1" applyBorder="1" applyProtection="1"/>
    <xf numFmtId="0" fontId="32" fillId="3" borderId="0" xfId="11" applyFont="1" applyFill="1" applyBorder="1" applyAlignment="1" applyProtection="1">
      <alignment horizontal="right"/>
    </xf>
    <xf numFmtId="0" fontId="6" fillId="3" borderId="0" xfId="11" applyFont="1" applyFill="1" applyProtection="1"/>
    <xf numFmtId="0" fontId="6" fillId="3" borderId="0" xfId="11" applyFont="1" applyFill="1" applyBorder="1" applyAlignment="1" applyProtection="1">
      <alignment horizontal="left"/>
    </xf>
    <xf numFmtId="41" fontId="6" fillId="3" borderId="5" xfId="11" applyNumberFormat="1" applyFont="1" applyFill="1" applyBorder="1" applyAlignment="1" applyProtection="1">
      <alignment horizontal="right"/>
    </xf>
    <xf numFmtId="41" fontId="6" fillId="3" borderId="6" xfId="11" applyNumberFormat="1" applyFont="1" applyFill="1" applyBorder="1" applyAlignment="1" applyProtection="1">
      <alignment horizontal="right"/>
    </xf>
    <xf numFmtId="41" fontId="15" fillId="3" borderId="7" xfId="11" applyNumberFormat="1" applyFont="1" applyFill="1" applyBorder="1" applyAlignment="1" applyProtection="1">
      <alignment horizontal="right"/>
    </xf>
    <xf numFmtId="41" fontId="15" fillId="3" borderId="10" xfId="11" applyNumberFormat="1" applyFont="1" applyFill="1" applyBorder="1" applyAlignment="1" applyProtection="1">
      <alignment horizontal="right"/>
    </xf>
    <xf numFmtId="41" fontId="15" fillId="3" borderId="5" xfId="11" applyNumberFormat="1" applyFont="1" applyFill="1" applyBorder="1" applyAlignment="1" applyProtection="1">
      <alignment horizontal="right"/>
    </xf>
    <xf numFmtId="41" fontId="15" fillId="3" borderId="6" xfId="11" quotePrefix="1" applyNumberFormat="1" applyFont="1" applyFill="1" applyBorder="1" applyAlignment="1" applyProtection="1">
      <alignment horizontal="right"/>
    </xf>
    <xf numFmtId="41" fontId="6" fillId="3" borderId="6" xfId="11" quotePrefix="1" applyNumberFormat="1" applyFont="1" applyFill="1" applyBorder="1" applyAlignment="1" applyProtection="1">
      <alignment horizontal="right"/>
    </xf>
    <xf numFmtId="49" fontId="6" fillId="3" borderId="7" xfId="11" applyNumberFormat="1" applyFont="1" applyFill="1" applyBorder="1" applyAlignment="1" applyProtection="1">
      <alignment horizontal="right"/>
    </xf>
    <xf numFmtId="0" fontId="29" fillId="3" borderId="0" xfId="11" applyFont="1" applyFill="1" applyBorder="1" applyAlignment="1" applyProtection="1">
      <alignment horizontal="left"/>
    </xf>
    <xf numFmtId="41" fontId="15" fillId="3" borderId="17" xfId="11" applyNumberFormat="1" applyFont="1" applyFill="1" applyBorder="1" applyAlignment="1" applyProtection="1">
      <alignment horizontal="right"/>
    </xf>
    <xf numFmtId="41" fontId="6" fillId="3" borderId="18" xfId="11" applyNumberFormat="1" applyFont="1" applyFill="1" applyBorder="1" applyAlignment="1" applyProtection="1">
      <alignment horizontal="right"/>
    </xf>
    <xf numFmtId="41" fontId="6" fillId="3" borderId="19" xfId="11" quotePrefix="1" applyNumberFormat="1" applyFont="1" applyFill="1" applyBorder="1" applyAlignment="1" applyProtection="1">
      <alignment horizontal="right"/>
    </xf>
    <xf numFmtId="41" fontId="6" fillId="3" borderId="0" xfId="11" applyNumberFormat="1" applyFont="1" applyFill="1" applyBorder="1" applyAlignment="1" applyProtection="1">
      <alignment horizontal="right"/>
    </xf>
    <xf numFmtId="41" fontId="6" fillId="3" borderId="17" xfId="11" applyNumberFormat="1" applyFont="1" applyFill="1" applyBorder="1" applyAlignment="1" applyProtection="1">
      <alignment horizontal="right"/>
    </xf>
    <xf numFmtId="41" fontId="15" fillId="3" borderId="18" xfId="11" applyNumberFormat="1" applyFont="1" applyFill="1" applyBorder="1" applyAlignment="1" applyProtection="1">
      <alignment horizontal="right"/>
    </xf>
    <xf numFmtId="0" fontId="6" fillId="3" borderId="19" xfId="11" quotePrefix="1" applyFont="1" applyFill="1" applyBorder="1" applyAlignment="1" applyProtection="1">
      <alignment horizontal="right"/>
    </xf>
    <xf numFmtId="166" fontId="32" fillId="3" borderId="2" xfId="4" applyNumberFormat="1" applyFont="1" applyFill="1" applyBorder="1" applyAlignment="1" applyProtection="1">
      <alignment horizontal="left"/>
    </xf>
    <xf numFmtId="166" fontId="32" fillId="3" borderId="0" xfId="4" applyNumberFormat="1" applyFont="1" applyFill="1" applyBorder="1" applyAlignment="1" applyProtection="1">
      <alignment horizontal="left"/>
    </xf>
    <xf numFmtId="166" fontId="32" fillId="3" borderId="18" xfId="4" applyNumberFormat="1" applyFont="1" applyFill="1" applyBorder="1" applyAlignment="1" applyProtection="1">
      <alignment horizontal="left"/>
    </xf>
    <xf numFmtId="43" fontId="6" fillId="3" borderId="18" xfId="4" applyFont="1" applyFill="1" applyBorder="1" applyAlignment="1" applyProtection="1">
      <alignment horizontal="left"/>
    </xf>
    <xf numFmtId="0" fontId="15" fillId="3" borderId="0" xfId="11" applyFont="1" applyFill="1" applyBorder="1" applyAlignment="1" applyProtection="1">
      <alignment horizontal="left"/>
    </xf>
    <xf numFmtId="166" fontId="32" fillId="3" borderId="5" xfId="4" applyNumberFormat="1" applyFont="1" applyFill="1" applyBorder="1" applyAlignment="1" applyProtection="1">
      <alignment horizontal="left"/>
    </xf>
    <xf numFmtId="166" fontId="32" fillId="3" borderId="6" xfId="4" applyNumberFormat="1" applyFont="1" applyFill="1" applyBorder="1" applyAlignment="1" applyProtection="1">
      <alignment horizontal="left"/>
    </xf>
    <xf numFmtId="166" fontId="32" fillId="3" borderId="7" xfId="4" applyNumberFormat="1" applyFont="1" applyFill="1" applyBorder="1" applyAlignment="1" applyProtection="1">
      <alignment horizontal="left"/>
    </xf>
    <xf numFmtId="166" fontId="32" fillId="3" borderId="10" xfId="4" applyNumberFormat="1" applyFont="1" applyFill="1" applyBorder="1" applyAlignment="1" applyProtection="1">
      <alignment horizontal="left"/>
    </xf>
    <xf numFmtId="43" fontId="6" fillId="3" borderId="4" xfId="4" applyFont="1" applyFill="1" applyBorder="1" applyAlignment="1" applyProtection="1">
      <alignment horizontal="left"/>
    </xf>
    <xf numFmtId="41" fontId="6" fillId="5" borderId="15" xfId="4" applyNumberFormat="1" applyFont="1" applyFill="1" applyBorder="1" applyAlignment="1" applyProtection="1">
      <alignment horizontal="right"/>
    </xf>
    <xf numFmtId="41" fontId="6" fillId="5" borderId="4" xfId="4" applyNumberFormat="1" applyFont="1" applyFill="1" applyBorder="1" applyAlignment="1" applyProtection="1">
      <alignment horizontal="right" indent="1"/>
    </xf>
    <xf numFmtId="41" fontId="6" fillId="5" borderId="0" xfId="4" applyNumberFormat="1" applyFont="1" applyFill="1" applyBorder="1" applyAlignment="1" applyProtection="1">
      <alignment horizontal="right" indent="1"/>
    </xf>
    <xf numFmtId="41" fontId="6" fillId="5" borderId="16" xfId="4" applyNumberFormat="1" applyFont="1" applyFill="1" applyBorder="1" applyAlignment="1" applyProtection="1">
      <alignment horizontal="right"/>
    </xf>
    <xf numFmtId="0" fontId="6" fillId="3" borderId="8" xfId="11" applyFont="1" applyFill="1" applyBorder="1" applyAlignment="1" applyProtection="1">
      <alignment horizontal="left" indent="2"/>
    </xf>
    <xf numFmtId="0" fontId="6" fillId="3" borderId="8" xfId="11" quotePrefix="1" applyFont="1" applyFill="1" applyBorder="1" applyAlignment="1" applyProtection="1">
      <alignment horizontal="left"/>
    </xf>
    <xf numFmtId="41" fontId="6" fillId="5" borderId="12" xfId="4" applyNumberFormat="1" applyFont="1" applyFill="1" applyBorder="1" applyAlignment="1" applyProtection="1">
      <alignment horizontal="right"/>
    </xf>
    <xf numFmtId="41" fontId="6" fillId="5" borderId="21" xfId="4" applyNumberFormat="1" applyFont="1" applyFill="1" applyBorder="1" applyAlignment="1" applyProtection="1">
      <alignment horizontal="right"/>
    </xf>
    <xf numFmtId="41" fontId="6" fillId="5" borderId="19" xfId="4" applyNumberFormat="1" applyFont="1" applyFill="1" applyBorder="1" applyAlignment="1" applyProtection="1">
      <alignment horizontal="right"/>
    </xf>
    <xf numFmtId="41" fontId="6" fillId="5" borderId="22" xfId="4" applyNumberFormat="1" applyFont="1" applyFill="1" applyBorder="1" applyAlignment="1" applyProtection="1">
      <alignment horizontal="right"/>
    </xf>
    <xf numFmtId="166" fontId="6" fillId="3" borderId="19" xfId="4" applyNumberFormat="1" applyFont="1" applyFill="1" applyBorder="1" applyAlignment="1" applyProtection="1"/>
    <xf numFmtId="0" fontId="6" fillId="3" borderId="8" xfId="11" applyFont="1" applyFill="1" applyBorder="1" applyAlignment="1" applyProtection="1">
      <alignment horizontal="left"/>
    </xf>
    <xf numFmtId="41" fontId="6" fillId="5" borderId="18" xfId="4" applyNumberFormat="1" applyFont="1" applyFill="1" applyBorder="1" applyAlignment="1" applyProtection="1">
      <alignment horizontal="right"/>
    </xf>
    <xf numFmtId="41" fontId="6" fillId="5" borderId="19" xfId="4" applyNumberFormat="1" applyFont="1" applyFill="1" applyBorder="1" applyAlignment="1" applyProtection="1">
      <alignment horizontal="right" indent="1"/>
    </xf>
    <xf numFmtId="41" fontId="6" fillId="5" borderId="17" xfId="4" applyNumberFormat="1" applyFont="1" applyFill="1" applyBorder="1" applyAlignment="1" applyProtection="1">
      <alignment horizontal="right" indent="1"/>
    </xf>
    <xf numFmtId="0" fontId="6" fillId="3" borderId="11" xfId="11" applyFont="1" applyFill="1" applyBorder="1" applyAlignment="1" applyProtection="1">
      <alignment horizontal="left" indent="2"/>
    </xf>
    <xf numFmtId="0" fontId="6" fillId="3" borderId="11" xfId="11" applyFont="1" applyFill="1" applyBorder="1" applyAlignment="1" applyProtection="1">
      <alignment horizontal="left"/>
    </xf>
    <xf numFmtId="0" fontId="15" fillId="3" borderId="11" xfId="11" applyFont="1" applyFill="1" applyBorder="1" applyAlignment="1" applyProtection="1">
      <alignment horizontal="left"/>
    </xf>
    <xf numFmtId="41" fontId="6" fillId="5" borderId="2" xfId="4" applyNumberFormat="1" applyFont="1" applyFill="1" applyBorder="1" applyAlignment="1" applyProtection="1">
      <alignment horizontal="right" indent="1"/>
    </xf>
    <xf numFmtId="41" fontId="6" fillId="5" borderId="3" xfId="4" applyNumberFormat="1" applyFont="1" applyFill="1" applyBorder="1" applyAlignment="1" applyProtection="1">
      <alignment horizontal="right" indent="1"/>
    </xf>
    <xf numFmtId="41" fontId="6" fillId="5" borderId="1" xfId="4" applyNumberFormat="1" applyFont="1" applyFill="1" applyBorder="1" applyAlignment="1" applyProtection="1">
      <alignment horizontal="right" indent="1"/>
    </xf>
    <xf numFmtId="41" fontId="6" fillId="5" borderId="27" xfId="4" applyNumberFormat="1" applyFont="1" applyFill="1" applyBorder="1" applyAlignment="1" applyProtection="1">
      <alignment horizontal="right" indent="1"/>
    </xf>
    <xf numFmtId="41" fontId="6" fillId="5" borderId="28" xfId="4" applyNumberFormat="1" applyFont="1" applyFill="1" applyBorder="1" applyAlignment="1" applyProtection="1">
      <alignment horizontal="right" indent="1"/>
    </xf>
    <xf numFmtId="166" fontId="6" fillId="3" borderId="27" xfId="4" applyNumberFormat="1" applyFont="1" applyFill="1" applyBorder="1" applyAlignment="1" applyProtection="1"/>
    <xf numFmtId="166" fontId="6" fillId="3" borderId="2" xfId="4" applyNumberFormat="1" applyFont="1" applyFill="1" applyBorder="1" applyAlignment="1" applyProtection="1"/>
    <xf numFmtId="41" fontId="6" fillId="5" borderId="29" xfId="4" applyNumberFormat="1" applyFont="1" applyFill="1" applyBorder="1" applyAlignment="1" applyProtection="1">
      <alignment horizontal="right" indent="1"/>
    </xf>
    <xf numFmtId="41" fontId="6" fillId="5" borderId="10" xfId="4" applyNumberFormat="1" applyFont="1" applyFill="1" applyBorder="1" applyAlignment="1" applyProtection="1">
      <alignment horizontal="right" indent="1"/>
    </xf>
    <xf numFmtId="166" fontId="6" fillId="3" borderId="7" xfId="4" applyNumberFormat="1" applyFont="1" applyFill="1" applyBorder="1" applyAlignment="1" applyProtection="1"/>
    <xf numFmtId="0" fontId="6" fillId="3" borderId="0" xfId="11" applyFont="1" applyFill="1" applyBorder="1" applyAlignment="1" applyProtection="1">
      <alignment horizontal="left" indent="2"/>
    </xf>
    <xf numFmtId="0" fontId="15" fillId="3" borderId="0" xfId="11" applyFont="1" applyFill="1" applyBorder="1" applyProtection="1"/>
    <xf numFmtId="0" fontId="15" fillId="3" borderId="13" xfId="11" applyFont="1" applyFill="1" applyBorder="1" applyProtection="1"/>
    <xf numFmtId="41" fontId="6" fillId="5" borderId="1" xfId="4" applyNumberFormat="1" applyFont="1" applyFill="1" applyBorder="1" applyAlignment="1" applyProtection="1">
      <alignment horizontal="right"/>
    </xf>
    <xf numFmtId="166" fontId="6" fillId="3" borderId="18" xfId="4" applyNumberFormat="1" applyFont="1" applyFill="1" applyBorder="1" applyAlignment="1" applyProtection="1"/>
    <xf numFmtId="41" fontId="6" fillId="5" borderId="0" xfId="11" applyNumberFormat="1" applyFont="1" applyFill="1" applyBorder="1" applyAlignment="1" applyProtection="1">
      <alignment horizontal="right"/>
    </xf>
    <xf numFmtId="41" fontId="32" fillId="5" borderId="7" xfId="4" applyNumberFormat="1" applyFont="1" applyFill="1" applyBorder="1" applyAlignment="1" applyProtection="1">
      <alignment horizontal="right"/>
    </xf>
    <xf numFmtId="41" fontId="6" fillId="5" borderId="10" xfId="11" applyNumberFormat="1" applyFont="1" applyFill="1" applyBorder="1" applyAlignment="1" applyProtection="1">
      <alignment horizontal="right"/>
    </xf>
    <xf numFmtId="0" fontId="6" fillId="3" borderId="7" xfId="11" applyFont="1" applyFill="1" applyBorder="1" applyProtection="1"/>
    <xf numFmtId="41" fontId="6" fillId="5" borderId="15" xfId="11" applyNumberFormat="1" applyFont="1" applyFill="1" applyBorder="1" applyAlignment="1" applyProtection="1">
      <alignment horizontal="right"/>
    </xf>
    <xf numFmtId="0" fontId="6" fillId="3" borderId="4" xfId="11" applyFont="1" applyFill="1" applyBorder="1" applyProtection="1"/>
    <xf numFmtId="0" fontId="6" fillId="0" borderId="8" xfId="11" applyFont="1" applyFill="1" applyBorder="1" applyAlignment="1" applyProtection="1">
      <alignment horizontal="left"/>
    </xf>
    <xf numFmtId="0" fontId="6" fillId="0" borderId="4" xfId="11" applyFont="1" applyFill="1" applyBorder="1" applyProtection="1"/>
    <xf numFmtId="0" fontId="6" fillId="0" borderId="11" xfId="11" applyFont="1" applyFill="1" applyBorder="1" applyAlignment="1" applyProtection="1">
      <alignment horizontal="left" indent="2"/>
    </xf>
    <xf numFmtId="41" fontId="6" fillId="5" borderId="12" xfId="11" applyNumberFormat="1" applyFont="1" applyFill="1" applyBorder="1" applyAlignment="1" applyProtection="1">
      <alignment horizontal="right"/>
    </xf>
    <xf numFmtId="41" fontId="6" fillId="5" borderId="19" xfId="11" applyNumberFormat="1" applyFont="1" applyFill="1" applyBorder="1" applyAlignment="1" applyProtection="1">
      <alignment horizontal="right"/>
    </xf>
    <xf numFmtId="41" fontId="6" fillId="5" borderId="17" xfId="11" applyNumberFormat="1" applyFont="1" applyFill="1" applyBorder="1" applyAlignment="1" applyProtection="1">
      <alignment horizontal="right"/>
    </xf>
    <xf numFmtId="41" fontId="6" fillId="3" borderId="21" xfId="4" applyNumberFormat="1" applyFont="1" applyFill="1" applyBorder="1" applyAlignment="1" applyProtection="1">
      <alignment horizontal="right"/>
    </xf>
    <xf numFmtId="0" fontId="6" fillId="3" borderId="19" xfId="11" applyFont="1" applyFill="1" applyBorder="1" applyProtection="1"/>
    <xf numFmtId="43" fontId="6" fillId="5" borderId="0" xfId="4" applyFont="1" applyFill="1" applyBorder="1" applyAlignment="1" applyProtection="1"/>
    <xf numFmtId="43" fontId="6" fillId="3" borderId="0" xfId="4" applyFont="1" applyFill="1" applyBorder="1" applyAlignment="1" applyProtection="1"/>
    <xf numFmtId="43" fontId="6" fillId="5" borderId="6" xfId="4" applyFont="1" applyFill="1" applyBorder="1" applyAlignment="1" applyProtection="1"/>
    <xf numFmtId="43" fontId="6" fillId="5" borderId="7" xfId="4" applyFont="1" applyFill="1" applyBorder="1" applyAlignment="1" applyProtection="1"/>
    <xf numFmtId="43" fontId="6" fillId="5" borderId="5" xfId="4" applyFont="1" applyFill="1" applyBorder="1" applyAlignment="1" applyProtection="1"/>
    <xf numFmtId="43" fontId="6" fillId="3" borderId="7" xfId="4" applyFont="1" applyFill="1" applyBorder="1" applyAlignment="1" applyProtection="1"/>
    <xf numFmtId="0" fontId="13" fillId="3" borderId="8" xfId="11" quotePrefix="1" applyFont="1" applyFill="1" applyBorder="1" applyAlignment="1" applyProtection="1"/>
    <xf numFmtId="169" fontId="6" fillId="5" borderId="8" xfId="4" applyNumberFormat="1" applyFont="1" applyFill="1" applyBorder="1" applyAlignment="1" applyProtection="1">
      <alignment horizontal="right"/>
    </xf>
    <xf numFmtId="169" fontId="6" fillId="5" borderId="4" xfId="4" applyNumberFormat="1" applyFont="1" applyFill="1" applyBorder="1" applyAlignment="1" applyProtection="1"/>
    <xf numFmtId="169" fontId="6" fillId="5" borderId="15" xfId="1" applyNumberFormat="1" applyFont="1" applyFill="1" applyBorder="1" applyAlignment="1" applyProtection="1">
      <alignment horizontal="right"/>
    </xf>
    <xf numFmtId="169" fontId="6" fillId="5" borderId="8" xfId="1" applyNumberFormat="1" applyFont="1" applyFill="1" applyBorder="1" applyAlignment="1" applyProtection="1">
      <alignment horizontal="right"/>
    </xf>
    <xf numFmtId="169" fontId="6" fillId="5" borderId="8" xfId="4" applyNumberFormat="1" applyFont="1" applyFill="1" applyBorder="1" applyAlignment="1" applyProtection="1"/>
    <xf numFmtId="169" fontId="6" fillId="3" borderId="4" xfId="11" applyNumberFormat="1" applyFont="1" applyFill="1" applyBorder="1" applyAlignment="1" applyProtection="1">
      <alignment horizontal="right"/>
    </xf>
    <xf numFmtId="168" fontId="6" fillId="5" borderId="8" xfId="4" applyNumberFormat="1" applyFont="1" applyFill="1" applyBorder="1" applyAlignment="1" applyProtection="1">
      <alignment horizontal="right"/>
    </xf>
    <xf numFmtId="167" fontId="6" fillId="5" borderId="0" xfId="11" applyNumberFormat="1" applyFont="1" applyFill="1" applyBorder="1" applyAlignment="1" applyProtection="1">
      <alignment horizontal="right"/>
    </xf>
    <xf numFmtId="168" fontId="6" fillId="5" borderId="15" xfId="1" applyNumberFormat="1" applyFont="1" applyFill="1" applyBorder="1" applyAlignment="1" applyProtection="1">
      <alignment horizontal="right"/>
    </xf>
    <xf numFmtId="168" fontId="6" fillId="5" borderId="8" xfId="1" applyNumberFormat="1" applyFont="1" applyFill="1" applyBorder="1" applyAlignment="1" applyProtection="1">
      <alignment horizontal="right"/>
    </xf>
    <xf numFmtId="168" fontId="6" fillId="3" borderId="8" xfId="1" applyNumberFormat="1" applyFont="1" applyFill="1" applyBorder="1" applyAlignment="1" applyProtection="1">
      <alignment horizontal="right"/>
    </xf>
    <xf numFmtId="167" fontId="6" fillId="3" borderId="4" xfId="11" applyNumberFormat="1" applyFont="1" applyFill="1" applyBorder="1" applyAlignment="1" applyProtection="1">
      <alignment horizontal="right"/>
    </xf>
    <xf numFmtId="168" fontId="6" fillId="5" borderId="0" xfId="1" applyNumberFormat="1" applyFont="1" applyFill="1" applyBorder="1" applyAlignment="1" applyProtection="1"/>
    <xf numFmtId="168" fontId="6" fillId="5" borderId="12" xfId="1" applyNumberFormat="1" applyFont="1" applyFill="1" applyBorder="1" applyAlignment="1" applyProtection="1"/>
    <xf numFmtId="168" fontId="6" fillId="5" borderId="11" xfId="1" applyNumberFormat="1" applyFont="1" applyFill="1" applyBorder="1" applyAlignment="1" applyProtection="1"/>
    <xf numFmtId="41" fontId="6" fillId="5" borderId="0" xfId="2" applyNumberFormat="1" applyFont="1" applyFill="1" applyBorder="1" applyAlignment="1" applyProtection="1">
      <alignment horizontal="right" indent="1"/>
    </xf>
    <xf numFmtId="173" fontId="6" fillId="3" borderId="4" xfId="2" applyNumberFormat="1" applyFont="1" applyFill="1" applyBorder="1" applyAlignment="1" applyProtection="1">
      <alignment horizontal="left" indent="4"/>
    </xf>
    <xf numFmtId="41" fontId="6" fillId="5" borderId="10" xfId="4" applyNumberFormat="1" applyFont="1" applyFill="1" applyBorder="1" applyAlignment="1" applyProtection="1">
      <alignment horizontal="right"/>
    </xf>
    <xf numFmtId="41" fontId="6" fillId="3" borderId="6" xfId="4" applyNumberFormat="1" applyFont="1" applyFill="1" applyBorder="1" applyAlignment="1" applyProtection="1">
      <alignment horizontal="right"/>
    </xf>
    <xf numFmtId="41" fontId="6" fillId="5" borderId="7" xfId="4" applyNumberFormat="1" applyFont="1" applyFill="1" applyBorder="1" applyAlignment="1" applyProtection="1">
      <alignment horizontal="right"/>
    </xf>
    <xf numFmtId="41" fontId="6" fillId="3" borderId="5" xfId="4" applyNumberFormat="1" applyFont="1" applyFill="1" applyBorder="1" applyAlignment="1" applyProtection="1">
      <alignment horizontal="right"/>
    </xf>
    <xf numFmtId="41" fontId="6" fillId="5" borderId="6" xfId="4" applyNumberFormat="1" applyFont="1" applyFill="1" applyBorder="1" applyAlignment="1" applyProtection="1">
      <alignment horizontal="right"/>
    </xf>
    <xf numFmtId="41" fontId="6" fillId="3" borderId="15" xfId="4" applyNumberFormat="1" applyFont="1" applyFill="1" applyBorder="1" applyAlignment="1" applyProtection="1">
      <alignment horizontal="right"/>
    </xf>
    <xf numFmtId="0" fontId="6" fillId="5" borderId="8" xfId="11" applyFont="1" applyFill="1" applyBorder="1" applyAlignment="1" applyProtection="1">
      <alignment horizontal="left"/>
    </xf>
    <xf numFmtId="41" fontId="6" fillId="3" borderId="12" xfId="4" applyNumberFormat="1" applyFont="1" applyFill="1" applyBorder="1" applyAlignment="1" applyProtection="1">
      <alignment horizontal="right"/>
    </xf>
    <xf numFmtId="41" fontId="6" fillId="3" borderId="22" xfId="4" applyNumberFormat="1" applyFont="1" applyFill="1" applyBorder="1" applyAlignment="1" applyProtection="1">
      <alignment horizontal="right"/>
    </xf>
    <xf numFmtId="0" fontId="10" fillId="3" borderId="0" xfId="11" applyFont="1" applyFill="1" applyBorder="1" applyAlignment="1" applyProtection="1">
      <alignment horizontal="right"/>
    </xf>
    <xf numFmtId="0" fontId="10" fillId="3" borderId="0" xfId="11" applyFont="1" applyFill="1" applyBorder="1" applyProtection="1"/>
    <xf numFmtId="37" fontId="9" fillId="0" borderId="0" xfId="12" applyFont="1" applyFill="1" applyProtection="1"/>
    <xf numFmtId="0" fontId="9" fillId="5" borderId="0" xfId="11" quotePrefix="1" applyFont="1" applyFill="1" applyAlignment="1" applyProtection="1">
      <alignment horizontal="left" vertical="top"/>
    </xf>
    <xf numFmtId="0" fontId="9" fillId="3" borderId="0" xfId="11" quotePrefix="1" applyFont="1" applyFill="1" applyAlignment="1" applyProtection="1">
      <alignment horizontal="left" vertical="top"/>
    </xf>
    <xf numFmtId="37" fontId="10" fillId="0" borderId="0" xfId="12" applyFont="1" applyFill="1" applyProtection="1"/>
    <xf numFmtId="37" fontId="10" fillId="0" borderId="0" xfId="12" applyFont="1" applyFill="1" applyAlignment="1" applyProtection="1">
      <alignment horizontal="right"/>
    </xf>
    <xf numFmtId="37" fontId="11" fillId="0" borderId="0" xfId="12" applyFont="1" applyFill="1" applyAlignment="1" applyProtection="1">
      <alignment horizontal="center"/>
    </xf>
    <xf numFmtId="37" fontId="21" fillId="0" borderId="0" xfId="12" applyFont="1" applyFill="1" applyProtection="1"/>
    <xf numFmtId="37" fontId="10" fillId="0" borderId="0" xfId="12" applyFont="1" applyFill="1" applyBorder="1" applyProtection="1"/>
    <xf numFmtId="37" fontId="12" fillId="0" borderId="0" xfId="12" applyFont="1" applyFill="1" applyProtection="1"/>
    <xf numFmtId="37" fontId="13" fillId="0" borderId="0" xfId="12" applyFont="1" applyFill="1" applyProtection="1"/>
    <xf numFmtId="37" fontId="6" fillId="0" borderId="0" xfId="13" applyFont="1" applyProtection="1"/>
    <xf numFmtId="37" fontId="13" fillId="0" borderId="0" xfId="13" applyFont="1" applyProtection="1"/>
    <xf numFmtId="0" fontId="13" fillId="3" borderId="4" xfId="6" applyFont="1" applyFill="1" applyBorder="1" applyAlignment="1" applyProtection="1">
      <alignment horizontal="left"/>
    </xf>
    <xf numFmtId="41" fontId="13" fillId="3" borderId="5" xfId="6" applyNumberFormat="1" applyFont="1" applyFill="1" applyBorder="1" applyAlignment="1" applyProtection="1">
      <alignment horizontal="right"/>
    </xf>
    <xf numFmtId="41" fontId="13" fillId="3" borderId="6" xfId="6" applyNumberFormat="1" applyFont="1" applyFill="1" applyBorder="1" applyAlignment="1" applyProtection="1">
      <alignment horizontal="right"/>
    </xf>
    <xf numFmtId="41" fontId="19" fillId="3" borderId="7" xfId="6" applyNumberFormat="1" applyFont="1" applyFill="1" applyBorder="1" applyAlignment="1" applyProtection="1">
      <alignment horizontal="right"/>
    </xf>
    <xf numFmtId="41" fontId="19" fillId="3" borderId="0" xfId="6" applyNumberFormat="1" applyFont="1" applyFill="1" applyBorder="1" applyAlignment="1" applyProtection="1">
      <alignment horizontal="right"/>
    </xf>
    <xf numFmtId="0" fontId="13" fillId="3" borderId="7" xfId="6" quotePrefix="1" applyFont="1" applyFill="1" applyBorder="1" applyAlignment="1" applyProtection="1">
      <alignment horizontal="right"/>
    </xf>
    <xf numFmtId="41" fontId="13" fillId="3" borderId="19" xfId="6" quotePrefix="1" applyNumberFormat="1" applyFont="1" applyFill="1" applyBorder="1" applyAlignment="1" applyProtection="1">
      <alignment horizontal="right"/>
    </xf>
    <xf numFmtId="41" fontId="13" fillId="3" borderId="0" xfId="6" applyNumberFormat="1" applyFont="1" applyFill="1" applyBorder="1" applyAlignment="1" applyProtection="1">
      <alignment horizontal="right"/>
    </xf>
    <xf numFmtId="41" fontId="13" fillId="3" borderId="17" xfId="6" applyNumberFormat="1" applyFont="1" applyFill="1" applyBorder="1" applyAlignment="1" applyProtection="1">
      <alignment horizontal="right"/>
    </xf>
    <xf numFmtId="166" fontId="13" fillId="3" borderId="2" xfId="4" applyNumberFormat="1" applyFont="1" applyFill="1" applyBorder="1" applyAlignment="1" applyProtection="1">
      <alignment horizontal="right"/>
    </xf>
    <xf numFmtId="43" fontId="19" fillId="3" borderId="2" xfId="4" applyFont="1" applyFill="1" applyBorder="1" applyAlignment="1" applyProtection="1">
      <alignment horizontal="right"/>
    </xf>
    <xf numFmtId="43" fontId="19" fillId="3" borderId="0" xfId="4" applyFont="1" applyFill="1" applyBorder="1" applyAlignment="1" applyProtection="1">
      <alignment horizontal="right"/>
    </xf>
    <xf numFmtId="0" fontId="13" fillId="3" borderId="2" xfId="6" applyFont="1" applyFill="1" applyBorder="1" applyAlignment="1" applyProtection="1">
      <alignment horizontal="left"/>
    </xf>
    <xf numFmtId="166" fontId="13" fillId="3" borderId="5" xfId="4" applyNumberFormat="1" applyFont="1" applyFill="1" applyBorder="1" applyAlignment="1" applyProtection="1">
      <alignment horizontal="right"/>
    </xf>
    <xf numFmtId="166" fontId="13" fillId="3" borderId="6" xfId="4" applyNumberFormat="1" applyFont="1" applyFill="1" applyBorder="1" applyAlignment="1" applyProtection="1">
      <alignment horizontal="right"/>
    </xf>
    <xf numFmtId="43" fontId="19" fillId="3" borderId="7" xfId="4" applyFont="1" applyFill="1" applyBorder="1" applyAlignment="1" applyProtection="1">
      <alignment horizontal="right"/>
    </xf>
    <xf numFmtId="166" fontId="19" fillId="3" borderId="6" xfId="4" applyNumberFormat="1" applyFont="1" applyFill="1" applyBorder="1" applyAlignment="1" applyProtection="1">
      <alignment horizontal="right"/>
    </xf>
    <xf numFmtId="0" fontId="13" fillId="3" borderId="8" xfId="6" quotePrefix="1" applyFont="1" applyFill="1" applyBorder="1" applyAlignment="1" applyProtection="1">
      <alignment horizontal="left"/>
    </xf>
    <xf numFmtId="41" fontId="13" fillId="3" borderId="15" xfId="4" applyNumberFormat="1" applyFont="1" applyFill="1" applyBorder="1" applyAlignment="1" applyProtection="1">
      <alignment horizontal="right"/>
    </xf>
    <xf numFmtId="0" fontId="13" fillId="3" borderId="11" xfId="6" applyFont="1" applyFill="1" applyBorder="1" applyAlignment="1" applyProtection="1">
      <alignment horizontal="left" indent="3"/>
    </xf>
    <xf numFmtId="166" fontId="13" fillId="3" borderId="4" xfId="4" applyNumberFormat="1" applyFont="1" applyFill="1" applyBorder="1" applyAlignment="1" applyProtection="1">
      <alignment horizontal="right"/>
    </xf>
    <xf numFmtId="41" fontId="13" fillId="5" borderId="11" xfId="4" applyNumberFormat="1" applyFont="1" applyFill="1" applyBorder="1" applyAlignment="1" applyProtection="1">
      <alignment horizontal="right"/>
    </xf>
    <xf numFmtId="41" fontId="13" fillId="5" borderId="18" xfId="4" applyNumberFormat="1" applyFont="1" applyFill="1" applyBorder="1" applyAlignment="1" applyProtection="1">
      <alignment horizontal="right"/>
    </xf>
    <xf numFmtId="41" fontId="13" fillId="3" borderId="17" xfId="4" applyNumberFormat="1" applyFont="1" applyFill="1" applyBorder="1" applyAlignment="1" applyProtection="1">
      <alignment horizontal="right"/>
    </xf>
    <xf numFmtId="41" fontId="13" fillId="3" borderId="21" xfId="4" applyNumberFormat="1" applyFont="1" applyFill="1" applyBorder="1" applyAlignment="1" applyProtection="1">
      <alignment horizontal="right"/>
    </xf>
    <xf numFmtId="41" fontId="13" fillId="5" borderId="23" xfId="4" applyNumberFormat="1" applyFont="1" applyFill="1" applyBorder="1" applyAlignment="1" applyProtection="1">
      <alignment horizontal="right"/>
    </xf>
    <xf numFmtId="41" fontId="13" fillId="3" borderId="10" xfId="4" applyNumberFormat="1" applyFont="1" applyFill="1" applyBorder="1" applyAlignment="1" applyProtection="1">
      <alignment horizontal="right"/>
    </xf>
    <xf numFmtId="0" fontId="13" fillId="3" borderId="8" xfId="6" applyFont="1" applyFill="1" applyBorder="1" applyAlignment="1" applyProtection="1">
      <alignment horizontal="left" indent="3"/>
    </xf>
    <xf numFmtId="41" fontId="13" fillId="5" borderId="21" xfId="4" applyNumberFormat="1" applyFont="1" applyFill="1" applyBorder="1" applyAlignment="1" applyProtection="1">
      <alignment horizontal="right"/>
    </xf>
    <xf numFmtId="41" fontId="13" fillId="3" borderId="22" xfId="4" applyNumberFormat="1" applyFont="1" applyFill="1" applyBorder="1" applyAlignment="1" applyProtection="1">
      <alignment horizontal="right"/>
    </xf>
    <xf numFmtId="0" fontId="13" fillId="3" borderId="13" xfId="6" applyFont="1" applyFill="1" applyBorder="1" applyAlignment="1" applyProtection="1">
      <alignment horizontal="left" indent="2"/>
    </xf>
    <xf numFmtId="0" fontId="13" fillId="3" borderId="0" xfId="6" applyFont="1" applyFill="1" applyBorder="1" applyAlignment="1" applyProtection="1">
      <alignment horizontal="left" indent="3"/>
    </xf>
    <xf numFmtId="0" fontId="13" fillId="3" borderId="11" xfId="6" quotePrefix="1" applyFont="1" applyFill="1" applyBorder="1" applyAlignment="1" applyProtection="1">
      <alignment horizontal="left" indent="2"/>
    </xf>
    <xf numFmtId="41" fontId="13" fillId="3" borderId="16" xfId="4" applyNumberFormat="1" applyFont="1" applyFill="1" applyBorder="1" applyAlignment="1" applyProtection="1">
      <alignment horizontal="right"/>
    </xf>
    <xf numFmtId="41" fontId="13" fillId="5" borderId="2" xfId="4" applyNumberFormat="1" applyFont="1" applyFill="1" applyBorder="1" applyAlignment="1" applyProtection="1">
      <alignment horizontal="right"/>
    </xf>
    <xf numFmtId="41" fontId="13" fillId="3" borderId="1" xfId="4" applyNumberFormat="1" applyFont="1" applyFill="1" applyBorder="1" applyAlignment="1" applyProtection="1">
      <alignment horizontal="right"/>
    </xf>
    <xf numFmtId="41" fontId="13" fillId="3" borderId="3" xfId="4" applyNumberFormat="1" applyFont="1" applyFill="1" applyBorder="1" applyAlignment="1" applyProtection="1">
      <alignment horizontal="right" indent="1"/>
    </xf>
    <xf numFmtId="41" fontId="13" fillId="3" borderId="4" xfId="4" applyNumberFormat="1" applyFont="1" applyFill="1" applyBorder="1" applyAlignment="1" applyProtection="1">
      <alignment horizontal="right" indent="1"/>
    </xf>
    <xf numFmtId="41" fontId="13" fillId="5" borderId="26" xfId="4" applyNumberFormat="1" applyFont="1" applyFill="1" applyBorder="1" applyAlignment="1" applyProtection="1">
      <alignment horizontal="right"/>
    </xf>
    <xf numFmtId="41" fontId="13" fillId="3" borderId="27" xfId="4" applyNumberFormat="1" applyFont="1" applyFill="1" applyBorder="1" applyAlignment="1" applyProtection="1">
      <alignment horizontal="right"/>
    </xf>
    <xf numFmtId="41" fontId="13" fillId="3" borderId="28" xfId="4" applyNumberFormat="1" applyFont="1" applyFill="1" applyBorder="1" applyAlignment="1" applyProtection="1">
      <alignment horizontal="right"/>
    </xf>
    <xf numFmtId="166" fontId="13" fillId="3" borderId="27" xfId="4" applyNumberFormat="1" applyFont="1" applyFill="1" applyBorder="1" applyAlignment="1" applyProtection="1">
      <alignment horizontal="right"/>
    </xf>
    <xf numFmtId="0" fontId="13" fillId="3" borderId="0" xfId="6" applyFont="1" applyFill="1" applyProtection="1"/>
    <xf numFmtId="166" fontId="13" fillId="3" borderId="2" xfId="4" applyNumberFormat="1" applyFont="1" applyFill="1" applyBorder="1" applyAlignment="1" applyProtection="1"/>
    <xf numFmtId="41" fontId="13" fillId="5" borderId="31" xfId="4" applyNumberFormat="1" applyFont="1" applyFill="1" applyBorder="1" applyAlignment="1" applyProtection="1">
      <alignment horizontal="right"/>
    </xf>
    <xf numFmtId="41" fontId="13" fillId="3" borderId="30" xfId="4" applyNumberFormat="1" applyFont="1" applyFill="1" applyBorder="1" applyAlignment="1" applyProtection="1">
      <alignment horizontal="right"/>
    </xf>
    <xf numFmtId="41" fontId="13" fillId="3" borderId="31" xfId="4" applyNumberFormat="1" applyFont="1" applyFill="1" applyBorder="1" applyAlignment="1" applyProtection="1">
      <alignment horizontal="right"/>
    </xf>
    <xf numFmtId="166" fontId="13" fillId="3" borderId="7" xfId="4" applyNumberFormat="1" applyFont="1" applyFill="1" applyBorder="1" applyAlignment="1" applyProtection="1">
      <alignment horizontal="right"/>
    </xf>
    <xf numFmtId="41" fontId="13" fillId="3" borderId="12" xfId="4" applyNumberFormat="1" applyFont="1" applyFill="1" applyBorder="1" applyAlignment="1" applyProtection="1">
      <alignment horizontal="right"/>
    </xf>
    <xf numFmtId="41" fontId="13" fillId="5" borderId="6" xfId="4" applyNumberFormat="1" applyFont="1" applyFill="1" applyBorder="1" applyAlignment="1" applyProtection="1">
      <alignment horizontal="right"/>
    </xf>
    <xf numFmtId="41" fontId="13" fillId="3" borderId="7" xfId="4" applyNumberFormat="1" applyFont="1" applyFill="1" applyBorder="1" applyAlignment="1" applyProtection="1">
      <alignment horizontal="right"/>
    </xf>
    <xf numFmtId="41" fontId="13" fillId="5" borderId="4" xfId="4" applyNumberFormat="1" applyFont="1" applyFill="1" applyBorder="1" applyAlignment="1" applyProtection="1">
      <alignment horizontal="right"/>
    </xf>
    <xf numFmtId="41" fontId="13" fillId="5" borderId="24" xfId="4" applyNumberFormat="1" applyFont="1" applyFill="1" applyBorder="1" applyAlignment="1" applyProtection="1">
      <alignment horizontal="right"/>
    </xf>
    <xf numFmtId="41" fontId="13" fillId="5" borderId="19" xfId="4" applyNumberFormat="1" applyFont="1" applyFill="1" applyBorder="1" applyAlignment="1" applyProtection="1">
      <alignment horizontal="right"/>
    </xf>
    <xf numFmtId="0" fontId="25" fillId="3" borderId="0" xfId="6" applyFont="1" applyFill="1" applyProtection="1"/>
    <xf numFmtId="167" fontId="25" fillId="5" borderId="18" xfId="1" applyNumberFormat="1" applyFont="1" applyFill="1" applyBorder="1" applyAlignment="1" applyProtection="1"/>
    <xf numFmtId="167" fontId="25" fillId="3" borderId="18" xfId="1" applyNumberFormat="1" applyFont="1" applyFill="1" applyBorder="1" applyAlignment="1" applyProtection="1"/>
    <xf numFmtId="167" fontId="25" fillId="3" borderId="0" xfId="1" applyNumberFormat="1" applyFont="1" applyFill="1" applyBorder="1" applyAlignment="1" applyProtection="1"/>
    <xf numFmtId="167" fontId="25" fillId="5" borderId="6" xfId="1" applyNumberFormat="1" applyFont="1" applyFill="1" applyBorder="1" applyAlignment="1" applyProtection="1"/>
    <xf numFmtId="167" fontId="25" fillId="3" borderId="7" xfId="1" applyNumberFormat="1" applyFont="1" applyFill="1" applyBorder="1" applyAlignment="1" applyProtection="1"/>
    <xf numFmtId="167" fontId="25" fillId="3" borderId="20" xfId="1" applyNumberFormat="1" applyFont="1" applyFill="1" applyBorder="1" applyAlignment="1" applyProtection="1"/>
    <xf numFmtId="167" fontId="25" fillId="3" borderId="5" xfId="1" applyNumberFormat="1" applyFont="1" applyFill="1" applyBorder="1" applyAlignment="1" applyProtection="1"/>
    <xf numFmtId="169" fontId="13" fillId="5" borderId="8" xfId="1" applyNumberFormat="1" applyFont="1" applyFill="1" applyBorder="1" applyAlignment="1" applyProtection="1">
      <alignment horizontal="right"/>
    </xf>
    <xf numFmtId="167" fontId="13" fillId="3" borderId="20" xfId="6" applyNumberFormat="1" applyFont="1" applyFill="1" applyBorder="1" applyAlignment="1" applyProtection="1">
      <alignment horizontal="right"/>
    </xf>
    <xf numFmtId="168" fontId="13" fillId="3" borderId="15" xfId="1" applyNumberFormat="1" applyFont="1" applyFill="1" applyBorder="1" applyAlignment="1" applyProtection="1">
      <alignment horizontal="right"/>
    </xf>
    <xf numFmtId="167" fontId="13" fillId="3" borderId="4" xfId="6" applyNumberFormat="1" applyFont="1" applyFill="1" applyBorder="1" applyAlignment="1" applyProtection="1">
      <alignment horizontal="right"/>
    </xf>
    <xf numFmtId="168" fontId="13" fillId="5" borderId="8" xfId="1" applyNumberFormat="1" applyFont="1" applyFill="1" applyBorder="1" applyAlignment="1" applyProtection="1">
      <alignment horizontal="right"/>
    </xf>
    <xf numFmtId="168" fontId="13" fillId="3" borderId="8" xfId="1" applyNumberFormat="1" applyFont="1" applyFill="1" applyBorder="1" applyAlignment="1" applyProtection="1">
      <alignment horizontal="right"/>
    </xf>
    <xf numFmtId="168" fontId="13" fillId="5" borderId="11" xfId="1" applyNumberFormat="1" applyFont="1" applyFill="1" applyBorder="1" applyAlignment="1" applyProtection="1"/>
    <xf numFmtId="167" fontId="13" fillId="3" borderId="20" xfId="1" applyNumberFormat="1" applyFont="1" applyFill="1" applyBorder="1" applyAlignment="1" applyProtection="1"/>
    <xf numFmtId="168" fontId="13" fillId="3" borderId="12" xfId="1" applyNumberFormat="1" applyFont="1" applyFill="1" applyBorder="1" applyAlignment="1" applyProtection="1"/>
    <xf numFmtId="168" fontId="13" fillId="3" borderId="11" xfId="1" applyNumberFormat="1" applyFont="1" applyFill="1" applyBorder="1" applyAlignment="1" applyProtection="1"/>
    <xf numFmtId="167" fontId="13" fillId="3" borderId="4" xfId="1" applyNumberFormat="1" applyFont="1" applyFill="1" applyBorder="1" applyAlignment="1" applyProtection="1"/>
    <xf numFmtId="0" fontId="13" fillId="3" borderId="0" xfId="6" quotePrefix="1" applyFont="1" applyFill="1" applyBorder="1" applyAlignment="1" applyProtection="1">
      <alignment horizontal="left" indent="2"/>
    </xf>
    <xf numFmtId="41" fontId="13" fillId="3" borderId="20" xfId="1" applyNumberFormat="1" applyFont="1" applyFill="1" applyBorder="1" applyAlignment="1" applyProtection="1">
      <alignment horizontal="right"/>
    </xf>
    <xf numFmtId="41" fontId="13" fillId="3" borderId="20" xfId="2" applyNumberFormat="1" applyFont="1" applyFill="1" applyBorder="1" applyAlignment="1" applyProtection="1">
      <alignment horizontal="right" indent="3"/>
    </xf>
    <xf numFmtId="41" fontId="13" fillId="3" borderId="3" xfId="2" applyNumberFormat="1" applyFont="1" applyFill="1" applyBorder="1" applyAlignment="1" applyProtection="1">
      <alignment horizontal="right" indent="2"/>
    </xf>
    <xf numFmtId="41" fontId="13" fillId="3" borderId="20" xfId="2" applyNumberFormat="1" applyFont="1" applyFill="1" applyBorder="1" applyAlignment="1" applyProtection="1">
      <alignment horizontal="right" indent="2"/>
    </xf>
    <xf numFmtId="0" fontId="33" fillId="3" borderId="0" xfId="6" applyFont="1" applyFill="1" applyBorder="1" applyAlignment="1" applyProtection="1">
      <alignment horizontal="left"/>
    </xf>
    <xf numFmtId="166" fontId="13" fillId="3" borderId="0" xfId="4" applyNumberFormat="1" applyFont="1" applyFill="1" applyBorder="1" applyAlignment="1" applyProtection="1"/>
    <xf numFmtId="41" fontId="13" fillId="5" borderId="6" xfId="6" applyNumberFormat="1" applyFont="1" applyFill="1" applyBorder="1" applyAlignment="1" applyProtection="1">
      <alignment horizontal="right"/>
    </xf>
    <xf numFmtId="41" fontId="13" fillId="3" borderId="7" xfId="6" applyNumberFormat="1" applyFont="1" applyFill="1" applyBorder="1" applyAlignment="1" applyProtection="1">
      <alignment horizontal="right"/>
    </xf>
    <xf numFmtId="0" fontId="13" fillId="3" borderId="0" xfId="6" applyFont="1" applyFill="1" applyBorder="1" applyAlignment="1" applyProtection="1">
      <alignment horizontal="left" indent="2"/>
    </xf>
    <xf numFmtId="0" fontId="9" fillId="3" borderId="0" xfId="6" quotePrefix="1" applyFont="1" applyFill="1" applyBorder="1" applyAlignment="1" applyProtection="1">
      <alignment horizontal="left"/>
    </xf>
    <xf numFmtId="41" fontId="13" fillId="5" borderId="0" xfId="6" quotePrefix="1" applyNumberFormat="1" applyFont="1" applyFill="1" applyBorder="1" applyAlignment="1" applyProtection="1">
      <alignment horizontal="right"/>
    </xf>
    <xf numFmtId="41" fontId="13" fillId="5" borderId="10" xfId="6" quotePrefix="1" applyNumberFormat="1" applyFont="1" applyFill="1" applyBorder="1" applyAlignment="1" applyProtection="1">
      <alignment horizontal="right"/>
    </xf>
    <xf numFmtId="41" fontId="13" fillId="3" borderId="0" xfId="6" quotePrefix="1" applyNumberFormat="1" applyFont="1" applyFill="1" applyBorder="1" applyAlignment="1" applyProtection="1">
      <alignment horizontal="right"/>
    </xf>
    <xf numFmtId="43" fontId="13" fillId="3" borderId="4" xfId="4" applyFont="1" applyFill="1" applyBorder="1" applyAlignment="1" applyProtection="1"/>
    <xf numFmtId="41" fontId="13" fillId="5" borderId="10" xfId="4" applyNumberFormat="1" applyFont="1" applyFill="1" applyBorder="1" applyAlignment="1" applyProtection="1">
      <alignment horizontal="right"/>
    </xf>
    <xf numFmtId="173" fontId="13" fillId="3" borderId="4" xfId="2" applyNumberFormat="1" applyFont="1" applyFill="1" applyBorder="1" applyAlignment="1" applyProtection="1"/>
    <xf numFmtId="41" fontId="13" fillId="5" borderId="12" xfId="4" applyNumberFormat="1" applyFont="1" applyFill="1" applyBorder="1" applyAlignment="1" applyProtection="1">
      <alignment horizontal="right"/>
    </xf>
    <xf numFmtId="0" fontId="13" fillId="3" borderId="0" xfId="6" quotePrefix="1" applyFont="1" applyFill="1" applyBorder="1" applyAlignment="1" applyProtection="1">
      <alignment horizontal="left" indent="5"/>
    </xf>
    <xf numFmtId="41" fontId="13" fillId="3" borderId="4" xfId="4" quotePrefix="1" applyNumberFormat="1" applyFont="1" applyFill="1" applyBorder="1" applyAlignment="1" applyProtection="1">
      <alignment horizontal="right"/>
    </xf>
    <xf numFmtId="41" fontId="13" fillId="3" borderId="0" xfId="4" quotePrefix="1" applyNumberFormat="1" applyFont="1" applyFill="1" applyBorder="1" applyAlignment="1" applyProtection="1">
      <alignment horizontal="right"/>
    </xf>
    <xf numFmtId="41" fontId="13" fillId="3" borderId="10" xfId="6" quotePrefix="1" applyNumberFormat="1" applyFont="1" applyFill="1" applyBorder="1" applyAlignment="1" applyProtection="1">
      <alignment horizontal="right"/>
    </xf>
    <xf numFmtId="37" fontId="9" fillId="0" borderId="0" xfId="13" applyFont="1" applyProtection="1"/>
    <xf numFmtId="0" fontId="9" fillId="3" borderId="0" xfId="6" applyFont="1" applyFill="1" applyBorder="1" applyAlignment="1" applyProtection="1">
      <alignment horizontal="left" indent="3"/>
    </xf>
    <xf numFmtId="166" fontId="34" fillId="3" borderId="0" xfId="4" applyNumberFormat="1" applyFont="1" applyFill="1" applyBorder="1" applyAlignment="1" applyProtection="1"/>
    <xf numFmtId="166" fontId="9" fillId="3" borderId="0" xfId="4" applyNumberFormat="1" applyFont="1" applyFill="1" applyBorder="1" applyAlignment="1" applyProtection="1"/>
    <xf numFmtId="0" fontId="9" fillId="3" borderId="0" xfId="6" applyFont="1" applyFill="1" applyProtection="1"/>
    <xf numFmtId="0" fontId="9" fillId="3" borderId="0" xfId="6" quotePrefix="1" applyFont="1" applyFill="1" applyAlignment="1" applyProtection="1">
      <alignment horizontal="left" vertical="top"/>
    </xf>
    <xf numFmtId="0" fontId="9" fillId="3" borderId="0" xfId="6" quotePrefix="1" applyFont="1" applyFill="1" applyAlignment="1" applyProtection="1">
      <alignment horizontal="left"/>
    </xf>
    <xf numFmtId="0" fontId="9" fillId="3" borderId="0" xfId="6" applyFont="1" applyFill="1" applyAlignment="1" applyProtection="1">
      <alignment horizontal="left"/>
    </xf>
    <xf numFmtId="37" fontId="10" fillId="0" borderId="0" xfId="13" applyFont="1" applyAlignment="1" applyProtection="1">
      <alignment horizontal="right"/>
    </xf>
    <xf numFmtId="37" fontId="11" fillId="0" borderId="0" xfId="13" applyFont="1" applyAlignment="1" applyProtection="1">
      <alignment horizontal="center"/>
    </xf>
    <xf numFmtId="37" fontId="21" fillId="0" borderId="0" xfId="13" applyFont="1" applyProtection="1"/>
    <xf numFmtId="37" fontId="10" fillId="0" borderId="0" xfId="13" applyFont="1" applyProtection="1"/>
    <xf numFmtId="37" fontId="10" fillId="0" borderId="0" xfId="13" applyFont="1" applyBorder="1" applyProtection="1"/>
    <xf numFmtId="37" fontId="12" fillId="0" borderId="0" xfId="13" applyFont="1" applyProtection="1"/>
    <xf numFmtId="37" fontId="13" fillId="0" borderId="0" xfId="13" applyFont="1" applyProtection="1">
      <protection locked="0"/>
    </xf>
    <xf numFmtId="37" fontId="6" fillId="0" borderId="0" xfId="14" applyFont="1" applyProtection="1"/>
    <xf numFmtId="0" fontId="35" fillId="3" borderId="0" xfId="6" applyFont="1" applyFill="1" applyBorder="1" applyAlignment="1" applyProtection="1">
      <alignment horizontal="left"/>
    </xf>
    <xf numFmtId="0" fontId="6" fillId="3" borderId="6" xfId="6" applyFont="1" applyFill="1" applyBorder="1" applyProtection="1"/>
    <xf numFmtId="0" fontId="15" fillId="3" borderId="5" xfId="6" applyFont="1" applyFill="1" applyBorder="1" applyProtection="1"/>
    <xf numFmtId="0" fontId="6" fillId="3" borderId="7" xfId="6" quotePrefix="1" applyFont="1" applyFill="1" applyBorder="1" applyAlignment="1" applyProtection="1">
      <alignment horizontal="right"/>
    </xf>
    <xf numFmtId="0" fontId="6" fillId="3" borderId="17" xfId="6" applyFont="1" applyFill="1" applyBorder="1" applyAlignment="1" applyProtection="1">
      <alignment horizontal="right"/>
    </xf>
    <xf numFmtId="43" fontId="15" fillId="3" borderId="2" xfId="4" applyFont="1" applyFill="1" applyBorder="1" applyAlignment="1" applyProtection="1">
      <alignment horizontal="right"/>
    </xf>
    <xf numFmtId="43" fontId="15" fillId="3" borderId="0" xfId="4" applyFont="1" applyFill="1" applyBorder="1" applyAlignment="1" applyProtection="1">
      <alignment horizontal="right"/>
    </xf>
    <xf numFmtId="0" fontId="6" fillId="3" borderId="18" xfId="6" applyFont="1" applyFill="1" applyBorder="1" applyAlignment="1" applyProtection="1">
      <alignment horizontal="left"/>
    </xf>
    <xf numFmtId="166" fontId="6" fillId="3" borderId="5" xfId="4" applyNumberFormat="1" applyFont="1" applyFill="1" applyBorder="1" applyAlignment="1" applyProtection="1">
      <alignment horizontal="right"/>
    </xf>
    <xf numFmtId="166" fontId="6" fillId="3" borderId="6" xfId="4" applyNumberFormat="1" applyFont="1" applyFill="1" applyBorder="1" applyAlignment="1" applyProtection="1">
      <alignment horizontal="right"/>
    </xf>
    <xf numFmtId="43" fontId="15" fillId="3" borderId="7" xfId="4" applyFont="1" applyFill="1" applyBorder="1" applyAlignment="1" applyProtection="1">
      <alignment horizontal="right"/>
    </xf>
    <xf numFmtId="166" fontId="15" fillId="3" borderId="6" xfId="4" applyNumberFormat="1" applyFont="1" applyFill="1" applyBorder="1" applyAlignment="1" applyProtection="1">
      <alignment horizontal="right"/>
    </xf>
    <xf numFmtId="0" fontId="6" fillId="3" borderId="4" xfId="6" applyFont="1" applyFill="1" applyBorder="1" applyAlignment="1" applyProtection="1">
      <alignment horizontal="left"/>
    </xf>
    <xf numFmtId="0" fontId="6" fillId="3" borderId="8" xfId="6" applyFont="1" applyFill="1" applyBorder="1" applyAlignment="1" applyProtection="1"/>
    <xf numFmtId="41" fontId="6" fillId="3" borderId="17" xfId="4" applyNumberFormat="1" applyFont="1" applyFill="1" applyBorder="1" applyAlignment="1" applyProtection="1">
      <alignment horizontal="right"/>
    </xf>
    <xf numFmtId="166" fontId="6" fillId="3" borderId="19" xfId="4" applyNumberFormat="1" applyFont="1" applyFill="1" applyBorder="1" applyAlignment="1" applyProtection="1">
      <alignment horizontal="right"/>
    </xf>
    <xf numFmtId="41" fontId="6" fillId="3" borderId="10" xfId="4" applyNumberFormat="1" applyFont="1" applyFill="1" applyBorder="1" applyAlignment="1" applyProtection="1">
      <alignment horizontal="right"/>
    </xf>
    <xf numFmtId="41" fontId="6" fillId="3" borderId="16" xfId="4" applyNumberFormat="1" applyFont="1" applyFill="1" applyBorder="1" applyAlignment="1" applyProtection="1">
      <alignment horizontal="right"/>
    </xf>
    <xf numFmtId="41" fontId="6" fillId="3" borderId="2" xfId="4" applyNumberFormat="1" applyFont="1" applyFill="1" applyBorder="1" applyAlignment="1" applyProtection="1">
      <alignment horizontal="right"/>
    </xf>
    <xf numFmtId="41" fontId="6" fillId="3" borderId="3" xfId="4" applyNumberFormat="1" applyFont="1" applyFill="1" applyBorder="1" applyAlignment="1" applyProtection="1">
      <alignment horizontal="right"/>
    </xf>
    <xf numFmtId="41" fontId="6" fillId="3" borderId="1" xfId="4" applyNumberFormat="1" applyFont="1" applyFill="1" applyBorder="1" applyAlignment="1" applyProtection="1">
      <alignment horizontal="right"/>
    </xf>
    <xf numFmtId="41" fontId="6" fillId="4" borderId="0" xfId="4" applyNumberFormat="1" applyFont="1" applyFill="1" applyBorder="1" applyAlignment="1" applyProtection="1">
      <alignment horizontal="right"/>
    </xf>
    <xf numFmtId="41" fontId="6" fillId="4" borderId="4" xfId="4" applyNumberFormat="1" applyFont="1" applyFill="1" applyBorder="1" applyAlignment="1" applyProtection="1">
      <alignment horizontal="right"/>
    </xf>
    <xf numFmtId="41" fontId="6" fillId="4" borderId="10" xfId="4" applyNumberFormat="1" applyFont="1" applyFill="1" applyBorder="1" applyAlignment="1" applyProtection="1">
      <alignment horizontal="right"/>
    </xf>
    <xf numFmtId="41" fontId="6" fillId="4" borderId="8" xfId="4" applyNumberFormat="1" applyFont="1" applyFill="1" applyBorder="1" applyAlignment="1" applyProtection="1">
      <alignment horizontal="right"/>
    </xf>
    <xf numFmtId="41" fontId="6" fillId="4" borderId="15" xfId="4" applyNumberFormat="1" applyFont="1" applyFill="1" applyBorder="1" applyAlignment="1" applyProtection="1">
      <alignment horizontal="right"/>
    </xf>
    <xf numFmtId="0" fontId="13" fillId="3" borderId="4" xfId="6" quotePrefix="1" applyFont="1" applyFill="1" applyBorder="1" applyAlignment="1" applyProtection="1">
      <alignment horizontal="left"/>
    </xf>
    <xf numFmtId="41" fontId="6" fillId="3" borderId="31" xfId="4" applyNumberFormat="1" applyFont="1" applyFill="1" applyBorder="1" applyAlignment="1" applyProtection="1">
      <alignment horizontal="right"/>
    </xf>
    <xf numFmtId="41" fontId="6" fillId="3" borderId="30" xfId="4" applyNumberFormat="1" applyFont="1" applyFill="1" applyBorder="1" applyAlignment="1" applyProtection="1">
      <alignment horizontal="right"/>
    </xf>
    <xf numFmtId="166" fontId="6" fillId="3" borderId="4" xfId="4" applyNumberFormat="1" applyFont="1" applyFill="1" applyBorder="1" applyAlignment="1" applyProtection="1">
      <alignment horizontal="right"/>
    </xf>
    <xf numFmtId="41" fontId="6" fillId="3" borderId="7" xfId="4" applyNumberFormat="1" applyFont="1" applyFill="1" applyBorder="1" applyAlignment="1" applyProtection="1">
      <alignment horizontal="right"/>
    </xf>
    <xf numFmtId="41" fontId="6" fillId="5" borderId="31" xfId="4" applyNumberFormat="1" applyFont="1" applyFill="1" applyBorder="1" applyAlignment="1" applyProtection="1">
      <alignment horizontal="right"/>
    </xf>
    <xf numFmtId="41" fontId="6" fillId="3" borderId="9" xfId="4" applyNumberFormat="1" applyFont="1" applyFill="1" applyBorder="1" applyAlignment="1" applyProtection="1">
      <alignment horizontal="right"/>
    </xf>
    <xf numFmtId="41" fontId="6" fillId="3" borderId="24" xfId="4" applyNumberFormat="1" applyFont="1" applyFill="1" applyBorder="1" applyAlignment="1" applyProtection="1">
      <alignment horizontal="right"/>
    </xf>
    <xf numFmtId="41" fontId="6" fillId="5" borderId="32" xfId="4" applyNumberFormat="1" applyFont="1" applyFill="1" applyBorder="1" applyAlignment="1" applyProtection="1">
      <alignment horizontal="right"/>
    </xf>
    <xf numFmtId="0" fontId="32" fillId="3" borderId="0" xfId="6" applyFont="1" applyFill="1" applyProtection="1"/>
    <xf numFmtId="167" fontId="32" fillId="3" borderId="18" xfId="1" applyNumberFormat="1" applyFont="1" applyFill="1" applyBorder="1" applyAlignment="1" applyProtection="1"/>
    <xf numFmtId="167" fontId="32" fillId="3" borderId="0" xfId="1" applyNumberFormat="1" applyFont="1" applyFill="1" applyBorder="1" applyAlignment="1" applyProtection="1"/>
    <xf numFmtId="167" fontId="32" fillId="5" borderId="18" xfId="1" applyNumberFormat="1" applyFont="1" applyFill="1" applyBorder="1" applyAlignment="1" applyProtection="1"/>
    <xf numFmtId="167" fontId="32" fillId="3" borderId="6" xfId="1" applyNumberFormat="1" applyFont="1" applyFill="1" applyBorder="1" applyAlignment="1" applyProtection="1"/>
    <xf numFmtId="167" fontId="32" fillId="3" borderId="7" xfId="1" applyNumberFormat="1" applyFont="1" applyFill="1" applyBorder="1" applyAlignment="1" applyProtection="1"/>
    <xf numFmtId="167" fontId="32" fillId="3" borderId="10" xfId="1" applyNumberFormat="1" applyFont="1" applyFill="1" applyBorder="1" applyAlignment="1" applyProtection="1"/>
    <xf numFmtId="167" fontId="32" fillId="3" borderId="5" xfId="1" applyNumberFormat="1" applyFont="1" applyFill="1" applyBorder="1" applyAlignment="1" applyProtection="1"/>
    <xf numFmtId="167" fontId="32" fillId="5" borderId="6" xfId="1" applyNumberFormat="1" applyFont="1" applyFill="1" applyBorder="1" applyAlignment="1" applyProtection="1"/>
    <xf numFmtId="168" fontId="6" fillId="3" borderId="9" xfId="1" applyNumberFormat="1" applyFont="1" applyFill="1" applyBorder="1" applyAlignment="1" applyProtection="1">
      <alignment horizontal="right"/>
    </xf>
    <xf numFmtId="167" fontId="6" fillId="3" borderId="10" xfId="6" applyNumberFormat="1" applyFont="1" applyFill="1" applyBorder="1" applyAlignment="1" applyProtection="1">
      <alignment horizontal="right"/>
    </xf>
    <xf numFmtId="168" fontId="6" fillId="3" borderId="15" xfId="1" applyNumberFormat="1" applyFont="1" applyFill="1" applyBorder="1" applyAlignment="1" applyProtection="1">
      <alignment horizontal="right"/>
    </xf>
    <xf numFmtId="168" fontId="6" fillId="5" borderId="24" xfId="1" applyNumberFormat="1" applyFont="1" applyFill="1" applyBorder="1" applyAlignment="1" applyProtection="1"/>
    <xf numFmtId="167" fontId="6" fillId="3" borderId="10" xfId="1" applyNumberFormat="1" applyFont="1" applyFill="1" applyBorder="1" applyAlignment="1" applyProtection="1"/>
    <xf numFmtId="168" fontId="6" fillId="3" borderId="12" xfId="1" applyNumberFormat="1" applyFont="1" applyFill="1" applyBorder="1" applyAlignment="1" applyProtection="1"/>
    <xf numFmtId="167" fontId="6" fillId="3" borderId="4" xfId="1" applyNumberFormat="1" applyFont="1" applyFill="1" applyBorder="1" applyAlignment="1" applyProtection="1"/>
    <xf numFmtId="0" fontId="6" fillId="3" borderId="0" xfId="6" quotePrefix="1" applyFont="1" applyFill="1" applyBorder="1" applyAlignment="1" applyProtection="1">
      <alignment horizontal="left" indent="2"/>
    </xf>
    <xf numFmtId="41" fontId="6" fillId="3" borderId="10" xfId="1" applyNumberFormat="1" applyFont="1" applyFill="1" applyBorder="1" applyAlignment="1" applyProtection="1">
      <alignment horizontal="right"/>
    </xf>
    <xf numFmtId="41" fontId="6" fillId="3" borderId="10" xfId="2" applyNumberFormat="1" applyFont="1" applyFill="1" applyBorder="1" applyAlignment="1" applyProtection="1">
      <alignment horizontal="right" indent="3"/>
    </xf>
    <xf numFmtId="41" fontId="6" fillId="3" borderId="3" xfId="2" applyNumberFormat="1" applyFont="1" applyFill="1" applyBorder="1" applyAlignment="1" applyProtection="1">
      <alignment horizontal="right" indent="2"/>
    </xf>
    <xf numFmtId="41" fontId="6" fillId="3" borderId="10" xfId="2" applyNumberFormat="1" applyFont="1" applyFill="1" applyBorder="1" applyAlignment="1" applyProtection="1">
      <alignment horizontal="right" indent="2"/>
    </xf>
    <xf numFmtId="166" fontId="6" fillId="3" borderId="0" xfId="4" applyNumberFormat="1" applyFont="1" applyFill="1" applyBorder="1" applyAlignment="1" applyProtection="1"/>
    <xf numFmtId="41" fontId="6" fillId="3" borderId="7" xfId="6" applyNumberFormat="1" applyFont="1" applyFill="1" applyBorder="1" applyAlignment="1" applyProtection="1">
      <alignment horizontal="right"/>
    </xf>
    <xf numFmtId="0" fontId="6" fillId="5" borderId="8" xfId="6" applyFont="1" applyFill="1" applyBorder="1" applyAlignment="1" applyProtection="1"/>
    <xf numFmtId="41" fontId="6" fillId="5" borderId="10" xfId="1" applyNumberFormat="1" applyFont="1" applyFill="1" applyBorder="1" applyAlignment="1" applyProtection="1">
      <alignment horizontal="right"/>
    </xf>
    <xf numFmtId="167" fontId="6" fillId="5" borderId="4" xfId="1" applyNumberFormat="1" applyFont="1" applyFill="1" applyBorder="1" applyAlignment="1" applyProtection="1"/>
    <xf numFmtId="0" fontId="6" fillId="3" borderId="0" xfId="6" applyFont="1" applyFill="1" applyBorder="1" applyAlignment="1" applyProtection="1">
      <alignment horizontal="left" indent="3"/>
    </xf>
    <xf numFmtId="166" fontId="15" fillId="3" borderId="0" xfId="4" applyNumberFormat="1" applyFont="1" applyFill="1" applyBorder="1" applyAlignment="1" applyProtection="1"/>
    <xf numFmtId="37" fontId="6" fillId="0" borderId="0" xfId="14" applyFont="1" applyFill="1" applyProtection="1"/>
    <xf numFmtId="0" fontId="9" fillId="3" borderId="0" xfId="6" applyFont="1" applyFill="1" applyAlignment="1" applyProtection="1">
      <alignment horizontal="left" vertical="top"/>
    </xf>
    <xf numFmtId="37" fontId="10" fillId="0" borderId="0" xfId="14" applyFont="1" applyProtection="1"/>
    <xf numFmtId="37" fontId="10" fillId="0" borderId="0" xfId="14" applyFont="1" applyAlignment="1" applyProtection="1">
      <alignment horizontal="right"/>
    </xf>
    <xf numFmtId="37" fontId="11" fillId="0" borderId="0" xfId="14" applyFont="1" applyAlignment="1" applyProtection="1">
      <alignment horizontal="center"/>
    </xf>
    <xf numFmtId="37" fontId="21" fillId="0" borderId="0" xfId="14" applyFont="1" applyProtection="1"/>
    <xf numFmtId="37" fontId="12" fillId="0" borderId="0" xfId="14" applyFont="1" applyProtection="1"/>
    <xf numFmtId="37" fontId="13" fillId="0" borderId="0" xfId="14" applyFont="1" applyProtection="1">
      <protection locked="0"/>
    </xf>
    <xf numFmtId="37" fontId="6" fillId="0" borderId="0" xfId="15" applyFont="1" applyFill="1" applyProtection="1"/>
    <xf numFmtId="41" fontId="15" fillId="3" borderId="0" xfId="6" applyNumberFormat="1" applyFont="1" applyFill="1" applyBorder="1" applyAlignment="1" applyProtection="1">
      <alignment horizontal="right"/>
    </xf>
    <xf numFmtId="166" fontId="15" fillId="3" borderId="2" xfId="4" applyNumberFormat="1" applyFont="1" applyFill="1" applyBorder="1" applyAlignment="1" applyProtection="1">
      <alignment horizontal="left"/>
    </xf>
    <xf numFmtId="166" fontId="6" fillId="3" borderId="2" xfId="4" applyNumberFormat="1" applyFont="1" applyFill="1" applyBorder="1" applyAlignment="1" applyProtection="1">
      <alignment horizontal="left"/>
    </xf>
    <xf numFmtId="166" fontId="6" fillId="3" borderId="0" xfId="4" applyNumberFormat="1" applyFont="1" applyFill="1" applyBorder="1" applyAlignment="1" applyProtection="1">
      <alignment horizontal="left"/>
    </xf>
    <xf numFmtId="166" fontId="15" fillId="3" borderId="5" xfId="4" applyNumberFormat="1" applyFont="1" applyFill="1" applyBorder="1" applyAlignment="1" applyProtection="1">
      <alignment horizontal="left"/>
    </xf>
    <xf numFmtId="166" fontId="6" fillId="3" borderId="6" xfId="4" applyNumberFormat="1" applyFont="1" applyFill="1" applyBorder="1" applyAlignment="1" applyProtection="1">
      <alignment horizontal="left"/>
    </xf>
    <xf numFmtId="166" fontId="6" fillId="3" borderId="7" xfId="4" applyNumberFormat="1" applyFont="1" applyFill="1" applyBorder="1" applyAlignment="1" applyProtection="1">
      <alignment horizontal="left"/>
    </xf>
    <xf numFmtId="166" fontId="6" fillId="3" borderId="5" xfId="4" applyNumberFormat="1" applyFont="1" applyFill="1" applyBorder="1" applyAlignment="1" applyProtection="1">
      <alignment horizontal="left"/>
    </xf>
    <xf numFmtId="41" fontId="6" fillId="3" borderId="23" xfId="4" applyNumberFormat="1" applyFont="1" applyFill="1" applyBorder="1" applyAlignment="1" applyProtection="1">
      <alignment horizontal="right"/>
    </xf>
    <xf numFmtId="0" fontId="6" fillId="3" borderId="0" xfId="6" applyFont="1" applyFill="1" applyBorder="1" applyAlignment="1" applyProtection="1">
      <alignment horizontal="left" indent="2"/>
    </xf>
    <xf numFmtId="166" fontId="6" fillId="3" borderId="18" xfId="4" applyNumberFormat="1" applyFont="1" applyFill="1" applyBorder="1" applyAlignment="1" applyProtection="1">
      <alignment horizontal="left"/>
    </xf>
    <xf numFmtId="41" fontId="6" fillId="3" borderId="29" xfId="4" applyNumberFormat="1" applyFont="1" applyFill="1" applyBorder="1" applyAlignment="1" applyProtection="1">
      <alignment horizontal="right"/>
    </xf>
    <xf numFmtId="41" fontId="6" fillId="3" borderId="0" xfId="6" quotePrefix="1" applyNumberFormat="1" applyFont="1" applyFill="1" applyBorder="1" applyAlignment="1" applyProtection="1">
      <alignment horizontal="right"/>
    </xf>
    <xf numFmtId="41" fontId="6" fillId="3" borderId="4" xfId="4" quotePrefix="1" applyNumberFormat="1" applyFont="1" applyFill="1" applyBorder="1" applyAlignment="1" applyProtection="1">
      <alignment horizontal="right"/>
    </xf>
    <xf numFmtId="41" fontId="6" fillId="3" borderId="0" xfId="4" quotePrefix="1" applyNumberFormat="1" applyFont="1" applyFill="1" applyBorder="1" applyAlignment="1" applyProtection="1">
      <alignment horizontal="right"/>
    </xf>
    <xf numFmtId="41" fontId="6" fillId="3" borderId="10" xfId="6" quotePrefix="1" applyNumberFormat="1" applyFont="1" applyFill="1" applyBorder="1" applyAlignment="1" applyProtection="1">
      <alignment horizontal="right"/>
    </xf>
    <xf numFmtId="43" fontId="6" fillId="3" borderId="4" xfId="4" applyFont="1" applyFill="1" applyBorder="1" applyAlignment="1" applyProtection="1"/>
    <xf numFmtId="0" fontId="6" fillId="5" borderId="8" xfId="6" applyFont="1" applyFill="1" applyBorder="1" applyAlignment="1" applyProtection="1">
      <alignment horizontal="left" indent="3"/>
    </xf>
    <xf numFmtId="0" fontId="6" fillId="5" borderId="0" xfId="6" applyFont="1" applyFill="1" applyBorder="1" applyAlignment="1" applyProtection="1">
      <alignment horizontal="left" indent="3"/>
    </xf>
    <xf numFmtId="173" fontId="6" fillId="5" borderId="4" xfId="2" applyNumberFormat="1" applyFont="1" applyFill="1" applyBorder="1" applyAlignment="1" applyProtection="1"/>
    <xf numFmtId="0" fontId="6" fillId="5" borderId="11" xfId="6" applyFont="1" applyFill="1" applyBorder="1" applyAlignment="1" applyProtection="1">
      <alignment horizontal="left" indent="3"/>
    </xf>
    <xf numFmtId="0" fontId="6" fillId="5" borderId="11" xfId="6" applyFont="1" applyFill="1" applyBorder="1" applyAlignment="1" applyProtection="1"/>
    <xf numFmtId="0" fontId="6" fillId="5" borderId="0" xfId="6" quotePrefix="1" applyFont="1" applyFill="1" applyBorder="1" applyAlignment="1" applyProtection="1">
      <alignment horizontal="left" indent="5"/>
    </xf>
    <xf numFmtId="0" fontId="6" fillId="5" borderId="0" xfId="6" applyFont="1" applyFill="1" applyBorder="1" applyAlignment="1" applyProtection="1">
      <alignment horizontal="left" indent="2"/>
    </xf>
    <xf numFmtId="41" fontId="6" fillId="5" borderId="0" xfId="6" quotePrefix="1" applyNumberFormat="1" applyFont="1" applyFill="1" applyBorder="1" applyAlignment="1" applyProtection="1">
      <alignment horizontal="right"/>
    </xf>
    <xf numFmtId="41" fontId="6" fillId="5" borderId="4" xfId="4" quotePrefix="1" applyNumberFormat="1" applyFont="1" applyFill="1" applyBorder="1" applyAlignment="1" applyProtection="1">
      <alignment horizontal="right"/>
    </xf>
    <xf numFmtId="41" fontId="6" fillId="5" borderId="0" xfId="4" quotePrefix="1" applyNumberFormat="1" applyFont="1" applyFill="1" applyBorder="1" applyAlignment="1" applyProtection="1">
      <alignment horizontal="right"/>
    </xf>
    <xf numFmtId="41" fontId="6" fillId="5" borderId="10" xfId="6" quotePrefix="1" applyNumberFormat="1" applyFont="1" applyFill="1" applyBorder="1" applyAlignment="1" applyProtection="1">
      <alignment horizontal="right"/>
    </xf>
    <xf numFmtId="0" fontId="6" fillId="5" borderId="0" xfId="6" applyFont="1" applyFill="1" applyAlignment="1" applyProtection="1">
      <alignment horizontal="right"/>
    </xf>
    <xf numFmtId="0" fontId="6" fillId="5" borderId="0" xfId="6" applyFont="1" applyFill="1" applyProtection="1"/>
    <xf numFmtId="0" fontId="15" fillId="5" borderId="0" xfId="6" applyFont="1" applyFill="1" applyProtection="1"/>
    <xf numFmtId="0" fontId="9" fillId="5" borderId="0" xfId="6" quotePrefix="1" applyFont="1" applyFill="1" applyAlignment="1" applyProtection="1">
      <alignment horizontal="left" vertical="top"/>
    </xf>
    <xf numFmtId="0" fontId="9" fillId="5" borderId="0" xfId="6" quotePrefix="1" applyFont="1" applyFill="1" applyAlignment="1" applyProtection="1">
      <alignment horizontal="left"/>
    </xf>
    <xf numFmtId="41" fontId="6" fillId="5" borderId="6" xfId="6" applyNumberFormat="1" applyFont="1" applyFill="1" applyBorder="1" applyAlignment="1" applyProtection="1">
      <alignment horizontal="right"/>
    </xf>
    <xf numFmtId="41" fontId="15" fillId="5" borderId="7" xfId="6" applyNumberFormat="1" applyFont="1" applyFill="1" applyBorder="1" applyAlignment="1" applyProtection="1">
      <alignment horizontal="right"/>
    </xf>
    <xf numFmtId="41" fontId="15" fillId="5" borderId="0" xfId="6" applyNumberFormat="1" applyFont="1" applyFill="1" applyBorder="1" applyAlignment="1" applyProtection="1">
      <alignment horizontal="right"/>
    </xf>
    <xf numFmtId="41" fontId="15" fillId="5" borderId="6" xfId="6" quotePrefix="1" applyNumberFormat="1" applyFont="1" applyFill="1" applyBorder="1" applyAlignment="1" applyProtection="1">
      <alignment horizontal="right"/>
    </xf>
    <xf numFmtId="41" fontId="6" fillId="5" borderId="6" xfId="6" quotePrefix="1" applyNumberFormat="1" applyFont="1" applyFill="1" applyBorder="1" applyAlignment="1" applyProtection="1">
      <alignment horizontal="right"/>
    </xf>
    <xf numFmtId="0" fontId="6" fillId="5" borderId="7" xfId="6" quotePrefix="1" applyFont="1" applyFill="1" applyBorder="1" applyAlignment="1" applyProtection="1">
      <alignment horizontal="right"/>
    </xf>
    <xf numFmtId="41" fontId="15" fillId="5" borderId="17" xfId="6" quotePrefix="1" applyNumberFormat="1" applyFont="1" applyFill="1" applyBorder="1" applyAlignment="1" applyProtection="1">
      <alignment horizontal="right"/>
    </xf>
    <xf numFmtId="41" fontId="6" fillId="5" borderId="18" xfId="6" quotePrefix="1" applyNumberFormat="1" applyFont="1" applyFill="1" applyBorder="1" applyAlignment="1" applyProtection="1">
      <alignment horizontal="right"/>
    </xf>
    <xf numFmtId="41" fontId="6" fillId="5" borderId="19" xfId="6" quotePrefix="1" applyNumberFormat="1" applyFont="1" applyFill="1" applyBorder="1" applyAlignment="1" applyProtection="1">
      <alignment horizontal="right"/>
    </xf>
    <xf numFmtId="41" fontId="6" fillId="5" borderId="17" xfId="6" applyNumberFormat="1" applyFont="1" applyFill="1" applyBorder="1" applyAlignment="1" applyProtection="1">
      <alignment horizontal="right"/>
    </xf>
    <xf numFmtId="41" fontId="15" fillId="5" borderId="18" xfId="6" quotePrefix="1" applyNumberFormat="1" applyFont="1" applyFill="1" applyBorder="1" applyAlignment="1" applyProtection="1">
      <alignment horizontal="right"/>
    </xf>
    <xf numFmtId="0" fontId="6" fillId="5" borderId="19" xfId="6" applyFont="1" applyFill="1" applyBorder="1" applyAlignment="1" applyProtection="1">
      <alignment horizontal="right"/>
    </xf>
    <xf numFmtId="166" fontId="15" fillId="5" borderId="5" xfId="4" applyNumberFormat="1" applyFont="1" applyFill="1" applyBorder="1" applyAlignment="1" applyProtection="1">
      <alignment horizontal="left"/>
    </xf>
    <xf numFmtId="166" fontId="6" fillId="5" borderId="6" xfId="4" applyNumberFormat="1" applyFont="1" applyFill="1" applyBorder="1" applyAlignment="1" applyProtection="1">
      <alignment horizontal="left"/>
    </xf>
    <xf numFmtId="166" fontId="6" fillId="5" borderId="7" xfId="4" applyNumberFormat="1" applyFont="1" applyFill="1" applyBorder="1" applyAlignment="1" applyProtection="1">
      <alignment horizontal="left"/>
    </xf>
    <xf numFmtId="166" fontId="6" fillId="5" borderId="0" xfId="4" applyNumberFormat="1" applyFont="1" applyFill="1" applyBorder="1" applyAlignment="1" applyProtection="1">
      <alignment horizontal="left"/>
    </xf>
    <xf numFmtId="166" fontId="6" fillId="5" borderId="5" xfId="4" applyNumberFormat="1" applyFont="1" applyFill="1" applyBorder="1" applyAlignment="1" applyProtection="1">
      <alignment horizontal="left"/>
    </xf>
    <xf numFmtId="41" fontId="6" fillId="5" borderId="17" xfId="4" applyNumberFormat="1" applyFont="1" applyFill="1" applyBorder="1" applyAlignment="1" applyProtection="1">
      <alignment horizontal="right"/>
    </xf>
    <xf numFmtId="37" fontId="10" fillId="0" borderId="0" xfId="15" applyFont="1" applyFill="1" applyProtection="1"/>
    <xf numFmtId="37" fontId="10" fillId="0" borderId="0" xfId="15" applyFont="1" applyFill="1" applyAlignment="1" applyProtection="1">
      <alignment horizontal="right"/>
    </xf>
    <xf numFmtId="37" fontId="11" fillId="0" borderId="0" xfId="15" applyFont="1" applyFill="1" applyAlignment="1" applyProtection="1">
      <alignment horizontal="right"/>
    </xf>
    <xf numFmtId="37" fontId="21" fillId="0" borderId="0" xfId="15" applyFont="1" applyFill="1" applyProtection="1"/>
    <xf numFmtId="37" fontId="10" fillId="0" borderId="0" xfId="15" applyFont="1" applyFill="1" applyBorder="1" applyProtection="1"/>
    <xf numFmtId="37" fontId="12" fillId="0" borderId="0" xfId="15" applyFont="1" applyFill="1" applyProtection="1"/>
    <xf numFmtId="37" fontId="13" fillId="0" borderId="0" xfId="15" applyNumberFormat="1" applyFont="1" applyFill="1" applyProtection="1">
      <protection locked="0"/>
    </xf>
    <xf numFmtId="39" fontId="10" fillId="0" borderId="0" xfId="15" applyNumberFormat="1" applyFont="1" applyFill="1" applyProtection="1"/>
    <xf numFmtId="37" fontId="6" fillId="0" borderId="0" xfId="16" applyFont="1" applyAlignment="1" applyProtection="1"/>
    <xf numFmtId="0" fontId="6" fillId="3" borderId="0" xfId="11" applyFont="1" applyFill="1" applyAlignment="1" applyProtection="1"/>
    <xf numFmtId="37" fontId="3" fillId="0" borderId="0" xfId="16" applyFont="1" applyAlignment="1" applyProtection="1"/>
    <xf numFmtId="0" fontId="3" fillId="3" borderId="0" xfId="11" applyFont="1" applyFill="1" applyBorder="1" applyAlignment="1" applyProtection="1">
      <alignment horizontal="left"/>
    </xf>
    <xf numFmtId="0" fontId="3" fillId="3" borderId="0" xfId="11" applyFont="1" applyFill="1" applyBorder="1" applyAlignment="1" applyProtection="1"/>
    <xf numFmtId="41" fontId="4" fillId="3" borderId="5" xfId="11" applyNumberFormat="1" applyFont="1" applyFill="1" applyBorder="1" applyAlignment="1" applyProtection="1">
      <alignment horizontal="right"/>
    </xf>
    <xf numFmtId="0" fontId="4" fillId="3" borderId="7" xfId="11" applyFont="1" applyFill="1" applyBorder="1" applyAlignment="1" applyProtection="1"/>
    <xf numFmtId="0" fontId="4" fillId="3" borderId="0" xfId="11" applyFont="1" applyFill="1" applyBorder="1" applyAlignment="1" applyProtection="1"/>
    <xf numFmtId="41" fontId="4" fillId="3" borderId="5" xfId="11" quotePrefix="1" applyNumberFormat="1" applyFont="1" applyFill="1" applyBorder="1" applyAlignment="1" applyProtection="1"/>
    <xf numFmtId="41" fontId="4" fillId="3" borderId="6" xfId="11" quotePrefix="1" applyNumberFormat="1" applyFont="1" applyFill="1" applyBorder="1" applyAlignment="1" applyProtection="1">
      <alignment horizontal="right"/>
    </xf>
    <xf numFmtId="41" fontId="3" fillId="3" borderId="6" xfId="11" quotePrefix="1" applyNumberFormat="1" applyFont="1" applyFill="1" applyBorder="1" applyAlignment="1" applyProtection="1">
      <alignment horizontal="right"/>
    </xf>
    <xf numFmtId="174" fontId="3" fillId="3" borderId="7" xfId="11" quotePrefix="1" applyNumberFormat="1" applyFont="1" applyFill="1" applyBorder="1" applyAlignment="1" applyProtection="1"/>
    <xf numFmtId="0" fontId="40" fillId="3" borderId="0" xfId="11" applyFont="1" applyFill="1" applyBorder="1" applyAlignment="1" applyProtection="1">
      <alignment horizontal="left"/>
    </xf>
    <xf numFmtId="41" fontId="4" fillId="3" borderId="17" xfId="11" applyNumberFormat="1" applyFont="1" applyFill="1" applyBorder="1" applyAlignment="1" applyProtection="1">
      <alignment horizontal="right"/>
    </xf>
    <xf numFmtId="41" fontId="3" fillId="3" borderId="18" xfId="11" applyNumberFormat="1" applyFont="1" applyFill="1" applyBorder="1" applyAlignment="1" applyProtection="1">
      <alignment horizontal="right"/>
    </xf>
    <xf numFmtId="0" fontId="4" fillId="3" borderId="19" xfId="11" applyFont="1" applyFill="1" applyBorder="1" applyAlignment="1" applyProtection="1"/>
    <xf numFmtId="0" fontId="3" fillId="3" borderId="0" xfId="11" applyFont="1" applyFill="1" applyBorder="1" applyAlignment="1" applyProtection="1">
      <alignment horizontal="right"/>
    </xf>
    <xf numFmtId="41" fontId="4" fillId="3" borderId="17" xfId="11" applyNumberFormat="1" applyFont="1" applyFill="1" applyBorder="1" applyAlignment="1" applyProtection="1"/>
    <xf numFmtId="41" fontId="4" fillId="3" borderId="18" xfId="11" applyNumberFormat="1" applyFont="1" applyFill="1" applyBorder="1" applyAlignment="1" applyProtection="1">
      <alignment horizontal="right"/>
    </xf>
    <xf numFmtId="174" fontId="3" fillId="3" borderId="19" xfId="11" quotePrefix="1" applyNumberFormat="1" applyFont="1" applyFill="1" applyBorder="1" applyAlignment="1" applyProtection="1"/>
    <xf numFmtId="0" fontId="4" fillId="3" borderId="0" xfId="11" applyFont="1" applyFill="1" applyBorder="1" applyAlignment="1" applyProtection="1">
      <alignment horizontal="left"/>
    </xf>
    <xf numFmtId="0" fontId="3" fillId="3" borderId="18" xfId="11" applyFont="1" applyFill="1" applyBorder="1" applyAlignment="1" applyProtection="1"/>
    <xf numFmtId="0" fontId="6" fillId="3" borderId="0" xfId="11" quotePrefix="1" applyFont="1" applyFill="1" applyBorder="1" applyAlignment="1" applyProtection="1">
      <alignment horizontal="left"/>
    </xf>
    <xf numFmtId="0" fontId="3" fillId="3" borderId="0" xfId="11" quotePrefix="1" applyFont="1" applyFill="1" applyBorder="1" applyAlignment="1" applyProtection="1">
      <alignment horizontal="left"/>
    </xf>
    <xf numFmtId="0" fontId="4" fillId="3" borderId="5" xfId="11" applyFont="1" applyFill="1" applyBorder="1" applyAlignment="1" applyProtection="1"/>
    <xf numFmtId="0" fontId="3" fillId="3" borderId="6" xfId="11" applyFont="1" applyFill="1" applyBorder="1" applyAlignment="1" applyProtection="1"/>
    <xf numFmtId="0" fontId="3" fillId="3" borderId="7" xfId="11" applyFont="1" applyFill="1" applyBorder="1" applyAlignment="1" applyProtection="1"/>
    <xf numFmtId="0" fontId="3" fillId="3" borderId="5" xfId="11" applyFont="1" applyFill="1" applyBorder="1" applyAlignment="1" applyProtection="1"/>
    <xf numFmtId="0" fontId="4" fillId="4" borderId="6" xfId="11" applyFont="1" applyFill="1" applyBorder="1" applyAlignment="1" applyProtection="1"/>
    <xf numFmtId="0" fontId="3" fillId="3" borderId="8" xfId="11" applyFont="1" applyFill="1" applyBorder="1" applyAlignment="1" applyProtection="1">
      <alignment horizontal="left"/>
    </xf>
    <xf numFmtId="0" fontId="3" fillId="3" borderId="4" xfId="11" quotePrefix="1" applyFont="1" applyFill="1" applyBorder="1" applyAlignment="1" applyProtection="1">
      <alignment horizontal="left"/>
    </xf>
    <xf numFmtId="41" fontId="3" fillId="3" borderId="4" xfId="4" applyNumberFormat="1" applyFont="1" applyFill="1" applyBorder="1" applyAlignment="1" applyProtection="1">
      <alignment horizontal="right"/>
    </xf>
    <xf numFmtId="41" fontId="3" fillId="3" borderId="0" xfId="11" applyNumberFormat="1" applyFont="1" applyFill="1" applyBorder="1" applyAlignment="1" applyProtection="1">
      <alignment horizontal="right"/>
    </xf>
    <xf numFmtId="41" fontId="3" fillId="3" borderId="15" xfId="4" applyNumberFormat="1" applyFont="1" applyFill="1" applyBorder="1" applyAlignment="1" applyProtection="1">
      <alignment horizontal="right"/>
    </xf>
    <xf numFmtId="0" fontId="3" fillId="3" borderId="4" xfId="11" applyFont="1" applyFill="1" applyBorder="1" applyAlignment="1" applyProtection="1"/>
    <xf numFmtId="0" fontId="3" fillId="3" borderId="11" xfId="11" applyFont="1" applyFill="1" applyBorder="1" applyAlignment="1" applyProtection="1">
      <alignment horizontal="left"/>
    </xf>
    <xf numFmtId="0" fontId="6" fillId="3" borderId="11" xfId="11" quotePrefix="1" applyFont="1" applyFill="1" applyBorder="1" applyAlignment="1" applyProtection="1">
      <alignment horizontal="left"/>
    </xf>
    <xf numFmtId="0" fontId="4" fillId="3" borderId="24" xfId="11" quotePrefix="1" applyFont="1" applyFill="1" applyBorder="1" applyAlignment="1" applyProtection="1">
      <alignment horizontal="center"/>
    </xf>
    <xf numFmtId="41" fontId="3" fillId="5" borderId="18" xfId="4" applyNumberFormat="1" applyFont="1" applyFill="1" applyBorder="1" applyAlignment="1" applyProtection="1">
      <alignment horizontal="right"/>
    </xf>
    <xf numFmtId="41" fontId="3" fillId="3" borderId="19" xfId="4" applyNumberFormat="1" applyFont="1" applyFill="1" applyBorder="1" applyAlignment="1" applyProtection="1">
      <alignment horizontal="right"/>
    </xf>
    <xf numFmtId="41" fontId="3" fillId="3" borderId="17" xfId="4" applyNumberFormat="1" applyFont="1" applyFill="1" applyBorder="1" applyAlignment="1" applyProtection="1">
      <alignment horizontal="right"/>
    </xf>
    <xf numFmtId="41" fontId="3" fillId="3" borderId="21" xfId="4" applyNumberFormat="1" applyFont="1" applyFill="1" applyBorder="1" applyAlignment="1" applyProtection="1">
      <alignment horizontal="right"/>
    </xf>
    <xf numFmtId="41" fontId="3" fillId="5" borderId="21" xfId="4" applyNumberFormat="1" applyFont="1" applyFill="1" applyBorder="1" applyAlignment="1" applyProtection="1">
      <alignment horizontal="right"/>
    </xf>
    <xf numFmtId="166" fontId="3" fillId="3" borderId="19" xfId="4" applyNumberFormat="1" applyFont="1" applyFill="1" applyBorder="1" applyAlignment="1" applyProtection="1"/>
    <xf numFmtId="0" fontId="4" fillId="3" borderId="24" xfId="11" applyFont="1" applyFill="1" applyBorder="1" applyAlignment="1" applyProtection="1">
      <alignment horizontal="left"/>
    </xf>
    <xf numFmtId="166" fontId="3" fillId="3" borderId="4" xfId="4" applyNumberFormat="1" applyFont="1" applyFill="1" applyBorder="1" applyAlignment="1" applyProtection="1"/>
    <xf numFmtId="0" fontId="3" fillId="3" borderId="24" xfId="11" quotePrefix="1" applyFont="1" applyFill="1" applyBorder="1" applyAlignment="1" applyProtection="1">
      <alignment horizontal="left"/>
    </xf>
    <xf numFmtId="41" fontId="3" fillId="3" borderId="10" xfId="4" applyNumberFormat="1" applyFont="1" applyFill="1" applyBorder="1" applyAlignment="1" applyProtection="1">
      <alignment horizontal="right"/>
    </xf>
    <xf numFmtId="41" fontId="3" fillId="5" borderId="8" xfId="4" applyNumberFormat="1" applyFont="1" applyFill="1" applyBorder="1" applyAlignment="1" applyProtection="1">
      <alignment horizontal="right"/>
    </xf>
    <xf numFmtId="0" fontId="3" fillId="3" borderId="24" xfId="11" applyFont="1" applyFill="1" applyBorder="1" applyAlignment="1" applyProtection="1">
      <alignment horizontal="left"/>
    </xf>
    <xf numFmtId="41" fontId="3" fillId="3" borderId="3" xfId="4" applyNumberFormat="1" applyFont="1" applyFill="1" applyBorder="1" applyAlignment="1" applyProtection="1">
      <alignment horizontal="right"/>
    </xf>
    <xf numFmtId="41" fontId="3" fillId="3" borderId="1" xfId="4" applyNumberFormat="1" applyFont="1" applyFill="1" applyBorder="1" applyAlignment="1" applyProtection="1">
      <alignment horizontal="right"/>
    </xf>
    <xf numFmtId="41" fontId="3" fillId="5" borderId="2" xfId="4" applyNumberFormat="1" applyFont="1" applyFill="1" applyBorder="1" applyAlignment="1" applyProtection="1">
      <alignment horizontal="right"/>
    </xf>
    <xf numFmtId="166" fontId="3" fillId="3" borderId="3" xfId="4" applyNumberFormat="1" applyFont="1" applyFill="1" applyBorder="1" applyAlignment="1" applyProtection="1"/>
    <xf numFmtId="175" fontId="3" fillId="3" borderId="2" xfId="11" applyNumberFormat="1" applyFont="1" applyFill="1" applyBorder="1" applyAlignment="1" applyProtection="1">
      <alignment horizontal="right"/>
    </xf>
    <xf numFmtId="167" fontId="3" fillId="3" borderId="3" xfId="1" applyNumberFormat="1" applyFont="1" applyFill="1" applyBorder="1" applyAlignment="1" applyProtection="1">
      <alignment horizontal="right"/>
    </xf>
    <xf numFmtId="167" fontId="3" fillId="3" borderId="0" xfId="1" applyNumberFormat="1" applyFont="1" applyFill="1" applyBorder="1" applyAlignment="1" applyProtection="1">
      <alignment horizontal="right"/>
    </xf>
    <xf numFmtId="175" fontId="3" fillId="3" borderId="1" xfId="11" applyNumberFormat="1" applyFont="1" applyFill="1" applyBorder="1" applyAlignment="1" applyProtection="1">
      <alignment horizontal="right"/>
    </xf>
    <xf numFmtId="175" fontId="3" fillId="5" borderId="2" xfId="11" applyNumberFormat="1" applyFont="1" applyFill="1" applyBorder="1" applyAlignment="1" applyProtection="1">
      <alignment horizontal="right"/>
    </xf>
    <xf numFmtId="167" fontId="3" fillId="3" borderId="3" xfId="1" applyNumberFormat="1" applyFont="1" applyFill="1" applyBorder="1" applyAlignment="1" applyProtection="1"/>
    <xf numFmtId="175" fontId="3" fillId="3" borderId="18" xfId="11" applyNumberFormat="1" applyFont="1" applyFill="1" applyBorder="1" applyAlignment="1" applyProtection="1">
      <alignment horizontal="right"/>
    </xf>
    <xf numFmtId="167" fontId="3" fillId="3" borderId="19" xfId="1" applyNumberFormat="1" applyFont="1" applyFill="1" applyBorder="1" applyAlignment="1" applyProtection="1">
      <alignment horizontal="right"/>
    </xf>
    <xf numFmtId="175" fontId="3" fillId="3" borderId="17" xfId="11" applyNumberFormat="1" applyFont="1" applyFill="1" applyBorder="1" applyAlignment="1" applyProtection="1">
      <alignment horizontal="right"/>
    </xf>
    <xf numFmtId="175" fontId="3" fillId="5" borderId="18" xfId="11" applyNumberFormat="1" applyFont="1" applyFill="1" applyBorder="1" applyAlignment="1" applyProtection="1">
      <alignment horizontal="right"/>
    </xf>
    <xf numFmtId="167" fontId="3" fillId="3" borderId="19" xfId="1" applyNumberFormat="1" applyFont="1" applyFill="1" applyBorder="1" applyAlignment="1" applyProtection="1"/>
    <xf numFmtId="0" fontId="4" fillId="3" borderId="13" xfId="11" applyFont="1" applyFill="1" applyBorder="1" applyAlignment="1" applyProtection="1">
      <alignment horizontal="left"/>
    </xf>
    <xf numFmtId="0" fontId="4" fillId="3" borderId="14" xfId="11" applyFont="1" applyFill="1" applyBorder="1" applyAlignment="1" applyProtection="1">
      <alignment horizontal="left"/>
    </xf>
    <xf numFmtId="175" fontId="3" fillId="3" borderId="6" xfId="11" applyNumberFormat="1" applyFont="1" applyFill="1" applyBorder="1" applyAlignment="1" applyProtection="1">
      <alignment horizontal="right"/>
    </xf>
    <xf numFmtId="167" fontId="3" fillId="3" borderId="7" xfId="1" applyNumberFormat="1" applyFont="1" applyFill="1" applyBorder="1" applyAlignment="1" applyProtection="1">
      <alignment horizontal="right"/>
    </xf>
    <xf numFmtId="175" fontId="3" fillId="3" borderId="5" xfId="11" applyNumberFormat="1" applyFont="1" applyFill="1" applyBorder="1" applyAlignment="1" applyProtection="1">
      <alignment horizontal="right"/>
    </xf>
    <xf numFmtId="175" fontId="3" fillId="5" borderId="6" xfId="11" applyNumberFormat="1" applyFont="1" applyFill="1" applyBorder="1" applyAlignment="1" applyProtection="1">
      <alignment horizontal="right"/>
    </xf>
    <xf numFmtId="167" fontId="3" fillId="3" borderId="7" xfId="1" applyNumberFormat="1" applyFont="1" applyFill="1" applyBorder="1" applyAlignment="1" applyProtection="1"/>
    <xf numFmtId="0" fontId="4" fillId="3" borderId="9" xfId="11" quotePrefix="1" applyFont="1" applyFill="1" applyBorder="1" applyAlignment="1" applyProtection="1">
      <alignment horizontal="center"/>
    </xf>
    <xf numFmtId="41" fontId="3" fillId="5" borderId="19" xfId="4" applyNumberFormat="1" applyFont="1" applyFill="1" applyBorder="1" applyAlignment="1" applyProtection="1">
      <alignment horizontal="right"/>
    </xf>
    <xf numFmtId="41" fontId="3" fillId="5" borderId="0" xfId="4" applyNumberFormat="1" applyFont="1" applyFill="1" applyBorder="1" applyAlignment="1" applyProtection="1">
      <alignment horizontal="right"/>
    </xf>
    <xf numFmtId="41" fontId="3" fillId="5" borderId="17" xfId="4" applyNumberFormat="1" applyFont="1" applyFill="1" applyBorder="1" applyAlignment="1" applyProtection="1">
      <alignment horizontal="right"/>
    </xf>
    <xf numFmtId="0" fontId="6" fillId="3" borderId="13" xfId="11" quotePrefix="1" applyFont="1" applyFill="1" applyBorder="1" applyAlignment="1" applyProtection="1">
      <alignment horizontal="left"/>
    </xf>
    <xf numFmtId="0" fontId="3" fillId="3" borderId="14" xfId="11" quotePrefix="1" applyFont="1" applyFill="1" applyBorder="1" applyAlignment="1" applyProtection="1">
      <alignment horizontal="left"/>
    </xf>
    <xf numFmtId="0" fontId="4" fillId="3" borderId="8" xfId="11" applyFont="1" applyFill="1" applyBorder="1" applyAlignment="1" applyProtection="1"/>
    <xf numFmtId="0" fontId="15" fillId="3" borderId="8" xfId="11" applyFont="1" applyFill="1" applyBorder="1" applyAlignment="1" applyProtection="1">
      <alignment horizontal="left"/>
    </xf>
    <xf numFmtId="0" fontId="3" fillId="4" borderId="2" xfId="11" applyFont="1" applyFill="1" applyBorder="1" applyAlignment="1" applyProtection="1"/>
    <xf numFmtId="0" fontId="3" fillId="3" borderId="2" xfId="11" applyFont="1" applyFill="1" applyBorder="1" applyAlignment="1" applyProtection="1"/>
    <xf numFmtId="0" fontId="3" fillId="5" borderId="2" xfId="11" applyFont="1" applyFill="1" applyBorder="1" applyAlignment="1" applyProtection="1"/>
    <xf numFmtId="165" fontId="3" fillId="3" borderId="18" xfId="11" applyNumberFormat="1" applyFont="1" applyFill="1" applyBorder="1" applyAlignment="1" applyProtection="1"/>
    <xf numFmtId="0" fontId="3" fillId="3" borderId="6" xfId="11" quotePrefix="1" applyFont="1" applyFill="1" applyBorder="1" applyAlignment="1" applyProtection="1">
      <alignment horizontal="left"/>
    </xf>
    <xf numFmtId="0" fontId="3" fillId="3" borderId="7" xfId="11" quotePrefix="1" applyFont="1" applyFill="1" applyBorder="1" applyAlignment="1" applyProtection="1">
      <alignment horizontal="left"/>
    </xf>
    <xf numFmtId="0" fontId="3" fillId="3" borderId="10" xfId="11" quotePrefix="1" applyFont="1" applyFill="1" applyBorder="1" applyAlignment="1" applyProtection="1">
      <alignment horizontal="left"/>
    </xf>
    <xf numFmtId="0" fontId="3" fillId="4" borderId="6" xfId="11" quotePrefix="1" applyFont="1" applyFill="1" applyBorder="1" applyAlignment="1" applyProtection="1">
      <alignment horizontal="left"/>
    </xf>
    <xf numFmtId="0" fontId="3" fillId="5" borderId="6" xfId="11" quotePrefix="1" applyFont="1" applyFill="1" applyBorder="1" applyAlignment="1" applyProtection="1">
      <alignment horizontal="left"/>
    </xf>
    <xf numFmtId="37" fontId="3" fillId="3" borderId="7" xfId="11" applyNumberFormat="1" applyFont="1" applyFill="1" applyBorder="1" applyAlignment="1" applyProtection="1"/>
    <xf numFmtId="41" fontId="3" fillId="5" borderId="15" xfId="4" applyNumberFormat="1" applyFont="1" applyFill="1" applyBorder="1" applyAlignment="1" applyProtection="1">
      <alignment horizontal="right"/>
    </xf>
    <xf numFmtId="41" fontId="3" fillId="5" borderId="12" xfId="4" applyNumberFormat="1" applyFont="1" applyFill="1" applyBorder="1" applyAlignment="1" applyProtection="1">
      <alignment horizontal="right"/>
    </xf>
    <xf numFmtId="41" fontId="3" fillId="3" borderId="22" xfId="4" applyNumberFormat="1" applyFont="1" applyFill="1" applyBorder="1" applyAlignment="1" applyProtection="1">
      <alignment horizontal="right"/>
    </xf>
    <xf numFmtId="41" fontId="3" fillId="5" borderId="10" xfId="4" applyNumberFormat="1" applyFont="1" applyFill="1" applyBorder="1" applyAlignment="1" applyProtection="1">
      <alignment horizontal="right"/>
    </xf>
    <xf numFmtId="41" fontId="3" fillId="4" borderId="0" xfId="4" applyNumberFormat="1" applyFont="1" applyFill="1" applyBorder="1" applyAlignment="1" applyProtection="1">
      <alignment horizontal="right"/>
    </xf>
    <xf numFmtId="166" fontId="3" fillId="3" borderId="18" xfId="4" applyNumberFormat="1" applyFont="1" applyFill="1" applyBorder="1" applyAlignment="1" applyProtection="1"/>
    <xf numFmtId="0" fontId="15" fillId="3" borderId="0" xfId="11" applyFont="1" applyFill="1" applyBorder="1" applyAlignment="1" applyProtection="1"/>
    <xf numFmtId="41" fontId="3" fillId="5" borderId="6" xfId="4" applyNumberFormat="1" applyFont="1" applyFill="1" applyBorder="1" applyAlignment="1" applyProtection="1">
      <alignment horizontal="right"/>
    </xf>
    <xf numFmtId="41" fontId="3" fillId="3" borderId="7" xfId="4" applyNumberFormat="1" applyFont="1" applyFill="1" applyBorder="1" applyAlignment="1" applyProtection="1">
      <alignment horizontal="right"/>
    </xf>
    <xf numFmtId="41" fontId="3" fillId="5" borderId="5" xfId="4" applyNumberFormat="1" applyFont="1" applyFill="1" applyBorder="1" applyAlignment="1" applyProtection="1">
      <alignment horizontal="right"/>
    </xf>
    <xf numFmtId="41" fontId="3" fillId="4" borderId="6" xfId="4" applyNumberFormat="1" applyFont="1" applyFill="1" applyBorder="1" applyAlignment="1" applyProtection="1">
      <alignment horizontal="right"/>
    </xf>
    <xf numFmtId="166" fontId="3" fillId="3" borderId="7" xfId="4" applyNumberFormat="1" applyFont="1" applyFill="1" applyBorder="1" applyAlignment="1" applyProtection="1"/>
    <xf numFmtId="0" fontId="3" fillId="3" borderId="4" xfId="11" applyFont="1" applyFill="1" applyBorder="1" applyAlignment="1" applyProtection="1">
      <alignment horizontal="left"/>
    </xf>
    <xf numFmtId="41" fontId="3" fillId="5" borderId="1" xfId="4" applyNumberFormat="1" applyFont="1" applyFill="1" applyBorder="1" applyAlignment="1" applyProtection="1">
      <alignment horizontal="right"/>
    </xf>
    <xf numFmtId="37" fontId="41" fillId="0" borderId="0" xfId="16" applyFont="1" applyAlignment="1" applyProtection="1"/>
    <xf numFmtId="0" fontId="41" fillId="3" borderId="0" xfId="11" quotePrefix="1" applyFont="1" applyFill="1" applyBorder="1" applyAlignment="1" applyProtection="1">
      <alignment horizontal="left" vertical="top"/>
    </xf>
    <xf numFmtId="0" fontId="41" fillId="3" borderId="0" xfId="11" quotePrefix="1" applyFont="1" applyFill="1" applyBorder="1" applyAlignment="1" applyProtection="1">
      <alignment horizontal="left"/>
    </xf>
    <xf numFmtId="0" fontId="41" fillId="5" borderId="0" xfId="11" applyFont="1" applyFill="1" applyAlignment="1" applyProtection="1"/>
    <xf numFmtId="0" fontId="41" fillId="3" borderId="0" xfId="11" applyFont="1" applyFill="1" applyAlignment="1" applyProtection="1"/>
    <xf numFmtId="0" fontId="41" fillId="3" borderId="0" xfId="11" applyFont="1" applyFill="1" applyBorder="1" applyAlignment="1" applyProtection="1"/>
    <xf numFmtId="0" fontId="42" fillId="3" borderId="0" xfId="11" applyFont="1" applyFill="1" applyBorder="1" applyAlignment="1" applyProtection="1"/>
    <xf numFmtId="37" fontId="9" fillId="0" borderId="0" xfId="16" applyFont="1" applyAlignment="1" applyProtection="1"/>
    <xf numFmtId="0" fontId="9" fillId="3" borderId="0" xfId="11" quotePrefix="1" applyFont="1" applyFill="1" applyAlignment="1" applyProtection="1">
      <alignment horizontal="left" vertical="top" wrapText="1"/>
    </xf>
    <xf numFmtId="37" fontId="10" fillId="0" borderId="0" xfId="16" applyFont="1" applyAlignment="1" applyProtection="1"/>
    <xf numFmtId="37" fontId="10" fillId="0" borderId="0" xfId="16" applyFont="1" applyAlignment="1" applyProtection="1">
      <alignment horizontal="center"/>
    </xf>
    <xf numFmtId="37" fontId="38" fillId="0" borderId="0" xfId="16" applyFont="1" applyAlignment="1" applyProtection="1">
      <alignment horizontal="center"/>
    </xf>
    <xf numFmtId="37" fontId="21" fillId="0" borderId="0" xfId="16" applyFont="1" applyAlignment="1" applyProtection="1"/>
    <xf numFmtId="37" fontId="10" fillId="0" borderId="0" xfId="16" applyFont="1" applyBorder="1" applyAlignment="1" applyProtection="1"/>
    <xf numFmtId="37" fontId="12" fillId="0" borderId="0" xfId="16" applyFont="1" applyAlignment="1" applyProtection="1"/>
    <xf numFmtId="37" fontId="13" fillId="0" borderId="0" xfId="16" applyFont="1" applyAlignment="1" applyProtection="1"/>
    <xf numFmtId="37" fontId="41" fillId="0" borderId="0" xfId="17" applyFont="1" applyFill="1" applyProtection="1"/>
    <xf numFmtId="0" fontId="43" fillId="3" borderId="0" xfId="6" applyFont="1" applyFill="1" applyBorder="1" applyAlignment="1" applyProtection="1">
      <alignment horizontal="left"/>
    </xf>
    <xf numFmtId="41" fontId="19" fillId="3" borderId="1" xfId="6" applyNumberFormat="1" applyFont="1" applyFill="1" applyBorder="1" applyAlignment="1" applyProtection="1">
      <alignment horizontal="right"/>
    </xf>
    <xf numFmtId="41" fontId="13" fillId="3" borderId="2" xfId="6" applyNumberFormat="1" applyFont="1" applyFill="1" applyBorder="1" applyAlignment="1" applyProtection="1">
      <alignment horizontal="right"/>
    </xf>
    <xf numFmtId="0" fontId="7" fillId="3" borderId="3" xfId="6" quotePrefix="1" applyFont="1" applyFill="1" applyBorder="1" applyAlignment="1" applyProtection="1">
      <alignment horizontal="right"/>
    </xf>
    <xf numFmtId="0" fontId="44" fillId="3" borderId="0" xfId="6" quotePrefix="1" applyFont="1" applyFill="1" applyBorder="1" applyAlignment="1" applyProtection="1">
      <alignment horizontal="left"/>
    </xf>
    <xf numFmtId="0" fontId="45" fillId="3" borderId="0" xfId="6" quotePrefix="1" applyFont="1" applyFill="1" applyBorder="1" applyAlignment="1" applyProtection="1">
      <alignment horizontal="left"/>
    </xf>
    <xf numFmtId="0" fontId="7" fillId="3" borderId="0" xfId="6" applyFont="1" applyFill="1" applyBorder="1" applyProtection="1"/>
    <xf numFmtId="0" fontId="46" fillId="3" borderId="0" xfId="6" applyFont="1" applyFill="1" applyBorder="1" applyAlignment="1" applyProtection="1">
      <alignment horizontal="left"/>
    </xf>
    <xf numFmtId="0" fontId="7" fillId="3" borderId="7" xfId="6" applyFont="1" applyFill="1" applyBorder="1" applyProtection="1"/>
    <xf numFmtId="0" fontId="46" fillId="4" borderId="0" xfId="6" applyFont="1" applyFill="1" applyBorder="1" applyProtection="1"/>
    <xf numFmtId="41" fontId="13" fillId="4" borderId="0" xfId="4" applyNumberFormat="1" applyFont="1" applyFill="1" applyBorder="1" applyAlignment="1" applyProtection="1">
      <alignment horizontal="right"/>
    </xf>
    <xf numFmtId="165" fontId="7" fillId="4" borderId="4" xfId="6" applyNumberFormat="1" applyFont="1" applyFill="1" applyBorder="1" applyProtection="1"/>
    <xf numFmtId="0" fontId="46" fillId="4" borderId="11" xfId="6" applyFont="1" applyFill="1" applyBorder="1" applyProtection="1"/>
    <xf numFmtId="41" fontId="13" fillId="4" borderId="11" xfId="4" applyNumberFormat="1" applyFont="1" applyFill="1" applyBorder="1" applyAlignment="1" applyProtection="1">
      <alignment horizontal="right"/>
    </xf>
    <xf numFmtId="37" fontId="7" fillId="4" borderId="4" xfId="6" applyNumberFormat="1" applyFont="1" applyFill="1" applyBorder="1" applyProtection="1"/>
    <xf numFmtId="0" fontId="46" fillId="4" borderId="0" xfId="6" applyFont="1" applyFill="1" applyBorder="1" applyAlignment="1" applyProtection="1">
      <alignment horizontal="left"/>
    </xf>
    <xf numFmtId="0" fontId="7" fillId="4" borderId="4" xfId="6" applyFont="1" applyFill="1" applyBorder="1" applyProtection="1"/>
    <xf numFmtId="0" fontId="13" fillId="4" borderId="8" xfId="6" applyFont="1" applyFill="1" applyBorder="1" applyAlignment="1" applyProtection="1">
      <alignment horizontal="left" indent="2"/>
    </xf>
    <xf numFmtId="0" fontId="7" fillId="4" borderId="8" xfId="6" applyFont="1" applyFill="1" applyBorder="1" applyAlignment="1" applyProtection="1">
      <alignment horizontal="left" indent="3"/>
    </xf>
    <xf numFmtId="41" fontId="13" fillId="4" borderId="8" xfId="4" applyNumberFormat="1" applyFont="1" applyFill="1" applyBorder="1" applyAlignment="1" applyProtection="1">
      <alignment horizontal="right"/>
    </xf>
    <xf numFmtId="0" fontId="13" fillId="4" borderId="11" xfId="6" applyFont="1" applyFill="1" applyBorder="1" applyAlignment="1" applyProtection="1">
      <alignment horizontal="left" indent="2"/>
    </xf>
    <xf numFmtId="0" fontId="7" fillId="4" borderId="11" xfId="6" applyFont="1" applyFill="1" applyBorder="1" applyAlignment="1" applyProtection="1">
      <alignment horizontal="left" indent="3"/>
    </xf>
    <xf numFmtId="0" fontId="13" fillId="4" borderId="8" xfId="6" quotePrefix="1" applyFont="1" applyFill="1" applyBorder="1" applyAlignment="1" applyProtection="1">
      <alignment horizontal="left" indent="2"/>
    </xf>
    <xf numFmtId="0" fontId="7" fillId="4" borderId="0" xfId="6" quotePrefix="1" applyFont="1" applyFill="1" applyBorder="1" applyAlignment="1" applyProtection="1">
      <alignment horizontal="left" indent="3"/>
    </xf>
    <xf numFmtId="0" fontId="7" fillId="4" borderId="0" xfId="6" applyFont="1" applyFill="1" applyBorder="1" applyAlignment="1" applyProtection="1">
      <alignment horizontal="left" indent="3"/>
    </xf>
    <xf numFmtId="0" fontId="13" fillId="4" borderId="11" xfId="6" applyFont="1" applyFill="1" applyBorder="1" applyAlignment="1" applyProtection="1">
      <alignment horizontal="left"/>
    </xf>
    <xf numFmtId="0" fontId="13" fillId="4" borderId="11" xfId="6" quotePrefix="1" applyFont="1" applyFill="1" applyBorder="1" applyAlignment="1" applyProtection="1">
      <alignment horizontal="left" indent="2"/>
    </xf>
    <xf numFmtId="0" fontId="7" fillId="4" borderId="11" xfId="6" quotePrefix="1" applyFont="1" applyFill="1" applyBorder="1" applyAlignment="1" applyProtection="1">
      <alignment horizontal="left" indent="3"/>
    </xf>
    <xf numFmtId="0" fontId="46" fillId="4" borderId="11" xfId="6" applyFont="1" applyFill="1" applyBorder="1" applyAlignment="1" applyProtection="1">
      <alignment horizontal="left"/>
    </xf>
    <xf numFmtId="41" fontId="13" fillId="4" borderId="2" xfId="4" applyNumberFormat="1" applyFont="1" applyFill="1" applyBorder="1" applyAlignment="1" applyProtection="1">
      <alignment horizontal="right"/>
    </xf>
    <xf numFmtId="165" fontId="7" fillId="4" borderId="3" xfId="6" applyNumberFormat="1" applyFont="1" applyFill="1" applyBorder="1" applyProtection="1"/>
    <xf numFmtId="41" fontId="19" fillId="4" borderId="5" xfId="4" applyNumberFormat="1" applyFont="1" applyFill="1" applyBorder="1" applyAlignment="1" applyProtection="1">
      <alignment horizontal="right"/>
    </xf>
    <xf numFmtId="41" fontId="13" fillId="4" borderId="6" xfId="4" applyNumberFormat="1" applyFont="1" applyFill="1" applyBorder="1" applyAlignment="1" applyProtection="1">
      <alignment horizontal="right"/>
    </xf>
    <xf numFmtId="0" fontId="7" fillId="4" borderId="7" xfId="6" applyFont="1" applyFill="1" applyBorder="1" applyProtection="1"/>
    <xf numFmtId="0" fontId="7" fillId="4" borderId="4" xfId="6" applyFont="1" applyFill="1" applyBorder="1" applyAlignment="1" applyProtection="1">
      <alignment horizontal="left" indent="3"/>
    </xf>
    <xf numFmtId="0" fontId="13" fillId="4" borderId="8" xfId="6" applyFont="1" applyFill="1" applyBorder="1" applyAlignment="1" applyProtection="1">
      <alignment horizontal="left" indent="4"/>
    </xf>
    <xf numFmtId="0" fontId="7" fillId="4" borderId="8" xfId="6" quotePrefix="1" applyFont="1" applyFill="1" applyBorder="1" applyAlignment="1" applyProtection="1">
      <alignment horizontal="left" indent="3"/>
    </xf>
    <xf numFmtId="41" fontId="13" fillId="4" borderId="13" xfId="4" applyNumberFormat="1" applyFont="1" applyFill="1" applyBorder="1" applyAlignment="1" applyProtection="1">
      <alignment horizontal="right"/>
    </xf>
    <xf numFmtId="43" fontId="7" fillId="4" borderId="4" xfId="4" applyFont="1" applyFill="1" applyBorder="1" applyAlignment="1" applyProtection="1"/>
    <xf numFmtId="41" fontId="13" fillId="4" borderId="18" xfId="4" applyNumberFormat="1" applyFont="1" applyFill="1" applyBorder="1" applyAlignment="1" applyProtection="1">
      <alignment horizontal="right"/>
    </xf>
    <xf numFmtId="43" fontId="7" fillId="4" borderId="19" xfId="4" applyFont="1" applyFill="1" applyBorder="1" applyAlignment="1" applyProtection="1"/>
    <xf numFmtId="0" fontId="19" fillId="4" borderId="11" xfId="6" applyFont="1" applyFill="1" applyBorder="1" applyAlignment="1" applyProtection="1"/>
    <xf numFmtId="0" fontId="7" fillId="4" borderId="4" xfId="6" applyFont="1" applyFill="1" applyBorder="1" applyAlignment="1" applyProtection="1">
      <alignment horizontal="right"/>
    </xf>
    <xf numFmtId="0" fontId="7" fillId="4" borderId="3" xfId="6" applyFont="1" applyFill="1" applyBorder="1" applyAlignment="1" applyProtection="1">
      <alignment horizontal="right"/>
    </xf>
    <xf numFmtId="165" fontId="7" fillId="4" borderId="19" xfId="6" applyNumberFormat="1" applyFont="1" applyFill="1" applyBorder="1" applyProtection="1"/>
    <xf numFmtId="37" fontId="7" fillId="0" borderId="0" xfId="17" applyFont="1" applyFill="1" applyProtection="1"/>
    <xf numFmtId="0" fontId="7" fillId="5" borderId="0" xfId="17" quotePrefix="1" applyNumberFormat="1" applyFont="1" applyFill="1" applyAlignment="1" applyProtection="1">
      <alignment horizontal="left"/>
    </xf>
    <xf numFmtId="37" fontId="10" fillId="0" borderId="0" xfId="17" applyFont="1" applyFill="1" applyProtection="1"/>
    <xf numFmtId="37" fontId="11" fillId="0" borderId="0" xfId="17" applyFont="1" applyFill="1" applyBorder="1" applyAlignment="1" applyProtection="1">
      <alignment horizontal="center"/>
    </xf>
    <xf numFmtId="37" fontId="21" fillId="0" borderId="0" xfId="17" applyFont="1" applyFill="1" applyProtection="1"/>
    <xf numFmtId="37" fontId="12" fillId="0" borderId="0" xfId="17" applyFont="1" applyFill="1" applyProtection="1"/>
    <xf numFmtId="37" fontId="13" fillId="0" borderId="0" xfId="17" applyFont="1" applyFill="1" applyProtection="1">
      <protection locked="0"/>
    </xf>
    <xf numFmtId="37" fontId="6" fillId="0" borderId="0" xfId="18" applyFont="1" applyFill="1" applyProtection="1"/>
    <xf numFmtId="0" fontId="15" fillId="3" borderId="0" xfId="6" applyFont="1" applyFill="1" applyAlignment="1" applyProtection="1">
      <alignment horizontal="left"/>
    </xf>
    <xf numFmtId="0" fontId="15" fillId="3" borderId="0" xfId="6" applyFont="1" applyFill="1" applyProtection="1"/>
    <xf numFmtId="41" fontId="15" fillId="3" borderId="5" xfId="6" quotePrefix="1" applyNumberFormat="1" applyFont="1" applyFill="1" applyBorder="1" applyAlignment="1" applyProtection="1">
      <alignment horizontal="right"/>
    </xf>
    <xf numFmtId="0" fontId="31" fillId="3" borderId="0" xfId="6" quotePrefix="1" applyFont="1" applyFill="1" applyBorder="1" applyAlignment="1" applyProtection="1">
      <alignment horizontal="left"/>
    </xf>
    <xf numFmtId="166" fontId="6" fillId="3" borderId="5" xfId="4" applyNumberFormat="1" applyFont="1" applyFill="1" applyBorder="1" applyAlignment="1" applyProtection="1"/>
    <xf numFmtId="166" fontId="6" fillId="3" borderId="6" xfId="4" applyNumberFormat="1" applyFont="1" applyFill="1" applyBorder="1" applyAlignment="1" applyProtection="1"/>
    <xf numFmtId="0" fontId="6" fillId="3" borderId="0" xfId="6" applyFont="1" applyFill="1" applyBorder="1" applyAlignment="1" applyProtection="1">
      <alignment horizontal="left" indent="1"/>
    </xf>
    <xf numFmtId="0" fontId="6" fillId="3" borderId="11" xfId="6" applyFont="1" applyFill="1" applyBorder="1" applyAlignment="1" applyProtection="1"/>
    <xf numFmtId="41" fontId="6" fillId="4" borderId="16" xfId="4" applyNumberFormat="1" applyFont="1" applyFill="1" applyBorder="1" applyAlignment="1" applyProtection="1">
      <alignment horizontal="right"/>
    </xf>
    <xf numFmtId="165" fontId="15" fillId="3" borderId="11" xfId="6" applyNumberFormat="1" applyFont="1" applyFill="1" applyBorder="1" applyAlignment="1" applyProtection="1">
      <alignment horizontal="left" indent="1"/>
    </xf>
    <xf numFmtId="41" fontId="6" fillId="4" borderId="2" xfId="4" applyNumberFormat="1" applyFont="1" applyFill="1" applyBorder="1" applyAlignment="1" applyProtection="1">
      <alignment horizontal="right"/>
    </xf>
    <xf numFmtId="41" fontId="6" fillId="4" borderId="3" xfId="4" applyNumberFormat="1" applyFont="1" applyFill="1" applyBorder="1" applyAlignment="1" applyProtection="1">
      <alignment horizontal="right"/>
    </xf>
    <xf numFmtId="41" fontId="6" fillId="4" borderId="1" xfId="4" applyNumberFormat="1" applyFont="1" applyFill="1" applyBorder="1" applyAlignment="1" applyProtection="1">
      <alignment horizontal="right"/>
    </xf>
    <xf numFmtId="41" fontId="6" fillId="4" borderId="6" xfId="4" applyNumberFormat="1" applyFont="1" applyFill="1" applyBorder="1" applyAlignment="1" applyProtection="1">
      <alignment horizontal="right"/>
    </xf>
    <xf numFmtId="41" fontId="6" fillId="4" borderId="5" xfId="4" applyNumberFormat="1" applyFont="1" applyFill="1" applyBorder="1" applyAlignment="1" applyProtection="1">
      <alignment horizontal="right"/>
    </xf>
    <xf numFmtId="41" fontId="6" fillId="4" borderId="11" xfId="4" applyNumberFormat="1" applyFont="1" applyFill="1" applyBorder="1" applyAlignment="1" applyProtection="1">
      <alignment horizontal="right"/>
    </xf>
    <xf numFmtId="41" fontId="6" fillId="4" borderId="12" xfId="4" applyNumberFormat="1" applyFont="1" applyFill="1" applyBorder="1" applyAlignment="1" applyProtection="1">
      <alignment horizontal="right"/>
    </xf>
    <xf numFmtId="0" fontId="6" fillId="5" borderId="11" xfId="6" applyFont="1" applyFill="1" applyBorder="1" applyAlignment="1" applyProtection="1">
      <alignment wrapText="1"/>
    </xf>
    <xf numFmtId="0" fontId="15" fillId="3" borderId="14" xfId="6" applyFont="1" applyFill="1" applyBorder="1" applyAlignment="1" applyProtection="1">
      <alignment horizontal="left"/>
    </xf>
    <xf numFmtId="41" fontId="6" fillId="4" borderId="7" xfId="4" applyNumberFormat="1" applyFont="1" applyFill="1" applyBorder="1" applyAlignment="1" applyProtection="1">
      <alignment horizontal="right"/>
    </xf>
    <xf numFmtId="41" fontId="35" fillId="4" borderId="4" xfId="4" applyNumberFormat="1" applyFont="1" applyFill="1" applyBorder="1" applyAlignment="1" applyProtection="1">
      <alignment horizontal="left"/>
    </xf>
    <xf numFmtId="166" fontId="35" fillId="3" borderId="4" xfId="4" applyNumberFormat="1" applyFont="1" applyFill="1" applyBorder="1" applyAlignment="1" applyProtection="1">
      <alignment horizontal="left"/>
    </xf>
    <xf numFmtId="41" fontId="6" fillId="4" borderId="18" xfId="4" applyNumberFormat="1" applyFont="1" applyFill="1" applyBorder="1" applyAlignment="1" applyProtection="1">
      <alignment horizontal="right"/>
    </xf>
    <xf numFmtId="41" fontId="35" fillId="4" borderId="19" xfId="4" applyNumberFormat="1" applyFont="1" applyFill="1" applyBorder="1" applyAlignment="1" applyProtection="1">
      <alignment horizontal="left"/>
    </xf>
    <xf numFmtId="41" fontId="6" fillId="4" borderId="17" xfId="4" applyNumberFormat="1" applyFont="1" applyFill="1" applyBorder="1" applyAlignment="1" applyProtection="1">
      <alignment horizontal="right"/>
    </xf>
    <xf numFmtId="166" fontId="35" fillId="3" borderId="19" xfId="4" applyNumberFormat="1" applyFont="1" applyFill="1" applyBorder="1" applyAlignment="1" applyProtection="1">
      <alignment horizontal="left"/>
    </xf>
    <xf numFmtId="0" fontId="6" fillId="5" borderId="13" xfId="6" applyFont="1" applyFill="1" applyBorder="1" applyAlignment="1" applyProtection="1">
      <alignment wrapText="1"/>
    </xf>
    <xf numFmtId="0" fontId="6" fillId="5" borderId="8" xfId="6" applyFont="1" applyFill="1" applyBorder="1" applyAlignment="1" applyProtection="1">
      <alignment wrapText="1"/>
    </xf>
    <xf numFmtId="0" fontId="15" fillId="3" borderId="11" xfId="6" applyFont="1" applyFill="1" applyBorder="1" applyAlignment="1" applyProtection="1">
      <alignment horizontal="left" indent="1"/>
    </xf>
    <xf numFmtId="37" fontId="10" fillId="5" borderId="0" xfId="18" applyFont="1" applyFill="1" applyProtection="1"/>
    <xf numFmtId="37" fontId="20" fillId="5" borderId="0" xfId="18" applyFont="1" applyFill="1" applyAlignment="1" applyProtection="1">
      <alignment horizontal="center"/>
    </xf>
    <xf numFmtId="37" fontId="21" fillId="5" borderId="0" xfId="18" applyFont="1" applyFill="1" applyProtection="1"/>
    <xf numFmtId="37" fontId="21" fillId="5" borderId="0" xfId="18" applyFont="1" applyFill="1" applyBorder="1" applyProtection="1"/>
    <xf numFmtId="37" fontId="12" fillId="5" borderId="0" xfId="18" applyFont="1" applyFill="1" applyProtection="1"/>
    <xf numFmtId="37" fontId="7" fillId="0" borderId="0" xfId="18" applyFont="1" applyFill="1" applyProtection="1"/>
    <xf numFmtId="37" fontId="9" fillId="0" borderId="0" xfId="18" applyFont="1" applyFill="1" applyProtection="1"/>
    <xf numFmtId="37" fontId="10" fillId="0" borderId="0" xfId="18" applyFont="1" applyFill="1" applyProtection="1"/>
    <xf numFmtId="37" fontId="20" fillId="0" borderId="0" xfId="18" applyFont="1" applyFill="1" applyAlignment="1" applyProtection="1">
      <alignment horizontal="center"/>
    </xf>
    <xf numFmtId="37" fontId="21" fillId="0" borderId="0" xfId="18" applyFont="1" applyFill="1" applyProtection="1"/>
    <xf numFmtId="37" fontId="21" fillId="0" borderId="0" xfId="18" applyFont="1" applyFill="1" applyBorder="1" applyProtection="1"/>
    <xf numFmtId="37" fontId="12" fillId="0" borderId="0" xfId="18" applyFont="1" applyFill="1" applyProtection="1"/>
    <xf numFmtId="37" fontId="13" fillId="0" borderId="0" xfId="18" applyFont="1" applyFill="1" applyProtection="1"/>
    <xf numFmtId="37" fontId="10" fillId="0" borderId="0" xfId="18" applyNumberFormat="1" applyFont="1" applyFill="1" applyProtection="1"/>
    <xf numFmtId="166" fontId="10" fillId="0" borderId="0" xfId="18" applyNumberFormat="1" applyFont="1" applyFill="1" applyProtection="1"/>
    <xf numFmtId="0" fontId="10" fillId="3" borderId="0" xfId="6" applyFont="1" applyFill="1" applyBorder="1" applyAlignment="1" applyProtection="1">
      <alignment horizontal="left"/>
    </xf>
    <xf numFmtId="0" fontId="10" fillId="3" borderId="0" xfId="6" applyFont="1" applyFill="1" applyBorder="1" applyProtection="1"/>
    <xf numFmtId="0" fontId="10" fillId="3" borderId="0" xfId="6" applyFont="1" applyFill="1" applyProtection="1"/>
    <xf numFmtId="41" fontId="4" fillId="3" borderId="1" xfId="6" applyNumberFormat="1" applyFont="1" applyFill="1" applyBorder="1" applyAlignment="1" applyProtection="1">
      <alignment horizontal="right"/>
    </xf>
    <xf numFmtId="41" fontId="3" fillId="3" borderId="2" xfId="6" applyNumberFormat="1" applyFont="1" applyFill="1" applyBorder="1" applyAlignment="1" applyProtection="1">
      <alignment horizontal="right"/>
    </xf>
    <xf numFmtId="0" fontId="3" fillId="3" borderId="2" xfId="6" applyFont="1" applyFill="1" applyBorder="1" applyProtection="1"/>
    <xf numFmtId="0" fontId="3" fillId="3" borderId="0" xfId="6" applyFont="1" applyFill="1" applyBorder="1" applyAlignment="1" applyProtection="1">
      <alignment horizontal="left" indent="1"/>
    </xf>
    <xf numFmtId="0" fontId="3" fillId="3" borderId="0" xfId="6" applyFont="1" applyFill="1" applyBorder="1" applyAlignment="1" applyProtection="1"/>
    <xf numFmtId="0" fontId="3" fillId="3" borderId="11" xfId="6" applyFont="1" applyFill="1" applyBorder="1" applyAlignment="1" applyProtection="1">
      <alignment horizontal="left" indent="1"/>
    </xf>
    <xf numFmtId="0" fontId="3" fillId="3" borderId="11" xfId="6" applyFont="1" applyFill="1" applyBorder="1" applyAlignment="1" applyProtection="1"/>
    <xf numFmtId="165" fontId="3" fillId="3" borderId="4" xfId="2" applyNumberFormat="1" applyFont="1" applyFill="1" applyBorder="1" applyAlignment="1" applyProtection="1"/>
    <xf numFmtId="37" fontId="3" fillId="3" borderId="4" xfId="2" applyNumberFormat="1" applyFont="1" applyFill="1" applyBorder="1" applyAlignment="1" applyProtection="1"/>
    <xf numFmtId="165" fontId="3" fillId="3" borderId="0" xfId="6" applyNumberFormat="1" applyFont="1" applyFill="1" applyBorder="1" applyProtection="1"/>
    <xf numFmtId="41" fontId="4" fillId="3" borderId="1" xfId="4" applyNumberFormat="1" applyFont="1" applyFill="1" applyBorder="1" applyAlignment="1" applyProtection="1">
      <alignment horizontal="right"/>
    </xf>
    <xf numFmtId="37" fontId="13" fillId="0" borderId="0" xfId="19" applyFont="1" applyProtection="1"/>
    <xf numFmtId="0" fontId="13" fillId="3" borderId="0" xfId="6" quotePrefix="1" applyFont="1" applyFill="1" applyBorder="1" applyAlignment="1" applyProtection="1">
      <alignment horizontal="left" vertical="top"/>
    </xf>
    <xf numFmtId="0" fontId="10" fillId="3" borderId="18" xfId="6" applyFont="1" applyFill="1" applyBorder="1" applyProtection="1"/>
    <xf numFmtId="41" fontId="4" fillId="3" borderId="17" xfId="6" applyNumberFormat="1" applyFont="1" applyFill="1" applyBorder="1" applyAlignment="1" applyProtection="1">
      <alignment horizontal="right"/>
    </xf>
    <xf numFmtId="165" fontId="3" fillId="3" borderId="3" xfId="2" applyNumberFormat="1" applyFont="1" applyFill="1" applyBorder="1" applyAlignment="1" applyProtection="1"/>
    <xf numFmtId="37" fontId="9" fillId="0" borderId="0" xfId="19" applyFont="1" applyProtection="1"/>
    <xf numFmtId="37" fontId="10" fillId="0" borderId="0" xfId="19" applyFont="1" applyProtection="1"/>
    <xf numFmtId="37" fontId="11" fillId="0" borderId="0" xfId="19" applyFont="1" applyProtection="1"/>
    <xf numFmtId="37" fontId="21" fillId="0" borderId="0" xfId="19" applyFont="1" applyProtection="1"/>
    <xf numFmtId="37" fontId="12" fillId="0" borderId="0" xfId="19" applyFont="1" applyProtection="1"/>
    <xf numFmtId="37" fontId="10" fillId="3" borderId="0" xfId="19" applyFont="1" applyFill="1" applyProtection="1"/>
    <xf numFmtId="37" fontId="13" fillId="3" borderId="0" xfId="19" applyFont="1" applyFill="1" applyProtection="1"/>
    <xf numFmtId="37" fontId="3" fillId="0" borderId="0" xfId="20" applyFont="1" applyProtection="1"/>
    <xf numFmtId="41" fontId="4" fillId="4" borderId="1" xfId="6" applyNumberFormat="1" applyFont="1" applyFill="1" applyBorder="1" applyAlignment="1" applyProtection="1">
      <alignment horizontal="right"/>
    </xf>
    <xf numFmtId="0" fontId="3" fillId="5" borderId="3" xfId="6" applyFont="1" applyFill="1" applyBorder="1" applyProtection="1"/>
    <xf numFmtId="0" fontId="4" fillId="5" borderId="0" xfId="6" applyFont="1" applyFill="1" applyBorder="1" applyProtection="1"/>
    <xf numFmtId="0" fontId="3" fillId="5" borderId="0" xfId="6" applyFont="1" applyFill="1" applyProtection="1"/>
    <xf numFmtId="0" fontId="3" fillId="4" borderId="0" xfId="6" applyFont="1" applyFill="1" applyProtection="1"/>
    <xf numFmtId="0" fontId="3" fillId="5" borderId="0" xfId="6" applyFont="1" applyFill="1" applyBorder="1" applyProtection="1"/>
    <xf numFmtId="0" fontId="3" fillId="4" borderId="5" xfId="6" applyFont="1" applyFill="1" applyBorder="1" applyProtection="1"/>
    <xf numFmtId="0" fontId="3" fillId="5" borderId="6" xfId="6" applyFont="1" applyFill="1" applyBorder="1" applyProtection="1"/>
    <xf numFmtId="0" fontId="3" fillId="5" borderId="7" xfId="6" applyFont="1" applyFill="1" applyBorder="1" applyProtection="1"/>
    <xf numFmtId="0" fontId="4" fillId="3" borderId="0" xfId="6" applyFont="1" applyFill="1" applyBorder="1" applyAlignment="1" applyProtection="1"/>
    <xf numFmtId="166" fontId="3" fillId="4" borderId="10" xfId="4" applyNumberFormat="1" applyFont="1" applyFill="1" applyBorder="1" applyAlignment="1" applyProtection="1"/>
    <xf numFmtId="166" fontId="3" fillId="5" borderId="0" xfId="4" applyNumberFormat="1" applyFont="1" applyFill="1" applyBorder="1" applyAlignment="1" applyProtection="1"/>
    <xf numFmtId="0" fontId="3" fillId="5" borderId="4" xfId="6" applyFont="1" applyFill="1" applyBorder="1" applyProtection="1"/>
    <xf numFmtId="0" fontId="3" fillId="5" borderId="0" xfId="6" applyFont="1" applyFill="1" applyBorder="1" applyAlignment="1" applyProtection="1">
      <alignment horizontal="left" indent="2"/>
    </xf>
    <xf numFmtId="0" fontId="3" fillId="5" borderId="0" xfId="6" applyFont="1" applyFill="1" applyBorder="1" applyAlignment="1" applyProtection="1"/>
    <xf numFmtId="0" fontId="4" fillId="3" borderId="3" xfId="6" applyFont="1" applyFill="1" applyBorder="1" applyProtection="1"/>
    <xf numFmtId="0" fontId="3" fillId="5" borderId="0" xfId="6" applyFont="1" applyFill="1" applyBorder="1" applyAlignment="1" applyProtection="1">
      <alignment horizontal="left" indent="1"/>
    </xf>
    <xf numFmtId="0" fontId="4" fillId="5" borderId="0" xfId="6" applyFont="1" applyFill="1" applyBorder="1" applyAlignment="1" applyProtection="1"/>
    <xf numFmtId="0" fontId="3" fillId="5" borderId="8" xfId="6" applyFont="1" applyFill="1" applyBorder="1" applyAlignment="1" applyProtection="1">
      <alignment horizontal="left" indent="2"/>
    </xf>
    <xf numFmtId="0" fontId="3" fillId="5" borderId="8" xfId="6" applyFont="1" applyFill="1" applyBorder="1" applyAlignment="1" applyProtection="1"/>
    <xf numFmtId="0" fontId="3" fillId="5" borderId="11" xfId="6" applyFont="1" applyFill="1" applyBorder="1" applyAlignment="1" applyProtection="1">
      <alignment horizontal="left" indent="2"/>
    </xf>
    <xf numFmtId="0" fontId="3" fillId="5" borderId="11" xfId="6" applyFont="1" applyFill="1" applyBorder="1" applyAlignment="1" applyProtection="1"/>
    <xf numFmtId="0" fontId="3" fillId="4" borderId="11" xfId="6" applyFont="1" applyFill="1" applyBorder="1" applyAlignment="1" applyProtection="1"/>
    <xf numFmtId="0" fontId="3" fillId="5" borderId="19" xfId="6" applyFont="1" applyFill="1" applyBorder="1" applyProtection="1"/>
    <xf numFmtId="41" fontId="3" fillId="5" borderId="0" xfId="6" applyNumberFormat="1" applyFont="1" applyFill="1" applyBorder="1" applyAlignment="1" applyProtection="1">
      <alignment horizontal="right"/>
    </xf>
    <xf numFmtId="41" fontId="3" fillId="5" borderId="6" xfId="6" applyNumberFormat="1" applyFont="1" applyFill="1" applyBorder="1" applyAlignment="1" applyProtection="1">
      <alignment horizontal="right"/>
    </xf>
    <xf numFmtId="41" fontId="3" fillId="5" borderId="13" xfId="4" applyNumberFormat="1" applyFont="1" applyFill="1" applyBorder="1" applyAlignment="1" applyProtection="1">
      <alignment horizontal="right"/>
    </xf>
    <xf numFmtId="37" fontId="9" fillId="0" borderId="0" xfId="20" applyFont="1" applyProtection="1"/>
    <xf numFmtId="0" fontId="9" fillId="4" borderId="0" xfId="6" quotePrefix="1" applyFont="1" applyFill="1" applyAlignment="1" applyProtection="1">
      <alignment horizontal="left" vertical="top"/>
    </xf>
    <xf numFmtId="37" fontId="10" fillId="0" borderId="0" xfId="20" applyFont="1" applyProtection="1"/>
    <xf numFmtId="37" fontId="11" fillId="0" borderId="0" xfId="20" applyFont="1" applyAlignment="1" applyProtection="1">
      <alignment horizontal="center"/>
    </xf>
    <xf numFmtId="37" fontId="12" fillId="0" borderId="0" xfId="20" applyFont="1" applyProtection="1"/>
    <xf numFmtId="37" fontId="13" fillId="0" borderId="0" xfId="20" applyFont="1" applyProtection="1">
      <protection locked="0"/>
    </xf>
    <xf numFmtId="0" fontId="3" fillId="5" borderId="0" xfId="0" applyFont="1" applyFill="1" applyAlignment="1" applyProtection="1"/>
    <xf numFmtId="0" fontId="6" fillId="5" borderId="0" xfId="0" applyFont="1" applyFill="1" applyAlignment="1" applyProtection="1"/>
    <xf numFmtId="41" fontId="6" fillId="3" borderId="2" xfId="6" applyNumberFormat="1" applyFont="1" applyFill="1" applyBorder="1" applyAlignment="1" applyProtection="1">
      <alignment horizontal="right"/>
    </xf>
    <xf numFmtId="0" fontId="6" fillId="5" borderId="3" xfId="6" applyFont="1" applyFill="1" applyBorder="1" applyProtection="1"/>
    <xf numFmtId="0" fontId="6" fillId="4" borderId="0" xfId="6" applyFont="1" applyFill="1" applyProtection="1"/>
    <xf numFmtId="0" fontId="6" fillId="4" borderId="5" xfId="6" applyFont="1" applyFill="1" applyBorder="1" applyProtection="1"/>
    <xf numFmtId="0" fontId="6" fillId="5" borderId="6" xfId="6" applyFont="1" applyFill="1" applyBorder="1" applyProtection="1"/>
    <xf numFmtId="0" fontId="6" fillId="5" borderId="7" xfId="6" applyFont="1" applyFill="1" applyBorder="1" applyProtection="1"/>
    <xf numFmtId="0" fontId="15" fillId="3" borderId="0" xfId="6" applyFont="1" applyFill="1" applyBorder="1" applyAlignment="1" applyProtection="1">
      <alignment horizontal="left" indent="1"/>
    </xf>
    <xf numFmtId="0" fontId="6" fillId="4" borderId="10" xfId="6" applyFont="1" applyFill="1" applyBorder="1" applyProtection="1"/>
    <xf numFmtId="0" fontId="6" fillId="5" borderId="4" xfId="6" applyFont="1" applyFill="1" applyBorder="1" applyProtection="1"/>
    <xf numFmtId="0" fontId="6" fillId="3" borderId="13" xfId="6" applyFont="1" applyFill="1" applyBorder="1" applyAlignment="1" applyProtection="1"/>
    <xf numFmtId="0" fontId="6" fillId="5" borderId="0" xfId="6" applyFont="1" applyFill="1" applyBorder="1" applyAlignment="1" applyProtection="1"/>
    <xf numFmtId="0" fontId="6" fillId="3" borderId="8" xfId="6" applyFont="1" applyFill="1" applyBorder="1" applyAlignment="1" applyProtection="1">
      <alignment horizontal="left" indent="3"/>
    </xf>
    <xf numFmtId="0" fontId="6" fillId="3" borderId="8" xfId="6" applyFont="1" applyFill="1" applyBorder="1" applyProtection="1"/>
    <xf numFmtId="0" fontId="6" fillId="4" borderId="8" xfId="6" applyFont="1" applyFill="1" applyBorder="1" applyAlignment="1" applyProtection="1"/>
    <xf numFmtId="0" fontId="6" fillId="4" borderId="11" xfId="6" applyFont="1" applyFill="1" applyBorder="1" applyAlignment="1" applyProtection="1">
      <alignment horizontal="left" indent="2"/>
    </xf>
    <xf numFmtId="0" fontId="6" fillId="3" borderId="3" xfId="6" applyFont="1" applyFill="1" applyBorder="1" applyProtection="1"/>
    <xf numFmtId="0" fontId="15" fillId="4" borderId="0" xfId="6" applyFont="1" applyFill="1" applyBorder="1" applyAlignment="1" applyProtection="1"/>
    <xf numFmtId="41" fontId="50" fillId="5" borderId="0" xfId="4" applyNumberFormat="1" applyFont="1" applyFill="1" applyBorder="1" applyAlignment="1" applyProtection="1">
      <alignment horizontal="right"/>
    </xf>
    <xf numFmtId="0" fontId="50" fillId="5" borderId="4" xfId="6" applyFont="1" applyFill="1" applyBorder="1" applyProtection="1"/>
    <xf numFmtId="0" fontId="6" fillId="4" borderId="8" xfId="6" applyFont="1" applyFill="1" applyBorder="1" applyAlignment="1" applyProtection="1">
      <alignment horizontal="left" indent="2"/>
    </xf>
    <xf numFmtId="0" fontId="15" fillId="4" borderId="8" xfId="6" applyFont="1" applyFill="1" applyBorder="1" applyAlignment="1" applyProtection="1">
      <alignment horizontal="left" indent="2"/>
    </xf>
    <xf numFmtId="0" fontId="50" fillId="3" borderId="3" xfId="6" applyFont="1" applyFill="1" applyBorder="1" applyProtection="1"/>
    <xf numFmtId="0" fontId="50" fillId="3" borderId="4" xfId="6" applyFont="1" applyFill="1" applyBorder="1" applyProtection="1"/>
    <xf numFmtId="0" fontId="49" fillId="3" borderId="4" xfId="6" applyFont="1" applyFill="1" applyBorder="1" applyProtection="1"/>
    <xf numFmtId="0" fontId="49" fillId="3" borderId="19" xfId="6" applyFont="1" applyFill="1" applyBorder="1" applyProtection="1"/>
    <xf numFmtId="0" fontId="49" fillId="3" borderId="3" xfId="6" applyFont="1" applyFill="1" applyBorder="1" applyProtection="1"/>
    <xf numFmtId="0" fontId="46" fillId="5" borderId="0" xfId="6" applyFont="1" applyFill="1" applyBorder="1" applyProtection="1"/>
    <xf numFmtId="0" fontId="7" fillId="5" borderId="0" xfId="6" applyFont="1" applyFill="1" applyProtection="1"/>
    <xf numFmtId="0" fontId="51" fillId="5" borderId="0" xfId="6" applyFont="1" applyFill="1" applyProtection="1"/>
    <xf numFmtId="0" fontId="9" fillId="5" borderId="0" xfId="0" applyFont="1" applyFill="1" applyAlignment="1" applyProtection="1"/>
    <xf numFmtId="0" fontId="9" fillId="4" borderId="0" xfId="6" quotePrefix="1" applyFont="1" applyFill="1" applyBorder="1" applyAlignment="1" applyProtection="1">
      <alignment horizontal="left" vertical="top"/>
    </xf>
    <xf numFmtId="0" fontId="9" fillId="5" borderId="0" xfId="6" quotePrefix="1" applyFont="1" applyFill="1" applyBorder="1" applyAlignment="1" applyProtection="1">
      <alignment horizontal="left"/>
    </xf>
    <xf numFmtId="0" fontId="10" fillId="5" borderId="0" xfId="0" applyFont="1" applyFill="1" applyAlignment="1" applyProtection="1"/>
    <xf numFmtId="0" fontId="10" fillId="5" borderId="0" xfId="0" applyFont="1" applyFill="1" applyBorder="1" applyAlignment="1" applyProtection="1"/>
    <xf numFmtId="0" fontId="11" fillId="5" borderId="0" xfId="0" applyFont="1" applyFill="1" applyAlignment="1" applyProtection="1">
      <alignment horizontal="center"/>
    </xf>
    <xf numFmtId="0" fontId="21" fillId="5" borderId="0" xfId="0" applyFont="1" applyFill="1" applyAlignment="1" applyProtection="1"/>
    <xf numFmtId="0" fontId="12" fillId="5" borderId="0" xfId="0" applyFont="1" applyFill="1" applyAlignment="1" applyProtection="1"/>
    <xf numFmtId="0" fontId="13" fillId="5" borderId="0" xfId="0" applyFont="1" applyFill="1" applyAlignment="1" applyProtection="1">
      <protection locked="0"/>
    </xf>
    <xf numFmtId="41" fontId="6" fillId="3" borderId="3" xfId="6" applyNumberFormat="1" applyFont="1" applyFill="1" applyBorder="1" applyAlignment="1" applyProtection="1">
      <alignment horizontal="right"/>
    </xf>
    <xf numFmtId="41" fontId="6" fillId="4" borderId="0" xfId="6" applyNumberFormat="1" applyFont="1" applyFill="1" applyBorder="1" applyAlignment="1" applyProtection="1">
      <alignment horizontal="right"/>
    </xf>
    <xf numFmtId="41" fontId="6" fillId="5" borderId="0" xfId="6" applyNumberFormat="1" applyFont="1" applyFill="1" applyAlignment="1" applyProtection="1">
      <alignment horizontal="right"/>
    </xf>
    <xf numFmtId="41" fontId="6" fillId="4" borderId="5" xfId="6" applyNumberFormat="1" applyFont="1" applyFill="1" applyBorder="1" applyAlignment="1" applyProtection="1">
      <alignment horizontal="right"/>
    </xf>
    <xf numFmtId="41" fontId="6" fillId="5" borderId="7" xfId="6" applyNumberFormat="1" applyFont="1" applyFill="1" applyBorder="1" applyAlignment="1" applyProtection="1">
      <alignment horizontal="right"/>
    </xf>
    <xf numFmtId="41" fontId="6" fillId="4" borderId="10" xfId="6" applyNumberFormat="1" applyFont="1" applyFill="1" applyBorder="1" applyAlignment="1" applyProtection="1">
      <alignment horizontal="right"/>
    </xf>
    <xf numFmtId="0" fontId="15" fillId="3" borderId="0" xfId="6" applyFont="1" applyFill="1" applyBorder="1" applyAlignment="1" applyProtection="1">
      <alignment horizontal="left" indent="2"/>
    </xf>
    <xf numFmtId="0" fontId="6" fillId="3" borderId="8" xfId="6" applyFont="1" applyFill="1" applyBorder="1" applyAlignment="1" applyProtection="1">
      <alignment horizontal="left" indent="4"/>
    </xf>
    <xf numFmtId="0" fontId="6" fillId="3" borderId="11" xfId="6" applyFont="1" applyFill="1" applyBorder="1" applyProtection="1"/>
    <xf numFmtId="0" fontId="6" fillId="3" borderId="13" xfId="6" applyFont="1" applyFill="1" applyBorder="1" applyAlignment="1" applyProtection="1">
      <alignment horizontal="left" indent="4"/>
    </xf>
    <xf numFmtId="0" fontId="6" fillId="3" borderId="13" xfId="6" applyFont="1" applyFill="1" applyBorder="1" applyProtection="1"/>
    <xf numFmtId="41" fontId="50" fillId="5" borderId="4" xfId="4" applyNumberFormat="1" applyFont="1" applyFill="1" applyBorder="1" applyAlignment="1" applyProtection="1">
      <alignment horizontal="right"/>
    </xf>
    <xf numFmtId="41" fontId="6" fillId="5" borderId="2" xfId="6" applyNumberFormat="1" applyFont="1" applyFill="1" applyBorder="1" applyAlignment="1" applyProtection="1">
      <alignment horizontal="right"/>
    </xf>
    <xf numFmtId="0" fontId="6" fillId="3" borderId="11" xfId="6" applyFont="1" applyFill="1" applyBorder="1" applyAlignment="1" applyProtection="1">
      <alignment horizontal="left" indent="4"/>
    </xf>
    <xf numFmtId="0" fontId="6" fillId="3" borderId="0" xfId="6" applyFont="1" applyFill="1" applyBorder="1" applyAlignment="1" applyProtection="1">
      <alignment horizontal="left" indent="4"/>
    </xf>
    <xf numFmtId="0" fontId="6" fillId="4" borderId="0" xfId="6" applyFont="1" applyFill="1" applyBorder="1" applyAlignment="1" applyProtection="1"/>
    <xf numFmtId="0" fontId="6" fillId="3" borderId="8" xfId="6" quotePrefix="1" applyFont="1" applyFill="1" applyBorder="1" applyProtection="1"/>
    <xf numFmtId="0" fontId="15" fillId="3" borderId="13" xfId="6" applyFont="1" applyFill="1" applyBorder="1" applyProtection="1"/>
    <xf numFmtId="0" fontId="10" fillId="5" borderId="0" xfId="6" applyFont="1" applyFill="1" applyBorder="1" applyAlignment="1" applyProtection="1">
      <alignment horizontal="left" indent="1"/>
    </xf>
    <xf numFmtId="166" fontId="48" fillId="3" borderId="0" xfId="4" applyNumberFormat="1" applyFont="1" applyFill="1" applyBorder="1" applyAlignment="1" applyProtection="1"/>
    <xf numFmtId="166" fontId="38" fillId="3" borderId="0" xfId="4" applyNumberFormat="1" applyFont="1" applyFill="1" applyBorder="1" applyAlignment="1" applyProtection="1"/>
    <xf numFmtId="0" fontId="10" fillId="5" borderId="0" xfId="6" applyFont="1" applyFill="1" applyBorder="1" applyProtection="1"/>
    <xf numFmtId="0" fontId="10" fillId="5" borderId="0" xfId="0" applyFont="1" applyFill="1" applyAlignment="1" applyProtection="1">
      <alignment horizontal="center"/>
    </xf>
    <xf numFmtId="37" fontId="6" fillId="0" borderId="0" xfId="21" applyFont="1" applyProtection="1"/>
    <xf numFmtId="41" fontId="6" fillId="4" borderId="0" xfId="6" applyNumberFormat="1" applyFont="1" applyFill="1" applyAlignment="1" applyProtection="1">
      <alignment horizontal="right"/>
    </xf>
    <xf numFmtId="0" fontId="6" fillId="5" borderId="2" xfId="6" applyFont="1" applyFill="1" applyBorder="1" applyProtection="1"/>
    <xf numFmtId="41" fontId="50" fillId="4" borderId="10" xfId="4" applyNumberFormat="1" applyFont="1" applyFill="1" applyBorder="1" applyAlignment="1" applyProtection="1">
      <alignment horizontal="right"/>
    </xf>
    <xf numFmtId="0" fontId="6" fillId="3" borderId="11" xfId="6" applyFont="1" applyFill="1" applyBorder="1" applyAlignment="1" applyProtection="1">
      <alignment horizontal="left" indent="3"/>
    </xf>
    <xf numFmtId="0" fontId="6" fillId="4" borderId="11" xfId="6" applyFont="1" applyFill="1" applyBorder="1" applyAlignment="1" applyProtection="1"/>
    <xf numFmtId="0" fontId="6" fillId="0" borderId="8" xfId="6" applyFont="1" applyFill="1" applyBorder="1" applyAlignment="1" applyProtection="1"/>
    <xf numFmtId="0" fontId="6" fillId="3" borderId="19" xfId="6" applyFont="1" applyFill="1" applyBorder="1" applyProtection="1"/>
    <xf numFmtId="37" fontId="10" fillId="0" borderId="0" xfId="21" applyFont="1" applyProtection="1"/>
    <xf numFmtId="37" fontId="52" fillId="0" borderId="0" xfId="21" applyFont="1" applyAlignment="1" applyProtection="1">
      <alignment horizontal="center"/>
    </xf>
    <xf numFmtId="37" fontId="21" fillId="0" borderId="0" xfId="21" applyFont="1" applyProtection="1"/>
    <xf numFmtId="37" fontId="12" fillId="0" borderId="0" xfId="21" applyFont="1" applyProtection="1"/>
    <xf numFmtId="37" fontId="13" fillId="0" borderId="0" xfId="21" applyFont="1" applyProtection="1">
      <protection locked="0"/>
    </xf>
    <xf numFmtId="37" fontId="13" fillId="0" borderId="0" xfId="22" applyFont="1" applyProtection="1"/>
    <xf numFmtId="37" fontId="6" fillId="0" borderId="0" xfId="22" applyFont="1" applyProtection="1"/>
    <xf numFmtId="174" fontId="6" fillId="3" borderId="7" xfId="6" quotePrefix="1" applyNumberFormat="1" applyFont="1" applyFill="1" applyBorder="1" applyAlignment="1" applyProtection="1">
      <alignment horizontal="right"/>
    </xf>
    <xf numFmtId="0" fontId="6" fillId="3" borderId="2" xfId="6" applyFont="1" applyFill="1" applyBorder="1" applyProtection="1"/>
    <xf numFmtId="0" fontId="14" fillId="3" borderId="4" xfId="6" quotePrefix="1" applyFont="1" applyFill="1" applyBorder="1" applyAlignment="1" applyProtection="1">
      <alignment horizontal="left" indent="2"/>
    </xf>
    <xf numFmtId="0" fontId="14" fillId="3" borderId="8" xfId="6" quotePrefix="1" applyFont="1" applyFill="1" applyBorder="1" applyAlignment="1" applyProtection="1">
      <alignment horizontal="left" indent="2"/>
    </xf>
    <xf numFmtId="41" fontId="50" fillId="3" borderId="4" xfId="4" applyNumberFormat="1" applyFont="1" applyFill="1" applyBorder="1" applyAlignment="1" applyProtection="1">
      <alignment horizontal="right"/>
    </xf>
    <xf numFmtId="41" fontId="50" fillId="3" borderId="0" xfId="4" applyNumberFormat="1" applyFont="1" applyFill="1" applyBorder="1" applyAlignment="1" applyProtection="1">
      <alignment horizontal="right"/>
    </xf>
    <xf numFmtId="165" fontId="50" fillId="3" borderId="4" xfId="6" applyNumberFormat="1" applyFont="1" applyFill="1" applyBorder="1" applyProtection="1"/>
    <xf numFmtId="41" fontId="50" fillId="3" borderId="19" xfId="4" applyNumberFormat="1" applyFont="1" applyFill="1" applyBorder="1" applyAlignment="1" applyProtection="1">
      <alignment horizontal="right"/>
    </xf>
    <xf numFmtId="41" fontId="50" fillId="3" borderId="19" xfId="6" applyNumberFormat="1" applyFont="1" applyFill="1" applyBorder="1" applyAlignment="1" applyProtection="1">
      <alignment horizontal="right"/>
    </xf>
    <xf numFmtId="41" fontId="50" fillId="3" borderId="4" xfId="6" applyNumberFormat="1" applyFont="1" applyFill="1" applyBorder="1" applyAlignment="1" applyProtection="1">
      <alignment horizontal="right"/>
    </xf>
    <xf numFmtId="0" fontId="6" fillId="3" borderId="4" xfId="6" quotePrefix="1" applyFont="1" applyFill="1" applyBorder="1" applyAlignment="1" applyProtection="1">
      <alignment horizontal="left" indent="2"/>
    </xf>
    <xf numFmtId="41" fontId="50" fillId="3" borderId="3" xfId="4" applyNumberFormat="1" applyFont="1" applyFill="1" applyBorder="1" applyAlignment="1" applyProtection="1">
      <alignment horizontal="right"/>
    </xf>
    <xf numFmtId="41" fontId="50" fillId="4" borderId="4" xfId="4" applyNumberFormat="1" applyFont="1" applyFill="1" applyBorder="1" applyAlignment="1" applyProtection="1">
      <alignment horizontal="right"/>
    </xf>
    <xf numFmtId="41" fontId="50" fillId="4" borderId="0" xfId="4" applyNumberFormat="1" applyFont="1" applyFill="1" applyBorder="1" applyAlignment="1" applyProtection="1">
      <alignment horizontal="right"/>
    </xf>
    <xf numFmtId="41" fontId="50" fillId="4" borderId="3" xfId="4" applyNumberFormat="1" applyFont="1" applyFill="1" applyBorder="1" applyAlignment="1" applyProtection="1">
      <alignment horizontal="right"/>
    </xf>
    <xf numFmtId="0" fontId="17" fillId="3" borderId="0" xfId="6" applyFont="1" applyFill="1" applyAlignment="1" applyProtection="1">
      <alignment horizontal="left"/>
    </xf>
    <xf numFmtId="0" fontId="18" fillId="3" borderId="8" xfId="6" quotePrefix="1" applyFont="1" applyFill="1" applyBorder="1" applyAlignment="1" applyProtection="1"/>
    <xf numFmtId="0" fontId="18" fillId="3" borderId="8" xfId="6" quotePrefix="1" applyFont="1" applyFill="1" applyBorder="1" applyAlignment="1" applyProtection="1">
      <alignment horizontal="left" indent="2"/>
    </xf>
    <xf numFmtId="0" fontId="13" fillId="4" borderId="8" xfId="6" quotePrefix="1" applyFont="1" applyFill="1" applyBorder="1" applyAlignment="1" applyProtection="1">
      <alignment horizontal="left"/>
    </xf>
    <xf numFmtId="0" fontId="18" fillId="5" borderId="4" xfId="6" quotePrefix="1" applyFont="1" applyFill="1" applyBorder="1" applyAlignment="1" applyProtection="1">
      <alignment horizontal="left"/>
    </xf>
    <xf numFmtId="0" fontId="6" fillId="5" borderId="8" xfId="6" applyFont="1" applyFill="1" applyBorder="1" applyAlignment="1" applyProtection="1">
      <alignment horizontal="left" indent="2"/>
    </xf>
    <xf numFmtId="0" fontId="18" fillId="5" borderId="8" xfId="6" quotePrefix="1" applyFont="1" applyFill="1" applyBorder="1" applyAlignment="1" applyProtection="1">
      <alignment horizontal="left"/>
    </xf>
    <xf numFmtId="0" fontId="19" fillId="5" borderId="0" xfId="6" applyFont="1" applyFill="1" applyBorder="1" applyAlignment="1" applyProtection="1">
      <alignment horizontal="left"/>
    </xf>
    <xf numFmtId="0" fontId="50" fillId="5" borderId="3" xfId="6" applyFont="1" applyFill="1" applyBorder="1" applyProtection="1"/>
    <xf numFmtId="0" fontId="19" fillId="3" borderId="0" xfId="6" applyFont="1" applyFill="1" applyAlignment="1" applyProtection="1">
      <alignment horizontal="left"/>
    </xf>
    <xf numFmtId="0" fontId="25" fillId="3" borderId="8" xfId="6" quotePrefix="1" applyFont="1" applyFill="1" applyBorder="1" applyAlignment="1" applyProtection="1"/>
    <xf numFmtId="165" fontId="50" fillId="3" borderId="3" xfId="6" applyNumberFormat="1" applyFont="1" applyFill="1" applyBorder="1" applyProtection="1"/>
    <xf numFmtId="37" fontId="7" fillId="0" borderId="0" xfId="22" applyFont="1" applyProtection="1"/>
    <xf numFmtId="0" fontId="7" fillId="4" borderId="0" xfId="6" quotePrefix="1" applyFont="1" applyFill="1" applyBorder="1" applyAlignment="1" applyProtection="1">
      <alignment horizontal="left" vertical="top"/>
    </xf>
    <xf numFmtId="0" fontId="7" fillId="3" borderId="0" xfId="6" quotePrefix="1" applyFont="1" applyFill="1" applyBorder="1" applyAlignment="1" applyProtection="1">
      <alignment horizontal="left" vertical="top"/>
    </xf>
    <xf numFmtId="0" fontId="7" fillId="3" borderId="0" xfId="6" quotePrefix="1" applyFont="1" applyFill="1" applyBorder="1" applyAlignment="1" applyProtection="1">
      <alignment vertical="top"/>
    </xf>
    <xf numFmtId="37" fontId="10" fillId="0" borderId="0" xfId="22" applyFont="1" applyProtection="1"/>
    <xf numFmtId="37" fontId="10" fillId="0" borderId="0" xfId="22" applyFont="1" applyAlignment="1" applyProtection="1">
      <alignment horizontal="left"/>
    </xf>
    <xf numFmtId="37" fontId="11" fillId="0" borderId="0" xfId="22" applyFont="1" applyAlignment="1" applyProtection="1">
      <alignment horizontal="center"/>
    </xf>
    <xf numFmtId="37" fontId="21" fillId="0" borderId="0" xfId="22" applyFont="1" applyProtection="1"/>
    <xf numFmtId="37" fontId="13" fillId="0" borderId="0" xfId="22" applyFont="1" applyProtection="1">
      <protection locked="0"/>
    </xf>
    <xf numFmtId="0" fontId="13" fillId="5" borderId="0" xfId="0" applyFont="1" applyFill="1" applyAlignment="1" applyProtection="1"/>
    <xf numFmtId="0" fontId="13" fillId="5" borderId="0" xfId="6" applyFont="1" applyFill="1" applyProtection="1"/>
    <xf numFmtId="0" fontId="13" fillId="5" borderId="5" xfId="6" applyFont="1" applyFill="1" applyBorder="1" applyProtection="1"/>
    <xf numFmtId="0" fontId="13" fillId="5" borderId="6" xfId="6" applyFont="1" applyFill="1" applyBorder="1" applyProtection="1"/>
    <xf numFmtId="0" fontId="13" fillId="5" borderId="7" xfId="6" applyFont="1" applyFill="1" applyBorder="1" applyProtection="1"/>
    <xf numFmtId="0" fontId="13" fillId="5" borderId="20" xfId="6" applyFont="1" applyFill="1" applyBorder="1" applyProtection="1"/>
    <xf numFmtId="41" fontId="19" fillId="5" borderId="5" xfId="6" quotePrefix="1" applyNumberFormat="1" applyFont="1" applyFill="1" applyBorder="1" applyAlignment="1" applyProtection="1">
      <alignment horizontal="right"/>
    </xf>
    <xf numFmtId="41" fontId="13" fillId="5" borderId="6" xfId="6" quotePrefix="1" applyNumberFormat="1" applyFont="1" applyFill="1" applyBorder="1" applyAlignment="1" applyProtection="1">
      <alignment horizontal="right"/>
    </xf>
    <xf numFmtId="41" fontId="19" fillId="4" borderId="17" xfId="6" applyNumberFormat="1" applyFont="1" applyFill="1" applyBorder="1" applyAlignment="1" applyProtection="1">
      <alignment horizontal="right"/>
    </xf>
    <xf numFmtId="41" fontId="13" fillId="3" borderId="19" xfId="6" applyNumberFormat="1" applyFont="1" applyFill="1" applyBorder="1" applyAlignment="1" applyProtection="1">
      <alignment horizontal="right"/>
    </xf>
    <xf numFmtId="41" fontId="13" fillId="3" borderId="20" xfId="6" applyNumberFormat="1" applyFont="1" applyFill="1" applyBorder="1" applyAlignment="1" applyProtection="1">
      <alignment horizontal="right"/>
    </xf>
    <xf numFmtId="0" fontId="13" fillId="5" borderId="19" xfId="6" applyFont="1" applyFill="1" applyBorder="1" applyProtection="1"/>
    <xf numFmtId="41" fontId="13" fillId="4" borderId="0" xfId="6" applyNumberFormat="1" applyFont="1" applyFill="1" applyAlignment="1" applyProtection="1">
      <alignment horizontal="right"/>
    </xf>
    <xf numFmtId="41" fontId="13" fillId="5" borderId="0" xfId="6" applyNumberFormat="1" applyFont="1" applyFill="1" applyBorder="1" applyAlignment="1" applyProtection="1">
      <alignment horizontal="right"/>
    </xf>
    <xf numFmtId="41" fontId="13" fillId="5" borderId="2" xfId="6" applyNumberFormat="1" applyFont="1" applyFill="1" applyBorder="1" applyAlignment="1" applyProtection="1">
      <alignment horizontal="right"/>
    </xf>
    <xf numFmtId="41" fontId="19" fillId="5" borderId="2" xfId="6" applyNumberFormat="1" applyFont="1" applyFill="1" applyBorder="1" applyAlignment="1" applyProtection="1">
      <alignment horizontal="right"/>
    </xf>
    <xf numFmtId="41" fontId="13" fillId="4" borderId="5" xfId="4" applyNumberFormat="1" applyFont="1" applyFill="1" applyBorder="1" applyAlignment="1" applyProtection="1">
      <alignment horizontal="right"/>
    </xf>
    <xf numFmtId="41" fontId="13" fillId="5" borderId="7" xfId="4" applyNumberFormat="1" applyFont="1" applyFill="1" applyBorder="1" applyAlignment="1" applyProtection="1">
      <alignment horizontal="right"/>
    </xf>
    <xf numFmtId="41" fontId="13" fillId="5" borderId="20" xfId="4" applyNumberFormat="1" applyFont="1" applyFill="1" applyBorder="1" applyAlignment="1" applyProtection="1">
      <alignment horizontal="right"/>
    </xf>
    <xf numFmtId="41" fontId="19" fillId="5" borderId="5" xfId="4" applyNumberFormat="1" applyFont="1" applyFill="1" applyBorder="1" applyAlignment="1" applyProtection="1">
      <alignment horizontal="right"/>
    </xf>
    <xf numFmtId="41" fontId="13" fillId="4" borderId="10" xfId="4" applyNumberFormat="1" applyFont="1" applyFill="1" applyBorder="1" applyAlignment="1" applyProtection="1">
      <alignment horizontal="right"/>
    </xf>
    <xf numFmtId="0" fontId="13" fillId="5" borderId="8" xfId="6" applyFont="1" applyFill="1" applyBorder="1" applyAlignment="1" applyProtection="1">
      <alignment horizontal="left"/>
    </xf>
    <xf numFmtId="41" fontId="13" fillId="3" borderId="20" xfId="4" applyNumberFormat="1" applyFont="1" applyFill="1" applyBorder="1" applyAlignment="1" applyProtection="1">
      <alignment horizontal="right"/>
    </xf>
    <xf numFmtId="0" fontId="13" fillId="5" borderId="11" xfId="6" applyFont="1" applyFill="1" applyBorder="1" applyAlignment="1" applyProtection="1">
      <alignment horizontal="left"/>
    </xf>
    <xf numFmtId="0" fontId="13" fillId="3" borderId="11" xfId="6" applyFont="1" applyFill="1" applyBorder="1" applyAlignment="1" applyProtection="1"/>
    <xf numFmtId="0" fontId="13" fillId="3" borderId="3" xfId="6" applyFont="1" applyFill="1" applyBorder="1" applyProtection="1"/>
    <xf numFmtId="0" fontId="13" fillId="5" borderId="11" xfId="6" applyFont="1" applyFill="1" applyBorder="1" applyAlignment="1" applyProtection="1"/>
    <xf numFmtId="0" fontId="53" fillId="5" borderId="3" xfId="6" applyFont="1" applyFill="1" applyBorder="1" applyProtection="1"/>
    <xf numFmtId="0" fontId="53" fillId="5" borderId="0" xfId="6" applyFont="1" applyFill="1" applyBorder="1" applyProtection="1"/>
    <xf numFmtId="41" fontId="13" fillId="5" borderId="7" xfId="6" applyNumberFormat="1" applyFont="1" applyFill="1" applyBorder="1" applyAlignment="1" applyProtection="1">
      <alignment horizontal="right"/>
    </xf>
    <xf numFmtId="41" fontId="13" fillId="5" borderId="20" xfId="6" applyNumberFormat="1" applyFont="1" applyFill="1" applyBorder="1" applyAlignment="1" applyProtection="1">
      <alignment horizontal="right"/>
    </xf>
    <xf numFmtId="0" fontId="53" fillId="5" borderId="7" xfId="6" applyFont="1" applyFill="1" applyBorder="1" applyProtection="1"/>
    <xf numFmtId="0" fontId="53" fillId="5" borderId="4" xfId="6" applyFont="1" applyFill="1" applyBorder="1" applyProtection="1"/>
    <xf numFmtId="0" fontId="53" fillId="3" borderId="4" xfId="6" applyFont="1" applyFill="1" applyBorder="1" applyProtection="1"/>
    <xf numFmtId="0" fontId="53" fillId="3" borderId="3" xfId="6" applyFont="1" applyFill="1" applyBorder="1" applyProtection="1"/>
    <xf numFmtId="0" fontId="53" fillId="5" borderId="19" xfId="6" applyFont="1" applyFill="1" applyBorder="1" applyProtection="1"/>
    <xf numFmtId="0" fontId="53" fillId="5" borderId="18" xfId="6" applyFont="1" applyFill="1" applyBorder="1" applyProtection="1"/>
    <xf numFmtId="41" fontId="13" fillId="3" borderId="33" xfId="4" applyNumberFormat="1" applyFont="1" applyFill="1" applyBorder="1" applyAlignment="1" applyProtection="1">
      <alignment horizontal="right"/>
    </xf>
    <xf numFmtId="0" fontId="19" fillId="5" borderId="0" xfId="6" applyFont="1" applyFill="1" applyBorder="1" applyAlignment="1" applyProtection="1"/>
    <xf numFmtId="0" fontId="19" fillId="3" borderId="11" xfId="6" applyFont="1" applyFill="1" applyBorder="1" applyAlignment="1" applyProtection="1"/>
    <xf numFmtId="0" fontId="53" fillId="3" borderId="19" xfId="6" applyFont="1" applyFill="1" applyBorder="1" applyProtection="1"/>
    <xf numFmtId="0" fontId="7" fillId="3" borderId="0" xfId="6" applyFont="1" applyFill="1" applyBorder="1" applyAlignment="1" applyProtection="1">
      <alignment horizontal="left" vertical="top"/>
    </xf>
    <xf numFmtId="0" fontId="52" fillId="5" borderId="0" xfId="0" applyFont="1" applyFill="1" applyAlignment="1" applyProtection="1">
      <alignment horizontal="center" vertical="center"/>
    </xf>
    <xf numFmtId="0" fontId="13" fillId="5" borderId="0" xfId="0" applyFont="1" applyFill="1" applyAlignment="1" applyProtection="1">
      <alignment horizontal="center"/>
      <protection locked="0"/>
    </xf>
    <xf numFmtId="0" fontId="10" fillId="5" borderId="0" xfId="6" applyFont="1" applyFill="1" applyAlignment="1" applyProtection="1">
      <alignment horizontal="left"/>
    </xf>
    <xf numFmtId="0" fontId="10" fillId="5" borderId="5" xfId="6" applyFont="1" applyFill="1" applyBorder="1" applyProtection="1"/>
    <xf numFmtId="0" fontId="10" fillId="5" borderId="6" xfId="6" applyFont="1" applyFill="1" applyBorder="1" applyProtection="1"/>
    <xf numFmtId="0" fontId="10" fillId="5" borderId="7" xfId="6" applyFont="1" applyFill="1" applyBorder="1" applyProtection="1"/>
    <xf numFmtId="41" fontId="4" fillId="5" borderId="6" xfId="6" quotePrefix="1" applyNumberFormat="1" applyFont="1" applyFill="1" applyBorder="1" applyAlignment="1" applyProtection="1">
      <alignment horizontal="right"/>
    </xf>
    <xf numFmtId="41" fontId="3" fillId="5" borderId="6" xfId="6" quotePrefix="1" applyNumberFormat="1" applyFont="1" applyFill="1" applyBorder="1" applyAlignment="1" applyProtection="1">
      <alignment horizontal="right"/>
    </xf>
    <xf numFmtId="41" fontId="3" fillId="3" borderId="18" xfId="6" applyNumberFormat="1" applyFont="1" applyFill="1" applyBorder="1" applyAlignment="1" applyProtection="1">
      <alignment horizontal="right"/>
    </xf>
    <xf numFmtId="0" fontId="3" fillId="5" borderId="17" xfId="6" applyFont="1" applyFill="1" applyBorder="1" applyProtection="1"/>
    <xf numFmtId="41" fontId="4" fillId="3" borderId="18" xfId="6" applyNumberFormat="1" applyFont="1" applyFill="1" applyBorder="1" applyAlignment="1" applyProtection="1">
      <alignment horizontal="right"/>
    </xf>
    <xf numFmtId="41" fontId="3" fillId="5" borderId="5" xfId="6" applyNumberFormat="1" applyFont="1" applyFill="1" applyBorder="1" applyAlignment="1" applyProtection="1">
      <alignment horizontal="right"/>
    </xf>
    <xf numFmtId="0" fontId="3" fillId="5" borderId="5" xfId="6" applyFont="1" applyFill="1" applyBorder="1" applyProtection="1"/>
    <xf numFmtId="0" fontId="4" fillId="5" borderId="0" xfId="6" applyFont="1" applyFill="1" applyBorder="1" applyAlignment="1" applyProtection="1">
      <alignment horizontal="left" indent="1"/>
    </xf>
    <xf numFmtId="41" fontId="3" fillId="5" borderId="10" xfId="6" applyNumberFormat="1" applyFont="1" applyFill="1" applyBorder="1" applyAlignment="1" applyProtection="1">
      <alignment horizontal="right"/>
    </xf>
    <xf numFmtId="0" fontId="3" fillId="5" borderId="10" xfId="6" applyFont="1" applyFill="1" applyBorder="1" applyProtection="1"/>
    <xf numFmtId="0" fontId="3" fillId="5" borderId="0" xfId="6" applyFont="1" applyFill="1" applyBorder="1" applyAlignment="1" applyProtection="1">
      <alignment horizontal="left" indent="3"/>
    </xf>
    <xf numFmtId="0" fontId="3" fillId="5" borderId="11" xfId="6" applyFont="1" applyFill="1" applyBorder="1" applyAlignment="1" applyProtection="1">
      <alignment horizontal="left" indent="3"/>
    </xf>
    <xf numFmtId="41" fontId="3" fillId="5" borderId="11" xfId="4" applyNumberFormat="1" applyFont="1" applyFill="1" applyBorder="1" applyAlignment="1" applyProtection="1">
      <alignment horizontal="right"/>
    </xf>
    <xf numFmtId="0" fontId="3" fillId="5" borderId="12" xfId="6" applyFont="1" applyFill="1" applyBorder="1" applyProtection="1"/>
    <xf numFmtId="0" fontId="3" fillId="3" borderId="1" xfId="6" applyFont="1" applyFill="1" applyBorder="1" applyProtection="1"/>
    <xf numFmtId="41" fontId="4" fillId="5" borderId="0" xfId="4" applyNumberFormat="1" applyFont="1" applyFill="1" applyBorder="1" applyAlignment="1" applyProtection="1">
      <alignment horizontal="right"/>
    </xf>
    <xf numFmtId="0" fontId="3" fillId="5" borderId="8" xfId="6" applyFont="1" applyFill="1" applyBorder="1" applyAlignment="1" applyProtection="1">
      <alignment horizontal="left" indent="3"/>
    </xf>
    <xf numFmtId="0" fontId="54" fillId="5" borderId="4" xfId="6" applyFont="1" applyFill="1" applyBorder="1" applyProtection="1"/>
    <xf numFmtId="0" fontId="54" fillId="5" borderId="0" xfId="6" applyFont="1" applyFill="1" applyBorder="1" applyProtection="1"/>
    <xf numFmtId="0" fontId="54" fillId="5" borderId="10" xfId="6" applyFont="1" applyFill="1" applyBorder="1" applyProtection="1"/>
    <xf numFmtId="0" fontId="54" fillId="5" borderId="3" xfId="6" applyFont="1" applyFill="1" applyBorder="1" applyProtection="1"/>
    <xf numFmtId="0" fontId="54" fillId="5" borderId="1" xfId="6" applyFont="1" applyFill="1" applyBorder="1" applyProtection="1"/>
    <xf numFmtId="0" fontId="54" fillId="3" borderId="19" xfId="6" applyFont="1" applyFill="1" applyBorder="1" applyProtection="1"/>
    <xf numFmtId="0" fontId="54" fillId="3" borderId="0" xfId="6" applyFont="1" applyFill="1" applyBorder="1" applyProtection="1"/>
    <xf numFmtId="0" fontId="54" fillId="3" borderId="17" xfId="6" applyFont="1" applyFill="1" applyBorder="1" applyProtection="1"/>
    <xf numFmtId="41" fontId="54" fillId="5" borderId="0" xfId="4" applyNumberFormat="1" applyFont="1" applyFill="1" applyBorder="1" applyAlignment="1" applyProtection="1">
      <alignment horizontal="right"/>
    </xf>
    <xf numFmtId="0" fontId="54" fillId="5" borderId="0" xfId="6" applyFont="1" applyFill="1" applyProtection="1"/>
    <xf numFmtId="41" fontId="54" fillId="5" borderId="18" xfId="4" applyNumberFormat="1" applyFont="1" applyFill="1" applyBorder="1" applyAlignment="1" applyProtection="1">
      <alignment horizontal="right"/>
    </xf>
    <xf numFmtId="41" fontId="54" fillId="4" borderId="18" xfId="4" applyNumberFormat="1" applyFont="1" applyFill="1" applyBorder="1" applyAlignment="1" applyProtection="1">
      <alignment horizontal="right"/>
    </xf>
    <xf numFmtId="0" fontId="54" fillId="5" borderId="7" xfId="6" applyFont="1" applyFill="1" applyBorder="1" applyProtection="1"/>
    <xf numFmtId="0" fontId="54" fillId="5" borderId="5" xfId="6" applyFont="1" applyFill="1" applyBorder="1" applyProtection="1"/>
    <xf numFmtId="0" fontId="54" fillId="5" borderId="15" xfId="6" applyFont="1" applyFill="1" applyBorder="1" applyProtection="1"/>
    <xf numFmtId="0" fontId="4" fillId="3" borderId="0" xfId="6" applyFont="1" applyFill="1" applyBorder="1" applyAlignment="1" applyProtection="1">
      <alignment horizontal="left" indent="1"/>
    </xf>
    <xf numFmtId="0" fontId="54" fillId="3" borderId="4" xfId="6" applyFont="1" applyFill="1" applyBorder="1" applyProtection="1"/>
    <xf numFmtId="0" fontId="54" fillId="3" borderId="10" xfId="6" applyFont="1" applyFill="1" applyBorder="1" applyProtection="1"/>
    <xf numFmtId="0" fontId="54" fillId="5" borderId="12" xfId="6" applyFont="1" applyFill="1" applyBorder="1" applyProtection="1"/>
    <xf numFmtId="0" fontId="20" fillId="5" borderId="0" xfId="0" applyFont="1" applyFill="1" applyAlignment="1" applyProtection="1">
      <alignment horizontal="center"/>
    </xf>
    <xf numFmtId="0" fontId="3" fillId="0" borderId="0" xfId="24" applyFont="1" applyFill="1" applyProtection="1"/>
    <xf numFmtId="0" fontId="39" fillId="3" borderId="0" xfId="6" applyFont="1" applyFill="1" applyBorder="1" applyAlignment="1" applyProtection="1">
      <alignment horizontal="left"/>
    </xf>
    <xf numFmtId="0" fontId="40" fillId="3" borderId="0" xfId="6" applyFont="1" applyFill="1" applyBorder="1" applyAlignment="1" applyProtection="1">
      <alignment horizontal="left"/>
    </xf>
    <xf numFmtId="41" fontId="4" fillId="3" borderId="2" xfId="6" applyNumberFormat="1" applyFont="1" applyFill="1" applyBorder="1" applyAlignment="1" applyProtection="1">
      <alignment horizontal="right"/>
    </xf>
    <xf numFmtId="0" fontId="4" fillId="3" borderId="0" xfId="6" applyFont="1" applyFill="1" applyBorder="1" applyProtection="1"/>
    <xf numFmtId="0" fontId="3" fillId="3" borderId="2" xfId="6" applyFont="1" applyFill="1" applyBorder="1" applyAlignment="1" applyProtection="1">
      <alignment horizontal="right"/>
    </xf>
    <xf numFmtId="0" fontId="3" fillId="3" borderId="2" xfId="23" applyFont="1" applyFill="1" applyBorder="1" applyAlignment="1" applyProtection="1">
      <alignment horizontal="right"/>
    </xf>
    <xf numFmtId="0" fontId="4" fillId="3" borderId="10" xfId="23" applyFont="1" applyFill="1" applyBorder="1" applyProtection="1"/>
    <xf numFmtId="0" fontId="4" fillId="3" borderId="0" xfId="23" applyFont="1" applyFill="1" applyBorder="1" applyProtection="1"/>
    <xf numFmtId="0" fontId="3" fillId="3" borderId="0" xfId="23" applyFont="1" applyFill="1" applyBorder="1" applyProtection="1"/>
    <xf numFmtId="0" fontId="3" fillId="3" borderId="4" xfId="23" applyFont="1" applyFill="1" applyBorder="1" applyAlignment="1" applyProtection="1">
      <alignment horizontal="right"/>
    </xf>
    <xf numFmtId="0" fontId="4" fillId="3" borderId="0" xfId="23" applyFont="1" applyFill="1" applyBorder="1" applyAlignment="1" applyProtection="1">
      <alignment horizontal="left" indent="1"/>
    </xf>
    <xf numFmtId="166" fontId="4" fillId="5" borderId="10" xfId="4" applyNumberFormat="1" applyFont="1" applyFill="1" applyBorder="1" applyAlignment="1" applyProtection="1"/>
    <xf numFmtId="166" fontId="4" fillId="3" borderId="0" xfId="4" applyNumberFormat="1" applyFont="1" applyFill="1" applyBorder="1" applyAlignment="1" applyProtection="1"/>
    <xf numFmtId="166" fontId="3" fillId="3" borderId="0" xfId="4" applyNumberFormat="1" applyFont="1" applyFill="1" applyBorder="1" applyAlignment="1" applyProtection="1"/>
    <xf numFmtId="0" fontId="3" fillId="3" borderId="4" xfId="23" applyFont="1" applyFill="1" applyBorder="1" applyProtection="1"/>
    <xf numFmtId="0" fontId="3" fillId="5" borderId="0" xfId="23" applyFont="1" applyFill="1" applyBorder="1" applyAlignment="1" applyProtection="1">
      <alignment horizontal="left" indent="3"/>
    </xf>
    <xf numFmtId="9" fontId="4" fillId="4" borderId="8" xfId="1" applyNumberFormat="1" applyFont="1" applyFill="1" applyBorder="1" applyAlignment="1" applyProtection="1"/>
    <xf numFmtId="9" fontId="3" fillId="5" borderId="8" xfId="1" applyNumberFormat="1" applyFont="1" applyFill="1" applyBorder="1" applyAlignment="1" applyProtection="1"/>
    <xf numFmtId="9" fontId="3" fillId="5" borderId="4" xfId="1" applyNumberFormat="1" applyFont="1" applyFill="1" applyBorder="1" applyAlignment="1" applyProtection="1"/>
    <xf numFmtId="0" fontId="3" fillId="5" borderId="11" xfId="23" applyFont="1" applyFill="1" applyBorder="1" applyAlignment="1" applyProtection="1">
      <alignment horizontal="left" indent="3"/>
    </xf>
    <xf numFmtId="9" fontId="4" fillId="4" borderId="0" xfId="1" applyNumberFormat="1" applyFont="1" applyFill="1" applyBorder="1" applyAlignment="1" applyProtection="1"/>
    <xf numFmtId="9" fontId="3" fillId="5" borderId="0" xfId="1" applyNumberFormat="1" applyFont="1" applyFill="1" applyBorder="1" applyAlignment="1" applyProtection="1"/>
    <xf numFmtId="9" fontId="4" fillId="4" borderId="11" xfId="1" applyNumberFormat="1" applyFont="1" applyFill="1" applyBorder="1" applyAlignment="1" applyProtection="1"/>
    <xf numFmtId="9" fontId="3" fillId="5" borderId="11" xfId="1" applyNumberFormat="1" applyFont="1" applyFill="1" applyBorder="1" applyAlignment="1" applyProtection="1"/>
    <xf numFmtId="9" fontId="4" fillId="4" borderId="18" xfId="1" applyNumberFormat="1" applyFont="1" applyFill="1" applyBorder="1" applyAlignment="1" applyProtection="1"/>
    <xf numFmtId="9" fontId="3" fillId="5" borderId="18" xfId="1" applyNumberFormat="1" applyFont="1" applyFill="1" applyBorder="1" applyAlignment="1" applyProtection="1"/>
    <xf numFmtId="9" fontId="3" fillId="5" borderId="19" xfId="1" applyNumberFormat="1" applyFont="1" applyFill="1" applyBorder="1" applyAlignment="1" applyProtection="1"/>
    <xf numFmtId="9" fontId="4" fillId="5" borderId="5" xfId="1" applyFont="1" applyFill="1" applyBorder="1" applyAlignment="1" applyProtection="1"/>
    <xf numFmtId="9" fontId="4" fillId="5" borderId="6" xfId="1" applyFont="1" applyFill="1" applyBorder="1" applyAlignment="1" applyProtection="1"/>
    <xf numFmtId="9" fontId="3" fillId="5" borderId="6" xfId="1" applyFont="1" applyFill="1" applyBorder="1" applyAlignment="1" applyProtection="1"/>
    <xf numFmtId="9" fontId="3" fillId="5" borderId="7" xfId="1" applyFont="1" applyFill="1" applyBorder="1" applyAlignment="1" applyProtection="1"/>
    <xf numFmtId="0" fontId="4" fillId="5" borderId="0" xfId="23" applyFont="1" applyFill="1" applyBorder="1" applyAlignment="1" applyProtection="1">
      <alignment horizontal="left" indent="1"/>
    </xf>
    <xf numFmtId="9" fontId="4" fillId="4" borderId="10" xfId="1" applyFont="1" applyFill="1" applyBorder="1" applyAlignment="1" applyProtection="1"/>
    <xf numFmtId="9" fontId="4" fillId="5" borderId="0" xfId="1" applyFont="1" applyFill="1" applyBorder="1" applyAlignment="1" applyProtection="1"/>
    <xf numFmtId="9" fontId="3" fillId="5" borderId="0" xfId="1" applyFont="1" applyFill="1" applyBorder="1" applyAlignment="1" applyProtection="1"/>
    <xf numFmtId="9" fontId="3" fillId="5" borderId="4" xfId="1" applyFont="1" applyFill="1" applyBorder="1" applyAlignment="1" applyProtection="1"/>
    <xf numFmtId="0" fontId="3" fillId="5" borderId="8" xfId="23" applyFont="1" applyFill="1" applyBorder="1" applyAlignment="1" applyProtection="1">
      <alignment horizontal="left" indent="3"/>
    </xf>
    <xf numFmtId="9" fontId="4" fillId="5" borderId="8" xfId="1" applyFont="1" applyFill="1" applyBorder="1" applyAlignment="1" applyProtection="1"/>
    <xf numFmtId="9" fontId="3" fillId="5" borderId="8" xfId="1" applyFont="1" applyFill="1" applyBorder="1" applyAlignment="1" applyProtection="1"/>
    <xf numFmtId="9" fontId="4" fillId="5" borderId="11" xfId="1" applyFont="1" applyFill="1" applyBorder="1" applyAlignment="1" applyProtection="1"/>
    <xf numFmtId="9" fontId="3" fillId="5" borderId="11" xfId="1" applyFont="1" applyFill="1" applyBorder="1" applyAlignment="1" applyProtection="1"/>
    <xf numFmtId="9" fontId="4" fillId="5" borderId="18" xfId="1" applyFont="1" applyFill="1" applyBorder="1" applyAlignment="1" applyProtection="1"/>
    <xf numFmtId="9" fontId="3" fillId="5" borderId="18" xfId="1" applyFont="1" applyFill="1" applyBorder="1" applyAlignment="1" applyProtection="1"/>
    <xf numFmtId="9" fontId="3" fillId="5" borderId="19" xfId="1" applyFont="1" applyFill="1" applyBorder="1" applyAlignment="1" applyProtection="1"/>
    <xf numFmtId="10" fontId="3" fillId="5" borderId="0" xfId="1" applyNumberFormat="1" applyFont="1" applyFill="1" applyBorder="1" applyAlignment="1" applyProtection="1">
      <alignment horizontal="left" indent="1"/>
    </xf>
    <xf numFmtId="176" fontId="4" fillId="5" borderId="8" xfId="1" applyNumberFormat="1" applyFont="1" applyFill="1" applyBorder="1" applyAlignment="1" applyProtection="1"/>
    <xf numFmtId="176" fontId="3" fillId="5" borderId="8" xfId="1" applyNumberFormat="1" applyFont="1" applyFill="1" applyBorder="1" applyAlignment="1" applyProtection="1"/>
    <xf numFmtId="176" fontId="3" fillId="5" borderId="4" xfId="1" applyNumberFormat="1" applyFont="1" applyFill="1" applyBorder="1" applyAlignment="1" applyProtection="1"/>
    <xf numFmtId="10" fontId="3" fillId="5" borderId="11" xfId="1" applyNumberFormat="1" applyFont="1" applyFill="1" applyBorder="1" applyAlignment="1" applyProtection="1">
      <alignment horizontal="left" indent="1"/>
    </xf>
    <xf numFmtId="0" fontId="3" fillId="5" borderId="0" xfId="23" applyFont="1" applyFill="1" applyBorder="1" applyAlignment="1" applyProtection="1">
      <alignment horizontal="left" indent="1"/>
    </xf>
    <xf numFmtId="176" fontId="4" fillId="5" borderId="0" xfId="1" applyNumberFormat="1" applyFont="1" applyFill="1" applyBorder="1" applyAlignment="1" applyProtection="1"/>
    <xf numFmtId="176" fontId="3" fillId="5" borderId="0" xfId="1" applyNumberFormat="1" applyFont="1" applyFill="1" applyBorder="1" applyAlignment="1" applyProtection="1"/>
    <xf numFmtId="176" fontId="4" fillId="5" borderId="11" xfId="1" applyNumberFormat="1" applyFont="1" applyFill="1" applyBorder="1" applyAlignment="1" applyProtection="1"/>
    <xf numFmtId="176" fontId="3" fillId="5" borderId="11" xfId="1" applyNumberFormat="1" applyFont="1" applyFill="1" applyBorder="1" applyAlignment="1" applyProtection="1"/>
    <xf numFmtId="176" fontId="4" fillId="5" borderId="21" xfId="1" applyNumberFormat="1" applyFont="1" applyFill="1" applyBorder="1" applyAlignment="1" applyProtection="1"/>
    <xf numFmtId="176" fontId="3" fillId="5" borderId="21" xfId="1" applyNumberFormat="1" applyFont="1" applyFill="1" applyBorder="1" applyAlignment="1" applyProtection="1"/>
    <xf numFmtId="176" fontId="3" fillId="5" borderId="19" xfId="1" applyNumberFormat="1" applyFont="1" applyFill="1" applyBorder="1" applyAlignment="1" applyProtection="1"/>
    <xf numFmtId="0" fontId="7" fillId="4" borderId="0" xfId="25" quotePrefix="1" applyNumberFormat="1" applyFont="1" applyFill="1" applyBorder="1" applyAlignment="1" applyProtection="1">
      <alignment horizontal="left" vertical="top"/>
    </xf>
    <xf numFmtId="41" fontId="3" fillId="3" borderId="1" xfId="25" applyNumberFormat="1" applyFont="1" applyFill="1" applyBorder="1" applyAlignment="1" applyProtection="1">
      <alignment horizontal="right"/>
    </xf>
    <xf numFmtId="41" fontId="3" fillId="3" borderId="2" xfId="25" applyNumberFormat="1" applyFont="1" applyFill="1" applyBorder="1" applyAlignment="1" applyProtection="1">
      <alignment horizontal="right"/>
    </xf>
    <xf numFmtId="41" fontId="4" fillId="3" borderId="2" xfId="25" applyNumberFormat="1" applyFont="1" applyFill="1" applyBorder="1" applyAlignment="1" applyProtection="1">
      <alignment horizontal="right"/>
    </xf>
    <xf numFmtId="0" fontId="3" fillId="5" borderId="3" xfId="26" applyFont="1" applyFill="1" applyBorder="1" applyProtection="1"/>
    <xf numFmtId="37" fontId="3" fillId="3" borderId="0" xfId="25" applyFont="1" applyFill="1" applyBorder="1" applyProtection="1"/>
    <xf numFmtId="0" fontId="3" fillId="5" borderId="0" xfId="24" applyFont="1" applyFill="1" applyBorder="1" applyProtection="1"/>
    <xf numFmtId="41" fontId="4" fillId="3" borderId="6" xfId="4" applyNumberFormat="1" applyFont="1" applyFill="1" applyBorder="1" applyAlignment="1" applyProtection="1">
      <alignment horizontal="right"/>
    </xf>
    <xf numFmtId="41" fontId="4" fillId="5" borderId="6" xfId="25" applyNumberFormat="1" applyFont="1" applyFill="1" applyBorder="1" applyAlignment="1" applyProtection="1">
      <alignment horizontal="right"/>
    </xf>
    <xf numFmtId="0" fontId="3" fillId="5" borderId="6" xfId="26" applyFont="1" applyFill="1" applyBorder="1" applyProtection="1"/>
    <xf numFmtId="37" fontId="39" fillId="3" borderId="0" xfId="25" applyFont="1" applyFill="1" applyBorder="1" applyAlignment="1" applyProtection="1">
      <alignment horizontal="left"/>
    </xf>
    <xf numFmtId="37" fontId="40" fillId="3" borderId="0" xfId="25" applyFont="1" applyFill="1" applyBorder="1" applyAlignment="1" applyProtection="1">
      <alignment horizontal="left"/>
    </xf>
    <xf numFmtId="41" fontId="4" fillId="3" borderId="18" xfId="4" applyNumberFormat="1" applyFont="1" applyFill="1" applyBorder="1" applyAlignment="1" applyProtection="1">
      <alignment horizontal="right"/>
    </xf>
    <xf numFmtId="0" fontId="3" fillId="5" borderId="18" xfId="26" applyFont="1" applyFill="1" applyBorder="1" applyProtection="1"/>
    <xf numFmtId="41" fontId="4" fillId="5" borderId="6"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xf>
    <xf numFmtId="0" fontId="3" fillId="5" borderId="4" xfId="26" applyFont="1" applyFill="1" applyBorder="1" applyProtection="1"/>
    <xf numFmtId="41" fontId="4" fillId="5" borderId="11" xfId="4" applyNumberFormat="1" applyFont="1" applyFill="1" applyBorder="1" applyAlignment="1" applyProtection="1">
      <alignment horizontal="right"/>
    </xf>
    <xf numFmtId="41" fontId="4" fillId="5" borderId="13" xfId="4" applyNumberFormat="1" applyFont="1" applyFill="1" applyBorder="1" applyAlignment="1" applyProtection="1">
      <alignment horizontal="right"/>
    </xf>
    <xf numFmtId="41" fontId="4" fillId="5" borderId="2" xfId="4" quotePrefix="1" applyNumberFormat="1" applyFont="1" applyFill="1" applyBorder="1" applyAlignment="1" applyProtection="1">
      <alignment horizontal="right"/>
    </xf>
    <xf numFmtId="41" fontId="3" fillId="3" borderId="2" xfId="4" quotePrefix="1" applyNumberFormat="1" applyFont="1" applyFill="1" applyBorder="1" applyAlignment="1" applyProtection="1">
      <alignment horizontal="right"/>
    </xf>
    <xf numFmtId="0" fontId="7" fillId="3" borderId="0" xfId="25" quotePrefix="1" applyNumberFormat="1" applyFont="1" applyFill="1" applyBorder="1" applyAlignment="1" applyProtection="1">
      <alignment horizontal="left" vertical="top"/>
    </xf>
    <xf numFmtId="0" fontId="10" fillId="0" borderId="0" xfId="24" applyFont="1" applyFill="1" applyProtection="1"/>
    <xf numFmtId="0" fontId="10" fillId="0" borderId="0" xfId="24" applyFont="1" applyBorder="1" applyProtection="1"/>
    <xf numFmtId="0" fontId="52" fillId="0" borderId="0" xfId="24" applyFont="1" applyBorder="1" applyAlignment="1" applyProtection="1">
      <alignment horizontal="center"/>
    </xf>
    <xf numFmtId="0" fontId="10" fillId="0" borderId="0" xfId="24" applyFont="1" applyProtection="1"/>
    <xf numFmtId="0" fontId="10" fillId="0" borderId="0" xfId="24" applyFont="1" applyAlignment="1" applyProtection="1">
      <alignment horizontal="center"/>
    </xf>
    <xf numFmtId="0" fontId="12" fillId="0" borderId="0" xfId="24" applyFont="1" applyProtection="1"/>
    <xf numFmtId="0" fontId="13" fillId="0" borderId="0" xfId="24" applyFont="1" applyFill="1" applyAlignment="1" applyProtection="1">
      <alignment horizontal="center"/>
      <protection locked="0"/>
    </xf>
    <xf numFmtId="10" fontId="10" fillId="0" borderId="0" xfId="24" applyNumberFormat="1" applyFont="1" applyFill="1" applyProtection="1"/>
    <xf numFmtId="37" fontId="32" fillId="0" borderId="0" xfId="27" applyFont="1" applyFill="1" applyProtection="1"/>
    <xf numFmtId="0" fontId="6" fillId="3" borderId="0" xfId="6" quotePrefix="1" applyFont="1" applyFill="1" applyBorder="1" applyAlignment="1" applyProtection="1">
      <alignment horizontal="left" wrapText="1"/>
    </xf>
    <xf numFmtId="41" fontId="15" fillId="3" borderId="1" xfId="6" applyNumberFormat="1" applyFont="1" applyFill="1" applyBorder="1" applyAlignment="1" applyProtection="1">
      <alignment horizontal="right"/>
    </xf>
    <xf numFmtId="41" fontId="49" fillId="3" borderId="2" xfId="6" applyNumberFormat="1" applyFont="1" applyFill="1" applyBorder="1" applyAlignment="1" applyProtection="1">
      <alignment horizontal="right"/>
    </xf>
    <xf numFmtId="41" fontId="50" fillId="3" borderId="2" xfId="6" applyNumberFormat="1" applyFont="1" applyFill="1" applyBorder="1" applyAlignment="1" applyProtection="1">
      <alignment horizontal="right"/>
    </xf>
    <xf numFmtId="14" fontId="6" fillId="3" borderId="3" xfId="6" quotePrefix="1" applyNumberFormat="1" applyFont="1" applyFill="1" applyBorder="1" applyAlignment="1" applyProtection="1">
      <alignment horizontal="right"/>
    </xf>
    <xf numFmtId="41" fontId="49" fillId="3" borderId="0" xfId="6" applyNumberFormat="1" applyFont="1" applyFill="1" applyBorder="1" applyAlignment="1" applyProtection="1">
      <alignment horizontal="right"/>
    </xf>
    <xf numFmtId="41" fontId="50" fillId="3" borderId="6" xfId="6" applyNumberFormat="1" applyFont="1" applyFill="1" applyBorder="1" applyAlignment="1" applyProtection="1">
      <alignment horizontal="right"/>
    </xf>
    <xf numFmtId="14" fontId="6" fillId="3" borderId="6" xfId="6" quotePrefix="1" applyNumberFormat="1" applyFont="1" applyFill="1" applyBorder="1" applyAlignment="1" applyProtection="1">
      <alignment horizontal="right"/>
    </xf>
    <xf numFmtId="41" fontId="50" fillId="3" borderId="0" xfId="6" applyNumberFormat="1" applyFont="1" applyFill="1" applyBorder="1" applyAlignment="1" applyProtection="1">
      <alignment horizontal="right"/>
    </xf>
    <xf numFmtId="14" fontId="6" fillId="3" borderId="0" xfId="6" quotePrefix="1" applyNumberFormat="1" applyFont="1" applyFill="1" applyBorder="1" applyAlignment="1" applyProtection="1">
      <alignment horizontal="right"/>
    </xf>
    <xf numFmtId="0" fontId="30" fillId="3" borderId="0" xfId="6" quotePrefix="1" applyFont="1" applyFill="1" applyBorder="1" applyAlignment="1" applyProtection="1">
      <alignment horizontal="left" vertical="top"/>
    </xf>
    <xf numFmtId="0" fontId="6" fillId="3" borderId="18" xfId="6" quotePrefix="1" applyFont="1" applyFill="1" applyBorder="1" applyAlignment="1" applyProtection="1">
      <alignment horizontal="right" wrapText="1"/>
    </xf>
    <xf numFmtId="0" fontId="6" fillId="3" borderId="18" xfId="6" applyFont="1" applyFill="1" applyBorder="1" applyAlignment="1" applyProtection="1">
      <alignment horizontal="right" wrapText="1"/>
    </xf>
    <xf numFmtId="0" fontId="6" fillId="3" borderId="0" xfId="6" applyFont="1" applyFill="1" applyAlignment="1" applyProtection="1">
      <alignment horizontal="right"/>
    </xf>
    <xf numFmtId="0" fontId="15" fillId="3" borderId="0" xfId="6" applyFont="1" applyFill="1" applyAlignment="1" applyProtection="1">
      <alignment horizontal="right"/>
    </xf>
    <xf numFmtId="0" fontId="15" fillId="3" borderId="18" xfId="6" applyFont="1" applyFill="1" applyBorder="1" applyAlignment="1" applyProtection="1">
      <alignment horizontal="right"/>
    </xf>
    <xf numFmtId="166" fontId="6" fillId="3" borderId="4" xfId="4" quotePrefix="1" applyNumberFormat="1" applyFont="1" applyFill="1" applyBorder="1" applyAlignment="1" applyProtection="1">
      <alignment horizontal="right"/>
    </xf>
    <xf numFmtId="0" fontId="6" fillId="3" borderId="11" xfId="6" quotePrefix="1" applyFont="1" applyFill="1" applyBorder="1" applyAlignment="1" applyProtection="1">
      <alignment horizontal="left" indent="1"/>
    </xf>
    <xf numFmtId="0" fontId="6" fillId="3" borderId="11" xfId="6" quotePrefix="1" applyFont="1" applyFill="1" applyBorder="1" applyAlignment="1" applyProtection="1"/>
    <xf numFmtId="0" fontId="6" fillId="3" borderId="13" xfId="6" quotePrefix="1" applyFont="1" applyFill="1" applyBorder="1" applyAlignment="1" applyProtection="1">
      <alignment horizontal="left" indent="1"/>
    </xf>
    <xf numFmtId="0" fontId="6" fillId="3" borderId="13" xfId="6" quotePrefix="1" applyFont="1" applyFill="1" applyBorder="1" applyAlignment="1" applyProtection="1"/>
    <xf numFmtId="41" fontId="6" fillId="3" borderId="18" xfId="4" quotePrefix="1" applyNumberFormat="1" applyFont="1" applyFill="1" applyBorder="1" applyAlignment="1" applyProtection="1">
      <alignment horizontal="right"/>
    </xf>
    <xf numFmtId="0" fontId="6" fillId="3" borderId="0" xfId="6" quotePrefix="1" applyFont="1" applyFill="1" applyAlignment="1" applyProtection="1">
      <alignment horizontal="left"/>
    </xf>
    <xf numFmtId="41" fontId="49" fillId="3" borderId="1" xfId="6" quotePrefix="1" applyNumberFormat="1" applyFont="1" applyFill="1" applyBorder="1" applyAlignment="1" applyProtection="1">
      <alignment horizontal="right"/>
    </xf>
    <xf numFmtId="41" fontId="50" fillId="3" borderId="2" xfId="6" quotePrefix="1" applyNumberFormat="1" applyFont="1" applyFill="1" applyBorder="1" applyAlignment="1" applyProtection="1">
      <alignment horizontal="right"/>
    </xf>
    <xf numFmtId="41" fontId="49" fillId="3" borderId="2" xfId="6" quotePrefix="1" applyNumberFormat="1" applyFont="1" applyFill="1" applyBorder="1" applyAlignment="1" applyProtection="1">
      <alignment horizontal="right"/>
    </xf>
    <xf numFmtId="0" fontId="6" fillId="3" borderId="3" xfId="6" quotePrefix="1" applyFont="1" applyFill="1" applyBorder="1" applyAlignment="1" applyProtection="1">
      <alignment horizontal="right"/>
    </xf>
    <xf numFmtId="0" fontId="6" fillId="3" borderId="2" xfId="6" applyFont="1" applyFill="1" applyBorder="1" applyAlignment="1" applyProtection="1">
      <alignment horizontal="right" wrapText="1"/>
    </xf>
    <xf numFmtId="0" fontId="6" fillId="3" borderId="0" xfId="6" applyFont="1" applyFill="1" applyBorder="1" applyAlignment="1" applyProtection="1">
      <alignment horizontal="center" vertical="center" wrapText="1"/>
    </xf>
    <xf numFmtId="0" fontId="15" fillId="3" borderId="0" xfId="6" quotePrefix="1" applyFont="1" applyFill="1" applyBorder="1" applyAlignment="1" applyProtection="1">
      <alignment horizontal="left" vertical="center"/>
    </xf>
    <xf numFmtId="0" fontId="6" fillId="3" borderId="5" xfId="6" applyFont="1" applyFill="1" applyBorder="1" applyAlignment="1" applyProtection="1">
      <alignment horizontal="right"/>
    </xf>
    <xf numFmtId="0" fontId="6" fillId="3" borderId="6" xfId="6" quotePrefix="1" applyFont="1" applyFill="1" applyBorder="1" applyAlignment="1" applyProtection="1">
      <alignment horizontal="right"/>
    </xf>
    <xf numFmtId="0" fontId="15" fillId="3" borderId="6" xfId="6" quotePrefix="1" applyFont="1" applyFill="1" applyBorder="1" applyAlignment="1" applyProtection="1">
      <alignment horizontal="right"/>
    </xf>
    <xf numFmtId="0" fontId="15" fillId="3" borderId="7" xfId="6" quotePrefix="1" applyFont="1" applyFill="1" applyBorder="1" applyAlignment="1" applyProtection="1">
      <alignment horizontal="right"/>
    </xf>
    <xf numFmtId="49" fontId="15" fillId="4" borderId="0" xfId="28" applyNumberFormat="1" applyFont="1" applyFill="1" applyBorder="1" applyAlignment="1" applyProtection="1">
      <alignment vertical="center"/>
    </xf>
    <xf numFmtId="0" fontId="15" fillId="3" borderId="0" xfId="6" quotePrefix="1" applyFont="1" applyFill="1" applyBorder="1" applyAlignment="1" applyProtection="1">
      <alignment horizontal="right"/>
    </xf>
    <xf numFmtId="0" fontId="15" fillId="3" borderId="4" xfId="6" quotePrefix="1" applyFont="1" applyFill="1" applyBorder="1" applyAlignment="1" applyProtection="1">
      <alignment horizontal="right"/>
    </xf>
    <xf numFmtId="49" fontId="6" fillId="3" borderId="0" xfId="28" applyNumberFormat="1" applyFont="1" applyFill="1" applyBorder="1" applyAlignment="1" applyProtection="1">
      <alignment horizontal="left" vertical="center" indent="1"/>
    </xf>
    <xf numFmtId="49" fontId="6" fillId="3" borderId="0" xfId="28" applyNumberFormat="1" applyFont="1" applyFill="1" applyBorder="1" applyAlignment="1" applyProtection="1">
      <alignment vertical="center"/>
    </xf>
    <xf numFmtId="49" fontId="6" fillId="3" borderId="11" xfId="28" applyNumberFormat="1" applyFont="1" applyFill="1" applyBorder="1" applyAlignment="1" applyProtection="1">
      <alignment horizontal="left" vertical="center" indent="1"/>
    </xf>
    <xf numFmtId="49" fontId="6" fillId="3" borderId="11" xfId="28" applyNumberFormat="1" applyFont="1" applyFill="1" applyBorder="1" applyAlignment="1" applyProtection="1">
      <alignment vertical="center"/>
    </xf>
    <xf numFmtId="177" fontId="6" fillId="3" borderId="4" xfId="6" quotePrefix="1" applyNumberFormat="1" applyFont="1" applyFill="1" applyBorder="1" applyAlignment="1" applyProtection="1">
      <alignment horizontal="right"/>
    </xf>
    <xf numFmtId="49" fontId="6" fillId="3" borderId="13" xfId="28" applyNumberFormat="1" applyFont="1" applyFill="1" applyBorder="1" applyAlignment="1" applyProtection="1">
      <alignment horizontal="left" vertical="center"/>
    </xf>
    <xf numFmtId="177" fontId="6" fillId="3" borderId="3" xfId="6" quotePrefix="1" applyNumberFormat="1" applyFont="1" applyFill="1" applyBorder="1" applyAlignment="1" applyProtection="1">
      <alignment horizontal="right"/>
    </xf>
    <xf numFmtId="41" fontId="15" fillId="3" borderId="2" xfId="6" quotePrefix="1" applyNumberFormat="1" applyFont="1" applyFill="1" applyBorder="1" applyAlignment="1" applyProtection="1">
      <alignment horizontal="right"/>
    </xf>
    <xf numFmtId="0" fontId="6" fillId="3" borderId="2" xfId="6" applyFont="1" applyFill="1" applyBorder="1" applyAlignment="1" applyProtection="1">
      <alignment horizontal="right"/>
    </xf>
    <xf numFmtId="0" fontId="6" fillId="3" borderId="18" xfId="6" applyFont="1" applyFill="1" applyBorder="1" applyAlignment="1" applyProtection="1">
      <alignment horizontal="center"/>
    </xf>
    <xf numFmtId="0" fontId="15" fillId="3" borderId="18" xfId="6" applyFont="1" applyFill="1" applyBorder="1" applyAlignment="1" applyProtection="1">
      <alignment horizontal="center"/>
    </xf>
    <xf numFmtId="0" fontId="7" fillId="5" borderId="0" xfId="6" quotePrefix="1" applyFont="1" applyFill="1" applyAlignment="1" applyProtection="1">
      <alignment horizontal="left"/>
      <protection locked="0"/>
    </xf>
    <xf numFmtId="37" fontId="20" fillId="0" borderId="0" xfId="27" applyFont="1" applyFill="1" applyProtection="1"/>
    <xf numFmtId="37" fontId="10" fillId="0" borderId="0" xfId="27" applyFont="1" applyFill="1" applyProtection="1"/>
    <xf numFmtId="37" fontId="11" fillId="0" borderId="0" xfId="27" applyFont="1" applyFill="1" applyBorder="1" applyAlignment="1" applyProtection="1">
      <alignment horizontal="center"/>
    </xf>
    <xf numFmtId="37" fontId="13" fillId="0" borderId="0" xfId="27" applyFont="1" applyFill="1" applyAlignment="1" applyProtection="1">
      <alignment horizontal="left"/>
      <protection locked="0"/>
    </xf>
    <xf numFmtId="37" fontId="10" fillId="0" borderId="0" xfId="27" applyFont="1" applyFill="1" applyProtection="1">
      <protection locked="0"/>
    </xf>
    <xf numFmtId="174" fontId="13" fillId="3" borderId="7" xfId="6" quotePrefix="1" applyNumberFormat="1" applyFont="1" applyFill="1" applyBorder="1" applyAlignment="1" applyProtection="1">
      <alignment horizontal="right"/>
    </xf>
    <xf numFmtId="0" fontId="13" fillId="3" borderId="18" xfId="6" applyFont="1" applyFill="1" applyBorder="1" applyAlignment="1" applyProtection="1"/>
    <xf numFmtId="178" fontId="13" fillId="3" borderId="18" xfId="6" applyNumberFormat="1" applyFont="1" applyFill="1" applyBorder="1" applyAlignment="1" applyProtection="1">
      <alignment horizontal="right"/>
    </xf>
    <xf numFmtId="0" fontId="9" fillId="3" borderId="0" xfId="6" applyFont="1" applyFill="1" applyBorder="1" applyAlignment="1" applyProtection="1">
      <alignment horizontal="left"/>
    </xf>
    <xf numFmtId="165" fontId="13" fillId="3" borderId="4" xfId="6" applyNumberFormat="1" applyFont="1" applyFill="1" applyBorder="1" applyAlignment="1" applyProtection="1"/>
    <xf numFmtId="0" fontId="19" fillId="3" borderId="0" xfId="6" applyFont="1" applyFill="1" applyBorder="1" applyAlignment="1" applyProtection="1">
      <alignment horizontal="left" indent="1"/>
    </xf>
    <xf numFmtId="0" fontId="13" fillId="3" borderId="4" xfId="6" applyFont="1" applyFill="1" applyBorder="1" applyAlignment="1" applyProtection="1"/>
    <xf numFmtId="0" fontId="13" fillId="3" borderId="13" xfId="6" quotePrefix="1" applyFont="1" applyFill="1" applyBorder="1" applyAlignment="1" applyProtection="1">
      <alignment horizontal="left"/>
    </xf>
    <xf numFmtId="165" fontId="13" fillId="3" borderId="3" xfId="6" applyNumberFormat="1" applyFont="1" applyFill="1" applyBorder="1" applyAlignment="1" applyProtection="1"/>
    <xf numFmtId="165" fontId="19" fillId="3" borderId="13" xfId="6" applyNumberFormat="1" applyFont="1" applyFill="1" applyBorder="1" applyAlignment="1" applyProtection="1"/>
    <xf numFmtId="165" fontId="37" fillId="3" borderId="13" xfId="6" applyNumberFormat="1" applyFont="1" applyFill="1" applyBorder="1" applyAlignment="1" applyProtection="1"/>
    <xf numFmtId="0" fontId="19" fillId="5" borderId="8" xfId="6" applyFont="1" applyFill="1" applyBorder="1" applyAlignment="1" applyProtection="1">
      <alignment horizontal="left" indent="1"/>
    </xf>
    <xf numFmtId="166" fontId="13" fillId="3" borderId="19" xfId="6" applyNumberFormat="1" applyFont="1" applyFill="1" applyBorder="1" applyAlignment="1" applyProtection="1"/>
    <xf numFmtId="0" fontId="6" fillId="3" borderId="7" xfId="6" applyFont="1" applyFill="1" applyBorder="1" applyAlignment="1" applyProtection="1"/>
    <xf numFmtId="166" fontId="13" fillId="3" borderId="4" xfId="6" applyNumberFormat="1" applyFont="1" applyFill="1" applyBorder="1" applyAlignment="1" applyProtection="1"/>
    <xf numFmtId="166" fontId="13" fillId="3" borderId="3" xfId="6" applyNumberFormat="1" applyFont="1" applyFill="1" applyBorder="1" applyAlignment="1" applyProtection="1"/>
    <xf numFmtId="37" fontId="11" fillId="0" borderId="0" xfId="18" applyFont="1" applyFill="1" applyAlignment="1" applyProtection="1">
      <alignment horizontal="center"/>
    </xf>
    <xf numFmtId="37" fontId="13" fillId="0" borderId="0" xfId="18" applyFont="1" applyFill="1" applyProtection="1">
      <protection locked="0"/>
    </xf>
    <xf numFmtId="0" fontId="21" fillId="3" borderId="0" xfId="6" applyFont="1" applyFill="1" applyBorder="1" applyProtection="1"/>
    <xf numFmtId="0" fontId="58" fillId="3" borderId="0" xfId="6" applyFont="1" applyFill="1" applyBorder="1" applyAlignment="1" applyProtection="1">
      <alignment horizontal="left"/>
    </xf>
    <xf numFmtId="0" fontId="3" fillId="3" borderId="0" xfId="6" applyFont="1" applyFill="1" applyProtection="1"/>
    <xf numFmtId="0" fontId="3" fillId="5" borderId="0" xfId="6" applyFont="1" applyFill="1" applyBorder="1" applyAlignment="1" applyProtection="1">
      <alignment vertical="top" wrapText="1"/>
      <protection locked="0"/>
    </xf>
    <xf numFmtId="0" fontId="4" fillId="5" borderId="0" xfId="6" applyNumberFormat="1" applyFont="1" applyFill="1" applyBorder="1" applyAlignment="1" applyProtection="1">
      <alignment horizontal="left" vertical="top" wrapText="1"/>
      <protection locked="0"/>
    </xf>
    <xf numFmtId="179" fontId="59" fillId="3" borderId="0" xfId="4" applyNumberFormat="1" applyFont="1" applyFill="1" applyBorder="1" applyAlignment="1" applyProtection="1"/>
    <xf numFmtId="179" fontId="60" fillId="3" borderId="0" xfId="4" applyNumberFormat="1" applyFont="1" applyFill="1" applyBorder="1" applyAlignment="1" applyProtection="1"/>
    <xf numFmtId="164" fontId="3" fillId="3" borderId="5" xfId="6" applyNumberFormat="1" applyFont="1" applyFill="1" applyBorder="1" applyAlignment="1" applyProtection="1">
      <alignment horizontal="right"/>
    </xf>
    <xf numFmtId="164" fontId="3" fillId="3" borderId="6" xfId="6" applyNumberFormat="1" applyFont="1" applyFill="1" applyBorder="1" applyAlignment="1" applyProtection="1">
      <alignment horizontal="right"/>
    </xf>
    <xf numFmtId="164" fontId="4" fillId="3" borderId="7" xfId="6" applyNumberFormat="1" applyFont="1" applyFill="1" applyBorder="1" applyAlignment="1" applyProtection="1">
      <alignment horizontal="right"/>
    </xf>
    <xf numFmtId="164" fontId="4" fillId="3" borderId="10" xfId="6" applyNumberFormat="1" applyFont="1" applyFill="1" applyBorder="1" applyAlignment="1" applyProtection="1">
      <alignment horizontal="right"/>
    </xf>
    <xf numFmtId="164" fontId="4" fillId="3" borderId="5" xfId="6" applyNumberFormat="1" applyFont="1" applyFill="1" applyBorder="1" applyAlignment="1" applyProtection="1">
      <alignment horizontal="right"/>
    </xf>
    <xf numFmtId="164" fontId="4" fillId="3" borderId="6" xfId="6" quotePrefix="1" applyNumberFormat="1" applyFont="1" applyFill="1" applyBorder="1" applyAlignment="1" applyProtection="1">
      <alignment horizontal="right"/>
    </xf>
    <xf numFmtId="164" fontId="3" fillId="3" borderId="6" xfId="6" quotePrefix="1" applyNumberFormat="1" applyFont="1" applyFill="1" applyBorder="1" applyAlignment="1" applyProtection="1">
      <alignment horizontal="right"/>
    </xf>
    <xf numFmtId="0" fontId="3" fillId="3" borderId="7" xfId="6" applyNumberFormat="1" applyFont="1" applyFill="1" applyBorder="1" applyProtection="1"/>
    <xf numFmtId="164" fontId="4" fillId="3" borderId="17" xfId="6" applyNumberFormat="1" applyFont="1" applyFill="1" applyBorder="1" applyAlignment="1" applyProtection="1">
      <alignment horizontal="right"/>
    </xf>
    <xf numFmtId="164" fontId="3" fillId="3" borderId="18" xfId="6" applyNumberFormat="1" applyFont="1" applyFill="1" applyBorder="1" applyAlignment="1" applyProtection="1">
      <alignment horizontal="right"/>
    </xf>
    <xf numFmtId="164" fontId="3" fillId="3" borderId="19" xfId="6" quotePrefix="1" applyNumberFormat="1" applyFont="1" applyFill="1" applyBorder="1" applyAlignment="1" applyProtection="1">
      <alignment horizontal="right"/>
    </xf>
    <xf numFmtId="164" fontId="3" fillId="3" borderId="0" xfId="6" applyNumberFormat="1" applyFont="1" applyFill="1" applyBorder="1" applyAlignment="1" applyProtection="1">
      <alignment horizontal="right"/>
    </xf>
    <xf numFmtId="164" fontId="3" fillId="3" borderId="17" xfId="6" applyNumberFormat="1" applyFont="1" applyFill="1" applyBorder="1" applyAlignment="1" applyProtection="1">
      <alignment horizontal="right"/>
    </xf>
    <xf numFmtId="164" fontId="4" fillId="3" borderId="18" xfId="6" applyNumberFormat="1" applyFont="1" applyFill="1" applyBorder="1" applyAlignment="1" applyProtection="1">
      <alignment horizontal="right"/>
    </xf>
    <xf numFmtId="0" fontId="3" fillId="3" borderId="19" xfId="6" applyFont="1" applyFill="1" applyBorder="1" applyAlignment="1" applyProtection="1">
      <alignment horizontal="right"/>
    </xf>
    <xf numFmtId="0" fontId="4" fillId="3" borderId="0" xfId="6" quotePrefix="1" applyFont="1" applyFill="1" applyBorder="1" applyAlignment="1" applyProtection="1">
      <alignment horizontal="left"/>
    </xf>
    <xf numFmtId="0" fontId="3" fillId="5" borderId="8" xfId="6" applyFont="1" applyFill="1" applyBorder="1" applyAlignment="1" applyProtection="1">
      <alignment horizontal="left"/>
    </xf>
    <xf numFmtId="41" fontId="4" fillId="3" borderId="15" xfId="4" applyNumberFormat="1" applyFont="1" applyFill="1" applyBorder="1" applyAlignment="1" applyProtection="1">
      <alignment horizontal="right"/>
    </xf>
    <xf numFmtId="0" fontId="3" fillId="3" borderId="11" xfId="6" quotePrefix="1" applyFont="1" applyFill="1" applyBorder="1" applyAlignment="1" applyProtection="1">
      <alignment horizontal="left" indent="2"/>
    </xf>
    <xf numFmtId="0" fontId="61" fillId="5" borderId="8" xfId="6" quotePrefix="1" applyFont="1" applyFill="1" applyBorder="1" applyAlignment="1" applyProtection="1">
      <alignment horizontal="left"/>
    </xf>
    <xf numFmtId="41" fontId="3" fillId="5" borderId="4" xfId="4" applyNumberFormat="1" applyFont="1" applyFill="1" applyBorder="1" applyAlignment="1" applyProtection="1">
      <alignment horizontal="right"/>
    </xf>
    <xf numFmtId="41" fontId="4" fillId="5" borderId="15" xfId="4" applyNumberFormat="1" applyFont="1" applyFill="1" applyBorder="1" applyAlignment="1" applyProtection="1">
      <alignment horizontal="right"/>
    </xf>
    <xf numFmtId="0" fontId="61" fillId="3" borderId="8" xfId="6" quotePrefix="1" applyFont="1" applyFill="1" applyBorder="1" applyAlignment="1" applyProtection="1">
      <alignment horizontal="left"/>
    </xf>
    <xf numFmtId="41" fontId="4" fillId="3" borderId="16" xfId="4" applyNumberFormat="1" applyFont="1" applyFill="1" applyBorder="1" applyAlignment="1" applyProtection="1">
      <alignment horizontal="right"/>
    </xf>
    <xf numFmtId="0" fontId="10" fillId="0" borderId="0" xfId="0" applyFont="1" applyAlignment="1" applyProtection="1"/>
    <xf numFmtId="0" fontId="20" fillId="0" borderId="0" xfId="0" applyFont="1" applyAlignment="1" applyProtection="1">
      <alignment horizontal="center"/>
    </xf>
    <xf numFmtId="0" fontId="21" fillId="0" borderId="0" xfId="0" applyFont="1" applyAlignment="1" applyProtection="1"/>
    <xf numFmtId="0" fontId="12" fillId="0" borderId="0" xfId="0" applyFont="1" applyAlignment="1" applyProtection="1"/>
    <xf numFmtId="0" fontId="13" fillId="0" borderId="0" xfId="0" applyFont="1" applyAlignment="1" applyProtection="1"/>
    <xf numFmtId="0" fontId="6" fillId="5" borderId="0" xfId="11" applyFont="1" applyFill="1" applyBorder="1" applyProtection="1"/>
    <xf numFmtId="0" fontId="14" fillId="5" borderId="0" xfId="11" applyFont="1" applyFill="1" applyBorder="1" applyAlignment="1" applyProtection="1"/>
    <xf numFmtId="0" fontId="15" fillId="5" borderId="0" xfId="11" applyFont="1" applyFill="1" applyBorder="1" applyAlignment="1" applyProtection="1">
      <alignment horizontal="right"/>
    </xf>
    <xf numFmtId="0" fontId="15" fillId="5" borderId="0" xfId="11" applyFont="1" applyFill="1" applyBorder="1" applyProtection="1"/>
    <xf numFmtId="0" fontId="14" fillId="3" borderId="0" xfId="11" applyFont="1" applyFill="1" applyBorder="1" applyAlignment="1" applyProtection="1"/>
    <xf numFmtId="41" fontId="6" fillId="3" borderId="7" xfId="11" applyNumberFormat="1" applyFont="1" applyFill="1" applyBorder="1" applyAlignment="1" applyProtection="1">
      <alignment horizontal="right"/>
    </xf>
    <xf numFmtId="0" fontId="15" fillId="3" borderId="7" xfId="11" applyFont="1" applyFill="1" applyBorder="1" applyAlignment="1" applyProtection="1">
      <alignment horizontal="right"/>
    </xf>
    <xf numFmtId="0" fontId="16" fillId="3" borderId="0" xfId="11" applyFont="1" applyFill="1" applyBorder="1" applyAlignment="1" applyProtection="1"/>
    <xf numFmtId="41" fontId="6" fillId="3" borderId="0" xfId="11" quotePrefix="1" applyNumberFormat="1" applyFont="1" applyFill="1" applyBorder="1" applyAlignment="1" applyProtection="1">
      <alignment horizontal="right"/>
    </xf>
    <xf numFmtId="41" fontId="6" fillId="3" borderId="17" xfId="11" quotePrefix="1" applyNumberFormat="1" applyFont="1" applyFill="1" applyBorder="1" applyAlignment="1" applyProtection="1">
      <alignment horizontal="right"/>
    </xf>
    <xf numFmtId="0" fontId="15" fillId="3" borderId="19" xfId="11" quotePrefix="1" applyFont="1" applyFill="1" applyBorder="1" applyAlignment="1" applyProtection="1">
      <alignment horizontal="left" indent="3"/>
    </xf>
    <xf numFmtId="0" fontId="15" fillId="3" borderId="0" xfId="11" applyFont="1" applyFill="1" applyBorder="1" applyAlignment="1" applyProtection="1">
      <alignment horizontal="right"/>
    </xf>
    <xf numFmtId="0" fontId="6" fillId="3" borderId="0" xfId="11" applyFont="1" applyFill="1" applyBorder="1" applyAlignment="1" applyProtection="1">
      <alignment horizontal="right"/>
    </xf>
    <xf numFmtId="0" fontId="15" fillId="3" borderId="18" xfId="11" applyFont="1" applyFill="1" applyBorder="1" applyProtection="1"/>
    <xf numFmtId="0" fontId="15" fillId="3" borderId="5" xfId="11" applyFont="1" applyFill="1" applyBorder="1" applyAlignment="1" applyProtection="1">
      <alignment horizontal="right"/>
    </xf>
    <xf numFmtId="0" fontId="6" fillId="3" borderId="6" xfId="11" applyFont="1" applyFill="1" applyBorder="1" applyAlignment="1" applyProtection="1">
      <alignment horizontal="right"/>
    </xf>
    <xf numFmtId="0" fontId="15" fillId="0" borderId="6" xfId="11" applyFont="1" applyFill="1" applyBorder="1" applyAlignment="1" applyProtection="1">
      <alignment horizontal="right"/>
    </xf>
    <xf numFmtId="0" fontId="18" fillId="5" borderId="0" xfId="11" applyFont="1" applyFill="1" applyBorder="1" applyAlignment="1" applyProtection="1"/>
    <xf numFmtId="41" fontId="15" fillId="4" borderId="15" xfId="11" applyNumberFormat="1" applyFont="1" applyFill="1" applyBorder="1" applyAlignment="1" applyProtection="1">
      <alignment horizontal="right"/>
    </xf>
    <xf numFmtId="41" fontId="6" fillId="5" borderId="8" xfId="11" applyNumberFormat="1" applyFont="1" applyFill="1" applyBorder="1" applyAlignment="1" applyProtection="1">
      <alignment horizontal="right"/>
    </xf>
    <xf numFmtId="166" fontId="15" fillId="3" borderId="4" xfId="4" applyNumberFormat="1" applyFont="1" applyFill="1" applyBorder="1" applyAlignment="1" applyProtection="1"/>
    <xf numFmtId="0" fontId="18" fillId="3" borderId="11" xfId="11" applyFont="1" applyFill="1" applyBorder="1" applyAlignment="1" applyProtection="1"/>
    <xf numFmtId="0" fontId="13" fillId="3" borderId="11" xfId="11" quotePrefix="1" applyFont="1" applyFill="1" applyBorder="1" applyAlignment="1" applyProtection="1"/>
    <xf numFmtId="0" fontId="13" fillId="3" borderId="11" xfId="11" applyFont="1" applyFill="1" applyBorder="1" applyAlignment="1" applyProtection="1"/>
    <xf numFmtId="166" fontId="15" fillId="3" borderId="19" xfId="4" applyNumberFormat="1" applyFont="1" applyFill="1" applyBorder="1" applyAlignment="1" applyProtection="1"/>
    <xf numFmtId="0" fontId="13" fillId="3" borderId="13" xfId="11" quotePrefix="1" applyFont="1" applyFill="1" applyBorder="1" applyAlignment="1" applyProtection="1"/>
    <xf numFmtId="0" fontId="6" fillId="5" borderId="6" xfId="11" applyFont="1" applyFill="1" applyBorder="1" applyAlignment="1" applyProtection="1">
      <alignment horizontal="right"/>
    </xf>
    <xf numFmtId="0" fontId="6" fillId="5" borderId="4" xfId="11" applyFont="1" applyFill="1" applyBorder="1" applyProtection="1"/>
    <xf numFmtId="0" fontId="15" fillId="3" borderId="7" xfId="11" applyFont="1" applyFill="1" applyBorder="1" applyProtection="1"/>
    <xf numFmtId="0" fontId="13" fillId="3" borderId="0" xfId="11" quotePrefix="1" applyFont="1" applyFill="1" applyBorder="1" applyAlignment="1" applyProtection="1"/>
    <xf numFmtId="0" fontId="6" fillId="5" borderId="0" xfId="11" applyFont="1" applyFill="1" applyBorder="1" applyAlignment="1" applyProtection="1">
      <alignment horizontal="right"/>
    </xf>
    <xf numFmtId="0" fontId="15" fillId="3" borderId="4" xfId="11" applyFont="1" applyFill="1" applyBorder="1" applyProtection="1"/>
    <xf numFmtId="0" fontId="13" fillId="5" borderId="8" xfId="11" quotePrefix="1" applyFont="1" applyFill="1" applyBorder="1" applyAlignment="1" applyProtection="1"/>
    <xf numFmtId="180" fontId="6" fillId="5" borderId="0" xfId="4" applyNumberFormat="1" applyFont="1" applyFill="1" applyBorder="1" applyAlignment="1" applyProtection="1">
      <alignment horizontal="right"/>
    </xf>
    <xf numFmtId="181" fontId="6" fillId="0" borderId="8" xfId="4" applyNumberFormat="1" applyFont="1" applyFill="1" applyBorder="1" applyAlignment="1" applyProtection="1">
      <alignment horizontal="right"/>
    </xf>
    <xf numFmtId="181" fontId="6" fillId="5" borderId="8" xfId="4" applyNumberFormat="1" applyFont="1" applyFill="1" applyBorder="1" applyAlignment="1" applyProtection="1">
      <alignment horizontal="right"/>
    </xf>
    <xf numFmtId="0" fontId="6" fillId="5" borderId="8" xfId="11" quotePrefix="1" applyFont="1" applyFill="1" applyBorder="1" applyAlignment="1" applyProtection="1">
      <alignment horizontal="left"/>
    </xf>
    <xf numFmtId="0" fontId="13" fillId="5" borderId="0" xfId="11" quotePrefix="1" applyFont="1" applyFill="1" applyBorder="1" applyAlignment="1" applyProtection="1"/>
    <xf numFmtId="181" fontId="6" fillId="5" borderId="0" xfId="4" applyNumberFormat="1" applyFont="1" applyFill="1" applyBorder="1" applyAlignment="1" applyProtection="1">
      <alignment horizontal="right"/>
    </xf>
    <xf numFmtId="0" fontId="13" fillId="5" borderId="0" xfId="11" applyFont="1" applyFill="1" applyBorder="1" applyAlignment="1" applyProtection="1"/>
    <xf numFmtId="167" fontId="6" fillId="5" borderId="8" xfId="11" applyNumberFormat="1" applyFont="1" applyFill="1" applyBorder="1" applyAlignment="1" applyProtection="1">
      <alignment horizontal="right"/>
    </xf>
    <xf numFmtId="167" fontId="6" fillId="0" borderId="8" xfId="11" applyNumberFormat="1" applyFont="1" applyFill="1" applyBorder="1" applyAlignment="1" applyProtection="1">
      <alignment horizontal="right"/>
    </xf>
    <xf numFmtId="0" fontId="13" fillId="5" borderId="11" xfId="11" applyFont="1" applyFill="1" applyBorder="1" applyAlignment="1" applyProtection="1"/>
    <xf numFmtId="167" fontId="6" fillId="0" borderId="11" xfId="11" applyNumberFormat="1" applyFont="1" applyFill="1" applyBorder="1" applyAlignment="1" applyProtection="1">
      <alignment horizontal="right"/>
    </xf>
    <xf numFmtId="0" fontId="15" fillId="3" borderId="11" xfId="6" applyFont="1" applyFill="1" applyBorder="1" applyAlignment="1" applyProtection="1"/>
    <xf numFmtId="0" fontId="15" fillId="3" borderId="13" xfId="6" applyFont="1" applyFill="1" applyBorder="1" applyAlignment="1" applyProtection="1"/>
    <xf numFmtId="167" fontId="6" fillId="0" borderId="0" xfId="11" applyNumberFormat="1" applyFont="1" applyFill="1" applyBorder="1" applyAlignment="1" applyProtection="1">
      <alignment horizontal="right"/>
    </xf>
    <xf numFmtId="167" fontId="6" fillId="5" borderId="11" xfId="4" applyNumberFormat="1" applyFont="1" applyFill="1" applyBorder="1" applyAlignment="1" applyProtection="1">
      <alignment horizontal="right"/>
    </xf>
    <xf numFmtId="9" fontId="6" fillId="5" borderId="21" xfId="11" applyNumberFormat="1" applyFont="1" applyFill="1" applyBorder="1" applyAlignment="1" applyProtection="1">
      <alignment horizontal="right"/>
    </xf>
    <xf numFmtId="180" fontId="6" fillId="5" borderId="19" xfId="4" applyNumberFormat="1" applyFont="1" applyFill="1" applyBorder="1" applyAlignment="1" applyProtection="1">
      <alignment horizontal="right"/>
    </xf>
    <xf numFmtId="180" fontId="15" fillId="3" borderId="17" xfId="4" applyNumberFormat="1" applyFont="1" applyFill="1" applyBorder="1" applyAlignment="1" applyProtection="1">
      <alignment horizontal="right"/>
    </xf>
    <xf numFmtId="0" fontId="15" fillId="3" borderId="19" xfId="11" applyFont="1" applyFill="1" applyBorder="1" applyProtection="1"/>
    <xf numFmtId="0" fontId="13" fillId="3" borderId="13" xfId="11" applyFont="1" applyFill="1" applyBorder="1" applyAlignment="1" applyProtection="1"/>
    <xf numFmtId="0" fontId="32" fillId="5" borderId="0" xfId="11" applyFont="1" applyFill="1" applyBorder="1" applyAlignment="1" applyProtection="1">
      <alignment horizontal="right"/>
    </xf>
    <xf numFmtId="41" fontId="6" fillId="5" borderId="0" xfId="1" applyNumberFormat="1" applyFont="1" applyFill="1" applyBorder="1" applyAlignment="1" applyProtection="1">
      <alignment horizontal="right"/>
    </xf>
    <xf numFmtId="41" fontId="15" fillId="5" borderId="10" xfId="1" applyNumberFormat="1" applyFont="1" applyFill="1" applyBorder="1" applyAlignment="1" applyProtection="1">
      <alignment horizontal="right"/>
    </xf>
    <xf numFmtId="182" fontId="15" fillId="3" borderId="4" xfId="2" applyNumberFormat="1" applyFont="1" applyFill="1" applyBorder="1" applyAlignment="1" applyProtection="1"/>
    <xf numFmtId="182" fontId="15" fillId="3" borderId="7" xfId="2" applyNumberFormat="1" applyFont="1" applyFill="1" applyBorder="1" applyAlignment="1" applyProtection="1"/>
    <xf numFmtId="0" fontId="13" fillId="3" borderId="8" xfId="11" applyFont="1" applyFill="1" applyBorder="1" applyAlignment="1" applyProtection="1"/>
    <xf numFmtId="41" fontId="6" fillId="4" borderId="8" xfId="11" applyNumberFormat="1" applyFont="1" applyFill="1" applyBorder="1" applyAlignment="1" applyProtection="1">
      <alignment horizontal="right"/>
    </xf>
    <xf numFmtId="41" fontId="6" fillId="4" borderId="4" xfId="11" applyNumberFormat="1" applyFont="1" applyFill="1" applyBorder="1" applyAlignment="1" applyProtection="1">
      <alignment horizontal="right"/>
    </xf>
    <xf numFmtId="41" fontId="6" fillId="4" borderId="0" xfId="11" applyNumberFormat="1" applyFont="1" applyFill="1" applyBorder="1" applyAlignment="1" applyProtection="1">
      <alignment horizontal="right"/>
    </xf>
    <xf numFmtId="41" fontId="15" fillId="4" borderId="12" xfId="11" applyNumberFormat="1" applyFont="1" applyFill="1" applyBorder="1" applyAlignment="1" applyProtection="1">
      <alignment horizontal="right"/>
    </xf>
    <xf numFmtId="41" fontId="6" fillId="4" borderId="0" xfId="1" applyNumberFormat="1" applyFont="1" applyFill="1" applyBorder="1" applyAlignment="1" applyProtection="1">
      <alignment horizontal="right"/>
    </xf>
    <xf numFmtId="41" fontId="6" fillId="4" borderId="20" xfId="4" applyNumberFormat="1" applyFont="1" applyFill="1" applyBorder="1" applyAlignment="1" applyProtection="1">
      <alignment horizontal="right"/>
    </xf>
    <xf numFmtId="41" fontId="15" fillId="4" borderId="10" xfId="1" applyNumberFormat="1" applyFont="1" applyFill="1" applyBorder="1" applyAlignment="1" applyProtection="1">
      <alignment horizontal="right"/>
    </xf>
    <xf numFmtId="41" fontId="15" fillId="4" borderId="17" xfId="11" applyNumberFormat="1" applyFont="1" applyFill="1" applyBorder="1" applyAlignment="1" applyProtection="1">
      <alignment horizontal="right"/>
    </xf>
    <xf numFmtId="41" fontId="6" fillId="4" borderId="18" xfId="11" applyNumberFormat="1" applyFont="1" applyFill="1" applyBorder="1" applyAlignment="1" applyProtection="1">
      <alignment horizontal="right"/>
    </xf>
    <xf numFmtId="41" fontId="6" fillId="4" borderId="19" xfId="4" applyNumberFormat="1" applyFont="1" applyFill="1" applyBorder="1" applyAlignment="1" applyProtection="1">
      <alignment horizontal="right"/>
    </xf>
    <xf numFmtId="41" fontId="15" fillId="4" borderId="17" xfId="1" applyNumberFormat="1" applyFont="1" applyFill="1" applyBorder="1" applyAlignment="1" applyProtection="1">
      <alignment horizontal="right"/>
    </xf>
    <xf numFmtId="41" fontId="6" fillId="5" borderId="18" xfId="11" applyNumberFormat="1" applyFont="1" applyFill="1" applyBorder="1" applyAlignment="1" applyProtection="1">
      <alignment horizontal="right"/>
    </xf>
    <xf numFmtId="182" fontId="15" fillId="3" borderId="19" xfId="2" applyNumberFormat="1" applyFont="1" applyFill="1" applyBorder="1" applyAlignment="1" applyProtection="1"/>
    <xf numFmtId="0" fontId="3" fillId="3" borderId="13" xfId="6" applyFont="1" applyFill="1" applyBorder="1" applyAlignment="1" applyProtection="1">
      <alignment horizontal="left" indent="2"/>
    </xf>
    <xf numFmtId="0" fontId="10" fillId="5" borderId="0" xfId="11" applyFont="1" applyFill="1" applyProtection="1"/>
    <xf numFmtId="0" fontId="11" fillId="5" borderId="0" xfId="11" applyFont="1" applyFill="1" applyAlignment="1" applyProtection="1"/>
    <xf numFmtId="0" fontId="7" fillId="0" borderId="0" xfId="8" applyNumberFormat="1" applyFont="1" applyFill="1" applyBorder="1" applyAlignment="1" applyProtection="1">
      <alignment horizontal="left"/>
    </xf>
    <xf numFmtId="0" fontId="27" fillId="5" borderId="0" xfId="11" applyFont="1" applyFill="1" applyAlignment="1" applyProtection="1">
      <alignment vertical="top"/>
      <protection locked="0"/>
    </xf>
    <xf numFmtId="0" fontId="9" fillId="5" borderId="0" xfId="11" applyFont="1" applyFill="1" applyAlignment="1" applyProtection="1">
      <alignment vertical="top"/>
      <protection locked="0"/>
    </xf>
    <xf numFmtId="0" fontId="13" fillId="5" borderId="0" xfId="0" applyFont="1" applyFill="1" applyAlignment="1" applyProtection="1">
      <alignment vertical="center"/>
    </xf>
    <xf numFmtId="0" fontId="33" fillId="3" borderId="0"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41" fontId="19" fillId="3" borderId="5" xfId="0" applyNumberFormat="1" applyFont="1" applyFill="1" applyBorder="1" applyAlignment="1" applyProtection="1">
      <alignment horizontal="right" vertical="center"/>
    </xf>
    <xf numFmtId="41" fontId="19" fillId="3" borderId="6" xfId="0" applyNumberFormat="1" applyFont="1" applyFill="1" applyBorder="1" applyAlignment="1" applyProtection="1">
      <alignment horizontal="right" vertical="center"/>
    </xf>
    <xf numFmtId="41" fontId="13" fillId="3" borderId="6" xfId="0" applyNumberFormat="1" applyFont="1" applyFill="1" applyBorder="1" applyAlignment="1" applyProtection="1">
      <alignment horizontal="right" vertical="center"/>
    </xf>
    <xf numFmtId="41" fontId="13" fillId="3" borderId="7" xfId="0" applyNumberFormat="1" applyFont="1" applyFill="1" applyBorder="1" applyAlignment="1" applyProtection="1">
      <alignment horizontal="right" vertical="center"/>
    </xf>
    <xf numFmtId="41" fontId="13" fillId="3" borderId="20" xfId="0" quotePrefix="1" applyNumberFormat="1" applyFont="1" applyFill="1" applyBorder="1" applyAlignment="1" applyProtection="1">
      <alignment horizontal="right" vertical="center"/>
    </xf>
    <xf numFmtId="41" fontId="19" fillId="3" borderId="5" xfId="0" quotePrefix="1" applyNumberFormat="1" applyFont="1" applyFill="1" applyBorder="1" applyAlignment="1" applyProtection="1">
      <alignment horizontal="right" vertical="center"/>
    </xf>
    <xf numFmtId="41" fontId="13" fillId="3" borderId="6" xfId="0" quotePrefix="1" applyNumberFormat="1" applyFont="1" applyFill="1" applyBorder="1" applyAlignment="1" applyProtection="1">
      <alignment horizontal="right" vertical="center"/>
    </xf>
    <xf numFmtId="0" fontId="13" fillId="3" borderId="7" xfId="0" applyNumberFormat="1" applyFont="1" applyFill="1" applyBorder="1" applyAlignment="1" applyProtection="1">
      <alignment vertical="center"/>
    </xf>
    <xf numFmtId="0" fontId="63" fillId="3" borderId="0" xfId="0" applyFont="1" applyFill="1" applyBorder="1" applyAlignment="1" applyProtection="1">
      <alignment horizontal="center" vertical="center"/>
    </xf>
    <xf numFmtId="0" fontId="64" fillId="3" borderId="0" xfId="0" applyFont="1" applyFill="1" applyBorder="1" applyAlignment="1" applyProtection="1">
      <alignment horizontal="center" vertical="center"/>
    </xf>
    <xf numFmtId="41" fontId="19" fillId="3" borderId="17" xfId="0" applyNumberFormat="1" applyFont="1" applyFill="1" applyBorder="1" applyAlignment="1" applyProtection="1">
      <alignment horizontal="right" vertical="center"/>
    </xf>
    <xf numFmtId="41" fontId="13" fillId="3" borderId="18" xfId="0" applyNumberFormat="1" applyFont="1" applyFill="1" applyBorder="1" applyAlignment="1" applyProtection="1">
      <alignment horizontal="right" vertical="center"/>
    </xf>
    <xf numFmtId="41" fontId="13" fillId="3" borderId="19" xfId="0" applyNumberFormat="1" applyFont="1" applyFill="1" applyBorder="1" applyAlignment="1" applyProtection="1">
      <alignment horizontal="right" vertical="center"/>
    </xf>
    <xf numFmtId="41" fontId="13" fillId="3" borderId="20" xfId="0" applyNumberFormat="1" applyFont="1" applyFill="1" applyBorder="1" applyAlignment="1" applyProtection="1">
      <alignment horizontal="right" vertical="center"/>
    </xf>
    <xf numFmtId="0" fontId="13" fillId="3" borderId="19" xfId="0" applyFont="1" applyFill="1" applyBorder="1" applyAlignment="1" applyProtection="1">
      <alignment horizontal="right" vertical="center"/>
    </xf>
    <xf numFmtId="0" fontId="37" fillId="3" borderId="0" xfId="0" applyFont="1" applyFill="1" applyBorder="1" applyAlignment="1" applyProtection="1">
      <alignment horizontal="left" vertical="center"/>
    </xf>
    <xf numFmtId="0" fontId="13" fillId="3" borderId="0" xfId="0" quotePrefix="1" applyFont="1" applyFill="1" applyBorder="1" applyAlignment="1" applyProtection="1">
      <alignment horizontal="left" vertical="center"/>
    </xf>
    <xf numFmtId="0" fontId="13" fillId="3" borderId="18" xfId="0" quotePrefix="1" applyFont="1" applyFill="1" applyBorder="1" applyAlignment="1" applyProtection="1">
      <alignment horizontal="left" vertical="center"/>
    </xf>
    <xf numFmtId="166" fontId="13" fillId="3" borderId="0" xfId="0" applyNumberFormat="1" applyFont="1" applyFill="1" applyBorder="1" applyAlignment="1" applyProtection="1">
      <alignment vertical="center"/>
    </xf>
    <xf numFmtId="0" fontId="19" fillId="3" borderId="0" xfId="0" quotePrefix="1" applyFont="1" applyFill="1" applyBorder="1" applyAlignment="1" applyProtection="1">
      <alignment horizontal="left" vertical="center"/>
    </xf>
    <xf numFmtId="0" fontId="33" fillId="3" borderId="0" xfId="0" applyFont="1" applyFill="1" applyBorder="1" applyAlignment="1" applyProtection="1">
      <alignment horizontal="left" vertical="center"/>
    </xf>
    <xf numFmtId="166" fontId="19" fillId="3" borderId="5" xfId="4" quotePrefix="1" applyNumberFormat="1" applyFont="1" applyFill="1" applyBorder="1" applyAlignment="1" applyProtection="1">
      <alignment vertical="center"/>
    </xf>
    <xf numFmtId="166" fontId="19" fillId="3" borderId="6" xfId="4" quotePrefix="1" applyNumberFormat="1" applyFont="1" applyFill="1" applyBorder="1" applyAlignment="1" applyProtection="1">
      <alignment vertical="center"/>
    </xf>
    <xf numFmtId="166" fontId="13" fillId="3" borderId="4" xfId="4" quotePrefix="1" applyNumberFormat="1" applyFont="1" applyFill="1" applyBorder="1" applyAlignment="1" applyProtection="1">
      <alignment vertical="center"/>
    </xf>
    <xf numFmtId="166" fontId="19" fillId="3" borderId="0" xfId="4" quotePrefix="1" applyNumberFormat="1" applyFont="1" applyFill="1" applyBorder="1" applyAlignment="1" applyProtection="1">
      <alignment vertical="center"/>
    </xf>
    <xf numFmtId="166" fontId="13" fillId="3" borderId="6" xfId="4" quotePrefix="1" applyNumberFormat="1" applyFont="1" applyFill="1" applyBorder="1" applyAlignment="1" applyProtection="1">
      <alignment vertical="center"/>
    </xf>
    <xf numFmtId="0" fontId="13" fillId="5" borderId="8" xfId="0" applyFont="1" applyFill="1" applyBorder="1" applyAlignment="1" applyProtection="1"/>
    <xf numFmtId="0" fontId="33" fillId="3" borderId="8" xfId="0" applyFont="1" applyFill="1" applyBorder="1" applyAlignment="1" applyProtection="1">
      <alignment horizontal="left" vertical="center"/>
    </xf>
    <xf numFmtId="0" fontId="19" fillId="3" borderId="8" xfId="0" applyFont="1" applyFill="1" applyBorder="1" applyAlignment="1" applyProtection="1">
      <alignment horizontal="center"/>
    </xf>
    <xf numFmtId="0" fontId="19" fillId="3" borderId="8" xfId="0" applyFont="1" applyFill="1" applyBorder="1" applyAlignment="1" applyProtection="1">
      <alignment horizontal="center" vertical="center"/>
    </xf>
    <xf numFmtId="166" fontId="13" fillId="3" borderId="8" xfId="4" quotePrefix="1" applyNumberFormat="1" applyFont="1" applyFill="1" applyBorder="1" applyAlignment="1" applyProtection="1">
      <alignment vertical="center"/>
    </xf>
    <xf numFmtId="166" fontId="19" fillId="3" borderId="4" xfId="4" quotePrefix="1" applyNumberFormat="1" applyFont="1" applyFill="1" applyBorder="1" applyAlignment="1" applyProtection="1">
      <alignment vertical="center"/>
    </xf>
    <xf numFmtId="0" fontId="13" fillId="5" borderId="11" xfId="0" applyFont="1" applyFill="1" applyBorder="1" applyAlignment="1" applyProtection="1"/>
    <xf numFmtId="166" fontId="13" fillId="3" borderId="0" xfId="4" quotePrefix="1" applyNumberFormat="1" applyFont="1" applyFill="1" applyBorder="1" applyAlignment="1" applyProtection="1">
      <alignment vertical="center"/>
    </xf>
    <xf numFmtId="0" fontId="9" fillId="3" borderId="8" xfId="0" quotePrefix="1" applyFont="1" applyFill="1" applyBorder="1" applyAlignment="1" applyProtection="1">
      <alignment horizontal="left" vertical="center"/>
    </xf>
    <xf numFmtId="166" fontId="13" fillId="5" borderId="2" xfId="4" quotePrefix="1" applyNumberFormat="1" applyFont="1" applyFill="1" applyBorder="1" applyAlignment="1" applyProtection="1">
      <alignment vertical="center"/>
    </xf>
    <xf numFmtId="166" fontId="13" fillId="3" borderId="2" xfId="4" quotePrefix="1" applyNumberFormat="1" applyFont="1" applyFill="1" applyBorder="1" applyAlignment="1" applyProtection="1">
      <alignment vertical="center"/>
    </xf>
    <xf numFmtId="166" fontId="19" fillId="3" borderId="3" xfId="4" quotePrefix="1" applyNumberFormat="1" applyFont="1" applyFill="1" applyBorder="1" applyAlignment="1" applyProtection="1">
      <alignment vertical="center"/>
    </xf>
    <xf numFmtId="0" fontId="13" fillId="3" borderId="8" xfId="0" applyFont="1" applyFill="1" applyBorder="1" applyAlignment="1" applyProtection="1">
      <alignment horizontal="left" vertical="center"/>
    </xf>
    <xf numFmtId="0" fontId="13" fillId="3" borderId="8" xfId="0" quotePrefix="1" applyFont="1" applyFill="1" applyBorder="1" applyAlignment="1" applyProtection="1">
      <alignment horizontal="left" vertical="center"/>
    </xf>
    <xf numFmtId="0" fontId="27" fillId="3" borderId="8" xfId="0" quotePrefix="1" applyFont="1" applyFill="1" applyBorder="1" applyAlignment="1" applyProtection="1">
      <alignment horizontal="left" vertical="center"/>
    </xf>
    <xf numFmtId="166" fontId="13" fillId="3" borderId="3" xfId="4" quotePrefix="1" applyNumberFormat="1" applyFont="1" applyFill="1" applyBorder="1" applyAlignment="1" applyProtection="1">
      <alignment vertical="center"/>
    </xf>
    <xf numFmtId="43" fontId="13" fillId="3" borderId="8" xfId="4" quotePrefix="1" applyNumberFormat="1" applyFont="1" applyFill="1" applyBorder="1" applyAlignment="1" applyProtection="1">
      <alignment vertical="center"/>
    </xf>
    <xf numFmtId="0" fontId="13" fillId="5" borderId="21" xfId="0" applyFont="1" applyFill="1" applyBorder="1" applyAlignment="1" applyProtection="1"/>
    <xf numFmtId="0" fontId="9" fillId="3" borderId="21" xfId="0" quotePrefix="1" applyFont="1" applyFill="1" applyBorder="1" applyAlignment="1" applyProtection="1">
      <alignment horizontal="left" vertical="center"/>
    </xf>
    <xf numFmtId="0" fontId="19" fillId="3" borderId="21" xfId="0" applyFont="1" applyFill="1" applyBorder="1" applyAlignment="1" applyProtection="1">
      <alignment horizontal="center"/>
    </xf>
    <xf numFmtId="0" fontId="19" fillId="3" borderId="21" xfId="0" applyFont="1" applyFill="1" applyBorder="1" applyAlignment="1" applyProtection="1">
      <alignment horizontal="center" vertical="center"/>
    </xf>
    <xf numFmtId="43" fontId="13" fillId="3" borderId="18" xfId="4" quotePrefix="1" applyNumberFormat="1" applyFont="1" applyFill="1" applyBorder="1" applyAlignment="1" applyProtection="1">
      <alignment vertical="center"/>
    </xf>
    <xf numFmtId="166" fontId="19" fillId="3" borderId="19" xfId="4" quotePrefix="1" applyNumberFormat="1" applyFont="1" applyFill="1" applyBorder="1" applyAlignment="1" applyProtection="1">
      <alignment vertical="center"/>
    </xf>
    <xf numFmtId="0" fontId="13" fillId="3" borderId="0" xfId="0" applyFont="1" applyFill="1" applyBorder="1" applyAlignment="1" applyProtection="1">
      <alignment horizontal="left" vertical="center"/>
    </xf>
    <xf numFmtId="0" fontId="19" fillId="3" borderId="0" xfId="0" applyFont="1" applyFill="1" applyBorder="1" applyAlignment="1" applyProtection="1">
      <alignment horizontal="center"/>
    </xf>
    <xf numFmtId="0" fontId="9" fillId="0" borderId="8" xfId="0" quotePrefix="1" applyFont="1" applyFill="1" applyBorder="1" applyAlignment="1" applyProtection="1">
      <alignment horizontal="left" vertical="center"/>
    </xf>
    <xf numFmtId="0" fontId="13" fillId="5" borderId="13" xfId="0" applyFont="1" applyFill="1" applyBorder="1" applyAlignment="1" applyProtection="1"/>
    <xf numFmtId="167" fontId="13" fillId="3" borderId="23" xfId="4" quotePrefix="1" applyNumberFormat="1" applyFont="1" applyFill="1" applyBorder="1" applyAlignment="1" applyProtection="1">
      <alignment vertical="center"/>
    </xf>
    <xf numFmtId="166" fontId="19" fillId="3" borderId="7" xfId="4" quotePrefix="1" applyNumberFormat="1" applyFont="1" applyFill="1" applyBorder="1" applyAlignment="1" applyProtection="1">
      <alignment vertical="center"/>
    </xf>
    <xf numFmtId="0" fontId="9" fillId="0" borderId="21" xfId="0" quotePrefix="1" applyFont="1" applyFill="1" applyBorder="1" applyAlignment="1" applyProtection="1">
      <alignment horizontal="left" vertical="center"/>
    </xf>
    <xf numFmtId="167" fontId="13" fillId="3" borderId="18" xfId="4" quotePrefix="1" applyNumberFormat="1" applyFont="1" applyFill="1" applyBorder="1" applyAlignment="1" applyProtection="1">
      <alignment vertical="center"/>
    </xf>
    <xf numFmtId="168" fontId="19" fillId="3" borderId="19" xfId="4" quotePrefix="1" applyNumberFormat="1" applyFont="1" applyFill="1" applyBorder="1" applyAlignment="1" applyProtection="1">
      <alignment vertical="center"/>
    </xf>
    <xf numFmtId="168" fontId="19" fillId="3" borderId="4" xfId="4" quotePrefix="1" applyNumberFormat="1" applyFont="1" applyFill="1" applyBorder="1" applyAlignment="1" applyProtection="1">
      <alignment vertical="center"/>
    </xf>
    <xf numFmtId="0" fontId="19" fillId="3" borderId="11" xfId="0" applyFont="1" applyFill="1" applyBorder="1" applyAlignment="1" applyProtection="1">
      <alignment horizontal="center"/>
    </xf>
    <xf numFmtId="167" fontId="13" fillId="3" borderId="8" xfId="4" quotePrefix="1" applyNumberFormat="1" applyFont="1" applyFill="1" applyBorder="1" applyAlignment="1" applyProtection="1">
      <alignment vertical="center"/>
    </xf>
    <xf numFmtId="167" fontId="13" fillId="3" borderId="21" xfId="4" quotePrefix="1" applyNumberFormat="1" applyFont="1" applyFill="1" applyBorder="1" applyAlignment="1" applyProtection="1">
      <alignment vertical="center"/>
    </xf>
    <xf numFmtId="0" fontId="9" fillId="3" borderId="11" xfId="0" quotePrefix="1" applyFont="1" applyFill="1" applyBorder="1" applyAlignment="1" applyProtection="1">
      <alignment horizontal="left" vertical="center"/>
    </xf>
    <xf numFmtId="0" fontId="65" fillId="5" borderId="0" xfId="0" applyFont="1" applyFill="1" applyAlignment="1" applyProtection="1">
      <alignment horizontal="center"/>
    </xf>
    <xf numFmtId="0" fontId="7" fillId="5" borderId="0" xfId="0" applyFont="1" applyFill="1" applyAlignment="1" applyProtection="1"/>
    <xf numFmtId="166" fontId="46" fillId="3" borderId="0" xfId="4" quotePrefix="1" applyNumberFormat="1" applyFont="1" applyFill="1" applyBorder="1" applyAlignment="1" applyProtection="1">
      <alignment vertical="center"/>
    </xf>
    <xf numFmtId="166" fontId="7" fillId="3" borderId="0" xfId="4" quotePrefix="1" applyNumberFormat="1" applyFont="1" applyFill="1" applyBorder="1" applyAlignment="1" applyProtection="1">
      <alignment vertical="center"/>
    </xf>
    <xf numFmtId="0" fontId="7" fillId="3" borderId="0" xfId="0" quotePrefix="1" applyNumberFormat="1" applyFont="1" applyFill="1" applyBorder="1" applyAlignment="1" applyProtection="1">
      <alignment horizontal="center" vertical="top"/>
    </xf>
    <xf numFmtId="0" fontId="33" fillId="5" borderId="0" xfId="0" applyFont="1" applyFill="1" applyAlignment="1" applyProtection="1">
      <alignment horizontal="center"/>
    </xf>
    <xf numFmtId="0" fontId="19" fillId="5" borderId="0" xfId="0" applyFont="1" applyFill="1" applyAlignment="1" applyProtection="1"/>
    <xf numFmtId="0" fontId="66" fillId="3" borderId="0" xfId="0" applyFont="1" applyFill="1" applyBorder="1" applyAlignment="1" applyProtection="1">
      <alignment horizontal="center" wrapText="1"/>
    </xf>
    <xf numFmtId="0" fontId="6" fillId="3" borderId="0" xfId="0" applyFont="1" applyFill="1" applyAlignment="1" applyProtection="1"/>
    <xf numFmtId="0" fontId="6" fillId="3" borderId="18" xfId="0" applyFont="1" applyFill="1" applyBorder="1" applyAlignment="1" applyProtection="1"/>
    <xf numFmtId="0" fontId="6" fillId="5" borderId="0" xfId="0" applyFont="1" applyFill="1" applyAlignment="1" applyProtection="1">
      <alignment vertical="center"/>
    </xf>
    <xf numFmtId="0" fontId="6" fillId="3" borderId="0" xfId="0" applyFont="1" applyFill="1" applyBorder="1" applyAlignment="1" applyProtection="1">
      <alignment horizontal="left"/>
    </xf>
    <xf numFmtId="41" fontId="15" fillId="3" borderId="5" xfId="0" applyNumberFormat="1" applyFont="1" applyFill="1" applyBorder="1" applyAlignment="1" applyProtection="1">
      <alignment horizontal="right"/>
    </xf>
    <xf numFmtId="41" fontId="15" fillId="3" borderId="6" xfId="0" applyNumberFormat="1" applyFont="1" applyFill="1" applyBorder="1" applyAlignment="1" applyProtection="1">
      <alignment horizontal="right"/>
    </xf>
    <xf numFmtId="41" fontId="6" fillId="3" borderId="6" xfId="0" applyNumberFormat="1" applyFont="1" applyFill="1" applyBorder="1" applyAlignment="1" applyProtection="1">
      <alignment horizontal="right"/>
    </xf>
    <xf numFmtId="41" fontId="6" fillId="3" borderId="0" xfId="0" applyNumberFormat="1" applyFont="1" applyFill="1" applyBorder="1" applyAlignment="1" applyProtection="1">
      <alignment horizontal="right"/>
    </xf>
    <xf numFmtId="41" fontId="6" fillId="3" borderId="20" xfId="0" quotePrefix="1" applyNumberFormat="1" applyFont="1" applyFill="1" applyBorder="1" applyAlignment="1" applyProtection="1">
      <alignment horizontal="right"/>
    </xf>
    <xf numFmtId="41" fontId="15" fillId="3" borderId="5" xfId="0" quotePrefix="1" applyNumberFormat="1" applyFont="1" applyFill="1" applyBorder="1" applyAlignment="1" applyProtection="1">
      <alignment horizontal="right"/>
    </xf>
    <xf numFmtId="41" fontId="6" fillId="3" borderId="6" xfId="0" quotePrefix="1" applyNumberFormat="1" applyFont="1" applyFill="1" applyBorder="1" applyAlignment="1" applyProtection="1">
      <alignment horizontal="right"/>
    </xf>
    <xf numFmtId="0" fontId="6" fillId="3" borderId="7" xfId="0" applyNumberFormat="1" applyFont="1" applyFill="1" applyBorder="1" applyAlignment="1" applyProtection="1">
      <alignment vertical="center"/>
    </xf>
    <xf numFmtId="41" fontId="15" fillId="3" borderId="17" xfId="0" applyNumberFormat="1" applyFont="1" applyFill="1" applyBorder="1" applyAlignment="1" applyProtection="1">
      <alignment horizontal="right"/>
    </xf>
    <xf numFmtId="41" fontId="6" fillId="3" borderId="18" xfId="0" applyNumberFormat="1" applyFont="1" applyFill="1" applyBorder="1" applyAlignment="1" applyProtection="1">
      <alignment horizontal="right"/>
    </xf>
    <xf numFmtId="41" fontId="6" fillId="3" borderId="19" xfId="0" applyNumberFormat="1" applyFont="1" applyFill="1" applyBorder="1" applyAlignment="1" applyProtection="1">
      <alignment horizontal="right"/>
    </xf>
    <xf numFmtId="41" fontId="6" fillId="3" borderId="20" xfId="0" applyNumberFormat="1" applyFont="1" applyFill="1" applyBorder="1" applyAlignment="1" applyProtection="1">
      <alignment horizontal="right"/>
    </xf>
    <xf numFmtId="0" fontId="6" fillId="3" borderId="19"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6" fillId="3" borderId="18" xfId="0" quotePrefix="1" applyFont="1" applyFill="1" applyBorder="1" applyAlignment="1" applyProtection="1">
      <alignment horizontal="left" vertical="center"/>
    </xf>
    <xf numFmtId="166" fontId="6" fillId="3" borderId="0" xfId="0" applyNumberFormat="1" applyFont="1" applyFill="1" applyBorder="1" applyAlignment="1" applyProtection="1">
      <alignment vertical="center"/>
    </xf>
    <xf numFmtId="0" fontId="15" fillId="3" borderId="0" xfId="0" quotePrefix="1" applyFont="1" applyFill="1" applyBorder="1" applyAlignment="1" applyProtection="1">
      <alignment horizontal="left" vertical="center"/>
    </xf>
    <xf numFmtId="41" fontId="6" fillId="5" borderId="5" xfId="4" quotePrefix="1" applyNumberFormat="1" applyFont="1" applyFill="1" applyBorder="1" applyAlignment="1" applyProtection="1">
      <alignment horizontal="right" vertical="center"/>
    </xf>
    <xf numFmtId="41" fontId="6" fillId="3" borderId="4" xfId="4" quotePrefix="1" applyNumberFormat="1" applyFont="1" applyFill="1" applyBorder="1" applyAlignment="1" applyProtection="1">
      <alignment horizontal="right" vertical="center"/>
    </xf>
    <xf numFmtId="41" fontId="15" fillId="3" borderId="0" xfId="4" quotePrefix="1" applyNumberFormat="1" applyFont="1" applyFill="1" applyBorder="1" applyAlignment="1" applyProtection="1">
      <alignment horizontal="right" vertical="center"/>
    </xf>
    <xf numFmtId="41" fontId="15" fillId="5" borderId="5" xfId="4" quotePrefix="1" applyNumberFormat="1" applyFont="1" applyFill="1" applyBorder="1" applyAlignment="1" applyProtection="1">
      <alignment horizontal="right" vertical="center"/>
    </xf>
    <xf numFmtId="41" fontId="6" fillId="3" borderId="6" xfId="4" quotePrefix="1" applyNumberFormat="1" applyFont="1" applyFill="1" applyBorder="1" applyAlignment="1" applyProtection="1">
      <alignment horizontal="right" vertical="center"/>
    </xf>
    <xf numFmtId="166" fontId="15" fillId="3" borderId="6" xfId="4" quotePrefix="1" applyNumberFormat="1" applyFont="1" applyFill="1" applyBorder="1" applyAlignment="1" applyProtection="1">
      <alignment vertical="center"/>
    </xf>
    <xf numFmtId="41" fontId="6" fillId="3" borderId="7" xfId="4" quotePrefix="1" applyNumberFormat="1" applyFont="1" applyFill="1" applyBorder="1" applyAlignment="1" applyProtection="1">
      <alignment horizontal="right" vertical="center"/>
    </xf>
    <xf numFmtId="0" fontId="6" fillId="5" borderId="8" xfId="0" applyFont="1" applyFill="1" applyBorder="1" applyAlignment="1" applyProtection="1">
      <alignment horizontal="left"/>
    </xf>
    <xf numFmtId="41" fontId="6" fillId="3" borderId="8" xfId="4" quotePrefix="1" applyNumberFormat="1" applyFont="1" applyFill="1" applyBorder="1" applyAlignment="1" applyProtection="1">
      <alignment horizontal="right"/>
    </xf>
    <xf numFmtId="0" fontId="6" fillId="3" borderId="11" xfId="0" applyFont="1" applyFill="1" applyBorder="1" applyAlignment="1" applyProtection="1"/>
    <xf numFmtId="0" fontId="6" fillId="3" borderId="8" xfId="0" applyFont="1" applyFill="1" applyBorder="1" applyAlignment="1" applyProtection="1">
      <alignment horizontal="left"/>
    </xf>
    <xf numFmtId="0" fontId="6" fillId="5" borderId="0" xfId="0" applyFont="1" applyFill="1" applyBorder="1" applyAlignment="1" applyProtection="1">
      <alignment horizontal="left"/>
    </xf>
    <xf numFmtId="0" fontId="6" fillId="4" borderId="8" xfId="0" applyFont="1" applyFill="1" applyBorder="1" applyAlignment="1" applyProtection="1"/>
    <xf numFmtId="0" fontId="6" fillId="0" borderId="8" xfId="0" applyFont="1" applyFill="1" applyBorder="1" applyAlignment="1" applyProtection="1"/>
    <xf numFmtId="41" fontId="6" fillId="3" borderId="19" xfId="4" quotePrefix="1" applyNumberFormat="1" applyFont="1" applyFill="1" applyBorder="1" applyAlignment="1" applyProtection="1">
      <alignment horizontal="right" vertical="center"/>
    </xf>
    <xf numFmtId="0" fontId="6" fillId="5" borderId="8" xfId="0" applyFont="1" applyFill="1" applyBorder="1" applyAlignment="1" applyProtection="1"/>
    <xf numFmtId="41" fontId="6" fillId="3" borderId="2" xfId="4" quotePrefix="1" applyNumberFormat="1" applyFont="1" applyFill="1" applyBorder="1" applyAlignment="1" applyProtection="1">
      <alignment horizontal="right"/>
    </xf>
    <xf numFmtId="41" fontId="6" fillId="3" borderId="3" xfId="4" quotePrefix="1" applyNumberFormat="1" applyFont="1" applyFill="1" applyBorder="1" applyAlignment="1" applyProtection="1">
      <alignment horizontal="right" vertical="center"/>
    </xf>
    <xf numFmtId="166" fontId="46" fillId="5" borderId="0" xfId="4" quotePrefix="1" applyNumberFormat="1" applyFont="1" applyFill="1" applyBorder="1" applyAlignment="1" applyProtection="1">
      <alignment vertical="center"/>
    </xf>
    <xf numFmtId="0" fontId="7" fillId="3" borderId="0" xfId="0" quotePrefix="1" applyNumberFormat="1" applyFont="1" applyFill="1" applyBorder="1" applyAlignment="1" applyProtection="1">
      <alignment horizontal="left" vertical="top"/>
    </xf>
    <xf numFmtId="37" fontId="6" fillId="0" borderId="0" xfId="29" applyFont="1" applyFill="1" applyAlignment="1" applyProtection="1"/>
    <xf numFmtId="37" fontId="13" fillId="0" borderId="0" xfId="29" applyFont="1" applyFill="1" applyAlignment="1" applyProtection="1"/>
    <xf numFmtId="37" fontId="13" fillId="3" borderId="0" xfId="30" applyFont="1" applyFill="1" applyBorder="1" applyAlignment="1" applyProtection="1"/>
    <xf numFmtId="0" fontId="13" fillId="3" borderId="5" xfId="6" applyFont="1" applyFill="1" applyBorder="1" applyAlignment="1" applyProtection="1"/>
    <xf numFmtId="0" fontId="13" fillId="3" borderId="6" xfId="6" applyFont="1" applyFill="1" applyBorder="1" applyAlignment="1" applyProtection="1"/>
    <xf numFmtId="0" fontId="13" fillId="3" borderId="7" xfId="6" applyFont="1" applyFill="1" applyBorder="1" applyAlignment="1" applyProtection="1"/>
    <xf numFmtId="0" fontId="13" fillId="3" borderId="7" xfId="6" applyFont="1" applyFill="1" applyBorder="1" applyAlignment="1" applyProtection="1">
      <alignment horizontal="right"/>
    </xf>
    <xf numFmtId="41" fontId="13" fillId="5" borderId="0" xfId="31" applyNumberFormat="1" applyFont="1" applyFill="1" applyBorder="1" applyAlignment="1" applyProtection="1">
      <alignment horizontal="right"/>
    </xf>
    <xf numFmtId="41" fontId="13" fillId="5" borderId="11" xfId="31" applyNumberFormat="1" applyFont="1" applyFill="1" applyBorder="1" applyAlignment="1" applyProtection="1">
      <alignment horizontal="right"/>
    </xf>
    <xf numFmtId="166" fontId="13" fillId="3" borderId="3" xfId="4" applyNumberFormat="1" applyFont="1" applyFill="1" applyBorder="1" applyAlignment="1" applyProtection="1">
      <alignment horizontal="right"/>
    </xf>
    <xf numFmtId="41" fontId="13" fillId="3" borderId="6" xfId="4" applyNumberFormat="1" applyFont="1" applyFill="1" applyBorder="1" applyAlignment="1" applyProtection="1">
      <alignment horizontal="right"/>
    </xf>
    <xf numFmtId="41" fontId="13" fillId="3" borderId="5" xfId="4" applyNumberFormat="1" applyFont="1" applyFill="1" applyBorder="1" applyAlignment="1" applyProtection="1">
      <alignment horizontal="right"/>
    </xf>
    <xf numFmtId="166" fontId="19" fillId="3" borderId="7" xfId="4" applyNumberFormat="1" applyFont="1" applyFill="1" applyBorder="1" applyAlignment="1" applyProtection="1">
      <alignment horizontal="right"/>
    </xf>
    <xf numFmtId="41" fontId="13" fillId="5" borderId="8" xfId="32" applyNumberFormat="1" applyFont="1" applyFill="1" applyBorder="1" applyAlignment="1" applyProtection="1">
      <alignment horizontal="right"/>
    </xf>
    <xf numFmtId="41" fontId="13" fillId="5" borderId="0" xfId="32" applyNumberFormat="1" applyFont="1" applyFill="1" applyBorder="1" applyAlignment="1" applyProtection="1">
      <alignment horizontal="right"/>
    </xf>
    <xf numFmtId="41" fontId="13" fillId="5" borderId="11" xfId="32" applyNumberFormat="1" applyFont="1" applyFill="1" applyBorder="1" applyAlignment="1" applyProtection="1">
      <alignment horizontal="right"/>
    </xf>
    <xf numFmtId="41" fontId="13" fillId="5" borderId="4" xfId="6" applyNumberFormat="1" applyFont="1" applyFill="1" applyBorder="1" applyAlignment="1" applyProtection="1">
      <alignment horizontal="right"/>
    </xf>
    <xf numFmtId="0" fontId="13" fillId="5" borderId="4" xfId="6" applyFont="1" applyFill="1" applyBorder="1" applyAlignment="1" applyProtection="1"/>
    <xf numFmtId="41" fontId="13" fillId="5" borderId="13" xfId="32" applyNumberFormat="1" applyFont="1" applyFill="1" applyBorder="1" applyAlignment="1" applyProtection="1">
      <alignment horizontal="right"/>
    </xf>
    <xf numFmtId="41" fontId="13" fillId="5" borderId="18" xfId="33" applyNumberFormat="1" applyFont="1" applyFill="1" applyBorder="1" applyAlignment="1" applyProtection="1">
      <alignment horizontal="right"/>
    </xf>
    <xf numFmtId="166" fontId="13" fillId="3" borderId="19" xfId="4" applyNumberFormat="1" applyFont="1" applyFill="1" applyBorder="1" applyAlignment="1" applyProtection="1">
      <alignment horizontal="right"/>
    </xf>
    <xf numFmtId="0" fontId="13" fillId="3" borderId="0" xfId="6" quotePrefix="1" applyFont="1" applyFill="1" applyAlignment="1" applyProtection="1"/>
    <xf numFmtId="37" fontId="7" fillId="0" borderId="0" xfId="29" applyFont="1" applyFill="1" applyAlignment="1" applyProtection="1"/>
    <xf numFmtId="0" fontId="7" fillId="3" borderId="0" xfId="6" quotePrefix="1" applyFont="1" applyFill="1" applyAlignment="1" applyProtection="1">
      <alignment horizontal="left"/>
    </xf>
    <xf numFmtId="176" fontId="10" fillId="5" borderId="0" xfId="6" applyNumberFormat="1" applyFont="1" applyFill="1" applyProtection="1"/>
    <xf numFmtId="165" fontId="66" fillId="0" borderId="0" xfId="26" applyNumberFormat="1" applyFont="1" applyFill="1" applyBorder="1" applyAlignment="1" applyProtection="1">
      <alignment vertical="center" wrapText="1"/>
    </xf>
    <xf numFmtId="37" fontId="15" fillId="0" borderId="0" xfId="29" applyFont="1" applyFill="1" applyAlignment="1" applyProtection="1"/>
    <xf numFmtId="37" fontId="15" fillId="0" borderId="0" xfId="29" applyFont="1" applyFill="1" applyBorder="1" applyAlignment="1" applyProtection="1"/>
    <xf numFmtId="41" fontId="19" fillId="3" borderId="1" xfId="26" applyNumberFormat="1" applyFont="1" applyFill="1" applyBorder="1" applyAlignment="1" applyProtection="1">
      <alignment horizontal="right"/>
    </xf>
    <xf numFmtId="41" fontId="13" fillId="3" borderId="2" xfId="26" applyNumberFormat="1" applyFont="1" applyFill="1" applyBorder="1" applyAlignment="1" applyProtection="1">
      <alignment horizontal="right"/>
    </xf>
    <xf numFmtId="0" fontId="13" fillId="3" borderId="3" xfId="26" applyFont="1" applyFill="1" applyBorder="1" applyAlignment="1" applyProtection="1">
      <alignment horizontal="right"/>
    </xf>
    <xf numFmtId="0" fontId="6" fillId="3" borderId="10" xfId="26" quotePrefix="1" applyFont="1" applyFill="1" applyBorder="1" applyAlignment="1" applyProtection="1">
      <alignment horizontal="right"/>
    </xf>
    <xf numFmtId="0" fontId="44" fillId="3" borderId="0" xfId="26" quotePrefix="1" applyFont="1" applyFill="1" applyBorder="1" applyAlignment="1" applyProtection="1">
      <alignment horizontal="left"/>
    </xf>
    <xf numFmtId="0" fontId="13" fillId="3" borderId="2" xfId="26" applyFont="1" applyFill="1" applyBorder="1" applyAlignment="1" applyProtection="1"/>
    <xf numFmtId="0" fontId="6" fillId="3" borderId="0" xfId="26" quotePrefix="1" applyFont="1" applyFill="1" applyBorder="1" applyAlignment="1" applyProtection="1">
      <alignment horizontal="right"/>
    </xf>
    <xf numFmtId="0" fontId="13" fillId="3" borderId="10" xfId="26" quotePrefix="1" applyFont="1" applyFill="1" applyBorder="1" applyAlignment="1" applyProtection="1">
      <alignment horizontal="right"/>
    </xf>
    <xf numFmtId="0" fontId="13" fillId="3" borderId="0" xfId="26" quotePrefix="1" applyFont="1" applyFill="1" applyBorder="1" applyAlignment="1" applyProtection="1">
      <alignment horizontal="right"/>
    </xf>
    <xf numFmtId="0" fontId="13" fillId="3" borderId="4" xfId="26" quotePrefix="1" applyFont="1" applyFill="1" applyBorder="1" applyAlignment="1" applyProtection="1">
      <alignment horizontal="right"/>
    </xf>
    <xf numFmtId="166" fontId="6" fillId="3" borderId="10" xfId="4" applyNumberFormat="1" applyFont="1" applyFill="1" applyBorder="1" applyAlignment="1" applyProtection="1"/>
    <xf numFmtId="0" fontId="13" fillId="3" borderId="11" xfId="26" applyFont="1" applyFill="1" applyBorder="1" applyAlignment="1" applyProtection="1">
      <alignment horizontal="left" indent="1"/>
    </xf>
    <xf numFmtId="0" fontId="13" fillId="3" borderId="11" xfId="26" applyFont="1" applyFill="1" applyBorder="1" applyAlignment="1" applyProtection="1"/>
    <xf numFmtId="164" fontId="13" fillId="3" borderId="4" xfId="4" applyNumberFormat="1" applyFont="1" applyFill="1" applyBorder="1" applyAlignment="1" applyProtection="1"/>
    <xf numFmtId="0" fontId="13" fillId="3" borderId="0" xfId="26" quotePrefix="1" applyFont="1" applyFill="1" applyBorder="1" applyAlignment="1" applyProtection="1"/>
    <xf numFmtId="164" fontId="13" fillId="3" borderId="9" xfId="4" applyNumberFormat="1" applyFont="1" applyFill="1" applyBorder="1" applyAlignment="1" applyProtection="1"/>
    <xf numFmtId="166" fontId="13" fillId="3" borderId="4" xfId="4" quotePrefix="1" applyNumberFormat="1" applyFont="1" applyFill="1" applyBorder="1" applyAlignment="1" applyProtection="1">
      <alignment horizontal="right"/>
    </xf>
    <xf numFmtId="166" fontId="6" fillId="3" borderId="10" xfId="4" quotePrefix="1" applyNumberFormat="1" applyFont="1" applyFill="1" applyBorder="1" applyAlignment="1" applyProtection="1">
      <alignment horizontal="right"/>
    </xf>
    <xf numFmtId="37" fontId="68" fillId="0" borderId="0" xfId="29" applyFont="1" applyFill="1" applyAlignment="1" applyProtection="1"/>
    <xf numFmtId="0" fontId="7" fillId="3" borderId="0" xfId="26" quotePrefix="1" applyFont="1" applyFill="1" applyAlignment="1" applyProtection="1">
      <alignment horizontal="left"/>
    </xf>
    <xf numFmtId="0" fontId="7" fillId="3" borderId="0" xfId="26" applyFont="1" applyFill="1" applyAlignment="1" applyProtection="1"/>
    <xf numFmtId="37" fontId="46" fillId="0" borderId="0" xfId="29" applyFont="1" applyFill="1" applyAlignment="1" applyProtection="1"/>
    <xf numFmtId="37" fontId="10" fillId="0" borderId="0" xfId="29" applyFont="1" applyFill="1" applyAlignment="1" applyProtection="1"/>
    <xf numFmtId="37" fontId="11" fillId="0" borderId="0" xfId="29" applyFont="1" applyFill="1" applyAlignment="1" applyProtection="1">
      <alignment horizontal="center"/>
    </xf>
    <xf numFmtId="37" fontId="21" fillId="0" borderId="0" xfId="29" applyFont="1" applyFill="1" applyAlignment="1" applyProtection="1"/>
    <xf numFmtId="37" fontId="21" fillId="0" borderId="0" xfId="29" applyFont="1" applyFill="1" applyBorder="1" applyAlignment="1" applyProtection="1"/>
    <xf numFmtId="37" fontId="13" fillId="0" borderId="0" xfId="29" applyFont="1" applyFill="1" applyAlignment="1" applyProtection="1">
      <protection locked="0"/>
    </xf>
    <xf numFmtId="166" fontId="13" fillId="5" borderId="6" xfId="4" applyNumberFormat="1" applyFont="1" applyFill="1" applyBorder="1" applyAlignment="1" applyProtection="1">
      <alignment horizontal="right"/>
    </xf>
    <xf numFmtId="41" fontId="13" fillId="3" borderId="26" xfId="4" applyNumberFormat="1" applyFont="1" applyFill="1" applyBorder="1" applyAlignment="1" applyProtection="1">
      <alignment horizontal="right"/>
    </xf>
    <xf numFmtId="41" fontId="13" fillId="5" borderId="30" xfId="4" applyNumberFormat="1" applyFont="1" applyFill="1" applyBorder="1" applyAlignment="1" applyProtection="1">
      <alignment horizontal="right"/>
    </xf>
    <xf numFmtId="0" fontId="13" fillId="5" borderId="8" xfId="6" applyFont="1" applyFill="1" applyBorder="1" applyAlignment="1" applyProtection="1">
      <alignment horizontal="left" indent="2"/>
    </xf>
    <xf numFmtId="41" fontId="13" fillId="5" borderId="9" xfId="4" applyNumberFormat="1" applyFont="1" applyFill="1" applyBorder="1" applyAlignment="1" applyProtection="1">
      <alignment horizontal="right"/>
    </xf>
    <xf numFmtId="167" fontId="25" fillId="5" borderId="0" xfId="1" applyNumberFormat="1" applyFont="1" applyFill="1" applyBorder="1" applyAlignment="1" applyProtection="1"/>
    <xf numFmtId="167" fontId="25" fillId="5" borderId="7" xfId="1" applyNumberFormat="1" applyFont="1" applyFill="1" applyBorder="1" applyAlignment="1" applyProtection="1"/>
    <xf numFmtId="167" fontId="25" fillId="5" borderId="20" xfId="1" applyNumberFormat="1" applyFont="1" applyFill="1" applyBorder="1" applyAlignment="1" applyProtection="1"/>
    <xf numFmtId="167" fontId="25" fillId="5" borderId="5" xfId="1" applyNumberFormat="1" applyFont="1" applyFill="1" applyBorder="1" applyAlignment="1" applyProtection="1"/>
    <xf numFmtId="167" fontId="25" fillId="3" borderId="6" xfId="1" applyNumberFormat="1" applyFont="1" applyFill="1" applyBorder="1" applyAlignment="1" applyProtection="1"/>
    <xf numFmtId="169" fontId="13" fillId="5" borderId="9" xfId="1" applyNumberFormat="1" applyFont="1" applyFill="1" applyBorder="1" applyAlignment="1" applyProtection="1">
      <alignment horizontal="right"/>
    </xf>
    <xf numFmtId="167" fontId="13" fillId="0" borderId="20" xfId="6" applyNumberFormat="1" applyFont="1" applyFill="1" applyBorder="1" applyAlignment="1" applyProtection="1">
      <alignment horizontal="right"/>
    </xf>
    <xf numFmtId="168" fontId="13" fillId="0" borderId="15" xfId="1" applyNumberFormat="1" applyFont="1" applyFill="1" applyBorder="1" applyAlignment="1" applyProtection="1">
      <alignment horizontal="right"/>
    </xf>
    <xf numFmtId="168" fontId="13" fillId="3" borderId="9" xfId="1" applyNumberFormat="1" applyFont="1" applyFill="1" applyBorder="1" applyAlignment="1" applyProtection="1">
      <alignment horizontal="right"/>
    </xf>
    <xf numFmtId="168" fontId="13" fillId="5" borderId="24" xfId="1" applyNumberFormat="1" applyFont="1" applyFill="1" applyBorder="1" applyAlignment="1" applyProtection="1"/>
    <xf numFmtId="0" fontId="13" fillId="5" borderId="0" xfId="6" quotePrefix="1" applyFont="1" applyFill="1" applyBorder="1" applyAlignment="1" applyProtection="1">
      <alignment horizontal="left" indent="2"/>
    </xf>
    <xf numFmtId="0" fontId="13" fillId="5" borderId="11" xfId="6" applyFont="1" applyFill="1" applyBorder="1" applyAlignment="1" applyProtection="1">
      <alignment horizontal="left" indent="2"/>
    </xf>
    <xf numFmtId="0" fontId="13" fillId="5" borderId="0" xfId="6" applyFont="1" applyFill="1" applyBorder="1" applyAlignment="1" applyProtection="1">
      <alignment horizontal="left" indent="2"/>
    </xf>
    <xf numFmtId="0" fontId="13" fillId="5" borderId="8" xfId="6" applyFont="1" applyFill="1" applyBorder="1" applyAlignment="1" applyProtection="1">
      <alignment horizontal="left" indent="3"/>
    </xf>
    <xf numFmtId="0" fontId="13" fillId="5" borderId="0" xfId="6" applyFont="1" applyFill="1" applyBorder="1" applyAlignment="1" applyProtection="1">
      <alignment horizontal="left" indent="3"/>
    </xf>
    <xf numFmtId="0" fontId="13" fillId="5" borderId="11" xfId="6" applyFont="1" applyFill="1" applyBorder="1" applyAlignment="1" applyProtection="1">
      <alignment horizontal="left" indent="3"/>
    </xf>
    <xf numFmtId="0" fontId="13" fillId="5" borderId="0" xfId="6" quotePrefix="1" applyFont="1" applyFill="1" applyBorder="1" applyAlignment="1" applyProtection="1">
      <alignment horizontal="left" indent="5"/>
    </xf>
    <xf numFmtId="37" fontId="7" fillId="0" borderId="0" xfId="13" applyFont="1" applyProtection="1"/>
    <xf numFmtId="41" fontId="13" fillId="5" borderId="15" xfId="4" applyNumberFormat="1" applyFont="1" applyFill="1" applyBorder="1" applyAlignment="1" applyProtection="1">
      <alignment horizontal="right"/>
    </xf>
    <xf numFmtId="41" fontId="13" fillId="5" borderId="17" xfId="4" applyNumberFormat="1" applyFont="1" applyFill="1" applyBorder="1" applyAlignment="1" applyProtection="1">
      <alignment horizontal="right"/>
    </xf>
    <xf numFmtId="41" fontId="13" fillId="5" borderId="16" xfId="4" applyNumberFormat="1" applyFont="1" applyFill="1" applyBorder="1" applyAlignment="1" applyProtection="1">
      <alignment horizontal="right"/>
    </xf>
    <xf numFmtId="41" fontId="13" fillId="5" borderId="22" xfId="4" applyNumberFormat="1" applyFont="1" applyFill="1" applyBorder="1" applyAlignment="1" applyProtection="1">
      <alignment horizontal="right"/>
    </xf>
    <xf numFmtId="41" fontId="13" fillId="5" borderId="3" xfId="4" applyNumberFormat="1" applyFont="1" applyFill="1" applyBorder="1" applyAlignment="1" applyProtection="1">
      <alignment horizontal="right"/>
    </xf>
    <xf numFmtId="41" fontId="13" fillId="5" borderId="1" xfId="4" applyNumberFormat="1" applyFont="1" applyFill="1" applyBorder="1" applyAlignment="1" applyProtection="1">
      <alignment horizontal="right"/>
    </xf>
    <xf numFmtId="41" fontId="13" fillId="5" borderId="27" xfId="4" applyNumberFormat="1" applyFont="1" applyFill="1" applyBorder="1" applyAlignment="1" applyProtection="1">
      <alignment horizontal="right"/>
    </xf>
    <xf numFmtId="41" fontId="13" fillId="5" borderId="28" xfId="4" applyNumberFormat="1" applyFont="1" applyFill="1" applyBorder="1" applyAlignment="1" applyProtection="1">
      <alignment horizontal="right"/>
    </xf>
    <xf numFmtId="166" fontId="13" fillId="5" borderId="7" xfId="4" applyNumberFormat="1" applyFont="1" applyFill="1" applyBorder="1" applyAlignment="1" applyProtection="1">
      <alignment horizontal="right"/>
    </xf>
    <xf numFmtId="166" fontId="13" fillId="5" borderId="4" xfId="4" applyNumberFormat="1" applyFont="1" applyFill="1" applyBorder="1" applyAlignment="1" applyProtection="1">
      <alignment horizontal="right"/>
    </xf>
    <xf numFmtId="41" fontId="13" fillId="0" borderId="0" xfId="4" applyNumberFormat="1" applyFont="1" applyFill="1" applyBorder="1" applyAlignment="1" applyProtection="1">
      <alignment horizontal="right"/>
    </xf>
    <xf numFmtId="41" fontId="13" fillId="0" borderId="12" xfId="4" applyNumberFormat="1" applyFont="1" applyFill="1" applyBorder="1" applyAlignment="1" applyProtection="1">
      <alignment horizontal="right"/>
    </xf>
    <xf numFmtId="0" fontId="25" fillId="5" borderId="0" xfId="6" applyFont="1" applyFill="1" applyProtection="1"/>
    <xf numFmtId="167" fontId="13" fillId="5" borderId="20" xfId="6" applyNumberFormat="1" applyFont="1" applyFill="1" applyBorder="1" applyAlignment="1" applyProtection="1">
      <alignment horizontal="right"/>
    </xf>
    <xf numFmtId="168" fontId="13" fillId="5" borderId="15" xfId="1" applyNumberFormat="1" applyFont="1" applyFill="1" applyBorder="1" applyAlignment="1" applyProtection="1">
      <alignment horizontal="right"/>
    </xf>
    <xf numFmtId="167" fontId="13" fillId="5" borderId="20" xfId="1" applyNumberFormat="1" applyFont="1" applyFill="1" applyBorder="1" applyAlignment="1" applyProtection="1"/>
    <xf numFmtId="168" fontId="13" fillId="5" borderId="12" xfId="1" applyNumberFormat="1" applyFont="1" applyFill="1" applyBorder="1" applyAlignment="1" applyProtection="1"/>
    <xf numFmtId="41" fontId="13" fillId="5" borderId="20" xfId="1" applyNumberFormat="1" applyFont="1" applyFill="1" applyBorder="1" applyAlignment="1" applyProtection="1">
      <alignment horizontal="right"/>
    </xf>
    <xf numFmtId="41" fontId="13" fillId="5" borderId="20" xfId="2" applyNumberFormat="1" applyFont="1" applyFill="1" applyBorder="1" applyAlignment="1" applyProtection="1">
      <alignment horizontal="right" indent="3"/>
    </xf>
    <xf numFmtId="41" fontId="13" fillId="5" borderId="3" xfId="2" applyNumberFormat="1" applyFont="1" applyFill="1" applyBorder="1" applyAlignment="1" applyProtection="1">
      <alignment horizontal="right" indent="2"/>
    </xf>
    <xf numFmtId="41" fontId="13" fillId="5" borderId="20" xfId="2" applyNumberFormat="1" applyFont="1" applyFill="1" applyBorder="1" applyAlignment="1" applyProtection="1">
      <alignment horizontal="right" indent="2"/>
    </xf>
    <xf numFmtId="0" fontId="33" fillId="5" borderId="0" xfId="6" applyFont="1" applyFill="1" applyBorder="1" applyAlignment="1" applyProtection="1">
      <alignment horizontal="left"/>
    </xf>
    <xf numFmtId="41" fontId="13" fillId="5" borderId="5" xfId="6" applyNumberFormat="1" applyFont="1" applyFill="1" applyBorder="1" applyAlignment="1" applyProtection="1">
      <alignment horizontal="right"/>
    </xf>
    <xf numFmtId="166" fontId="32" fillId="4" borderId="2" xfId="4" applyNumberFormat="1" applyFont="1" applyFill="1" applyBorder="1" applyAlignment="1" applyProtection="1">
      <alignment horizontal="left"/>
    </xf>
    <xf numFmtId="166" fontId="32" fillId="4" borderId="5" xfId="4" applyNumberFormat="1" applyFont="1" applyFill="1" applyBorder="1" applyAlignment="1" applyProtection="1">
      <alignment horizontal="left"/>
    </xf>
    <xf numFmtId="166" fontId="32" fillId="5" borderId="0" xfId="4" applyNumberFormat="1" applyFont="1" applyFill="1" applyBorder="1" applyAlignment="1" applyProtection="1">
      <alignment horizontal="left"/>
    </xf>
    <xf numFmtId="0" fontId="32" fillId="3" borderId="8" xfId="11" applyFont="1" applyFill="1" applyBorder="1" applyAlignment="1" applyProtection="1">
      <alignment horizontal="left" indent="2"/>
    </xf>
    <xf numFmtId="0" fontId="6" fillId="0" borderId="8" xfId="11" quotePrefix="1" applyFont="1" applyFill="1" applyBorder="1" applyAlignment="1" applyProtection="1">
      <alignment horizontal="left"/>
    </xf>
    <xf numFmtId="41" fontId="6" fillId="3" borderId="19" xfId="4" applyNumberFormat="1" applyFont="1" applyFill="1" applyBorder="1" applyAlignment="1" applyProtection="1">
      <alignment horizontal="right" indent="1"/>
    </xf>
    <xf numFmtId="41" fontId="6" fillId="3" borderId="0" xfId="4" applyNumberFormat="1" applyFont="1" applyFill="1" applyBorder="1" applyAlignment="1" applyProtection="1">
      <alignment horizontal="right" indent="1"/>
    </xf>
    <xf numFmtId="41" fontId="6" fillId="3" borderId="17" xfId="4" applyNumberFormat="1" applyFont="1" applyFill="1" applyBorder="1" applyAlignment="1" applyProtection="1">
      <alignment horizontal="right" indent="1"/>
    </xf>
    <xf numFmtId="41" fontId="6" fillId="4" borderId="13" xfId="4" applyNumberFormat="1" applyFont="1" applyFill="1" applyBorder="1" applyAlignment="1" applyProtection="1">
      <alignment horizontal="right"/>
    </xf>
    <xf numFmtId="41" fontId="6" fillId="4" borderId="2" xfId="4" applyNumberFormat="1" applyFont="1" applyFill="1" applyBorder="1" applyAlignment="1" applyProtection="1">
      <alignment horizontal="right" indent="1"/>
    </xf>
    <xf numFmtId="41" fontId="6" fillId="3" borderId="2" xfId="4" applyNumberFormat="1" applyFont="1" applyFill="1" applyBorder="1" applyAlignment="1" applyProtection="1">
      <alignment horizontal="right" indent="1"/>
    </xf>
    <xf numFmtId="41" fontId="6" fillId="3" borderId="3" xfId="4" applyNumberFormat="1" applyFont="1" applyFill="1" applyBorder="1" applyAlignment="1" applyProtection="1">
      <alignment horizontal="right" indent="1"/>
    </xf>
    <xf numFmtId="41" fontId="6" fillId="3" borderId="1" xfId="4" applyNumberFormat="1" applyFont="1" applyFill="1" applyBorder="1" applyAlignment="1" applyProtection="1">
      <alignment horizontal="right" indent="1"/>
    </xf>
    <xf numFmtId="41" fontId="6" fillId="3" borderId="27" xfId="4" applyNumberFormat="1" applyFont="1" applyFill="1" applyBorder="1" applyAlignment="1" applyProtection="1">
      <alignment horizontal="right" indent="1"/>
    </xf>
    <xf numFmtId="41" fontId="6" fillId="3" borderId="28" xfId="4" applyNumberFormat="1" applyFont="1" applyFill="1" applyBorder="1" applyAlignment="1" applyProtection="1">
      <alignment horizontal="right" indent="1"/>
    </xf>
    <xf numFmtId="41" fontId="6" fillId="4" borderId="0" xfId="4" applyNumberFormat="1" applyFont="1" applyFill="1" applyBorder="1" applyAlignment="1" applyProtection="1">
      <alignment horizontal="right" indent="1"/>
    </xf>
    <xf numFmtId="41" fontId="6" fillId="3" borderId="29" xfId="4" applyNumberFormat="1" applyFont="1" applyFill="1" applyBorder="1" applyAlignment="1" applyProtection="1">
      <alignment horizontal="right" indent="1"/>
    </xf>
    <xf numFmtId="41" fontId="6" fillId="3" borderId="10" xfId="4" applyNumberFormat="1" applyFont="1" applyFill="1" applyBorder="1" applyAlignment="1" applyProtection="1">
      <alignment horizontal="right" indent="1"/>
    </xf>
    <xf numFmtId="41" fontId="32" fillId="3" borderId="7" xfId="4" applyNumberFormat="1" applyFont="1" applyFill="1" applyBorder="1" applyAlignment="1" applyProtection="1">
      <alignment horizontal="right"/>
    </xf>
    <xf numFmtId="41" fontId="6" fillId="3" borderId="10" xfId="11" applyNumberFormat="1" applyFont="1" applyFill="1" applyBorder="1" applyAlignment="1" applyProtection="1">
      <alignment horizontal="right"/>
    </xf>
    <xf numFmtId="41" fontId="6" fillId="3" borderId="15" xfId="11" applyNumberFormat="1" applyFont="1" applyFill="1" applyBorder="1" applyAlignment="1" applyProtection="1">
      <alignment horizontal="right"/>
    </xf>
    <xf numFmtId="41" fontId="6" fillId="5" borderId="24" xfId="4" applyNumberFormat="1" applyFont="1" applyFill="1" applyBorder="1" applyAlignment="1" applyProtection="1">
      <alignment horizontal="right"/>
    </xf>
    <xf numFmtId="43" fontId="6" fillId="4" borderId="0" xfId="4" applyFont="1" applyFill="1" applyBorder="1" applyAlignment="1" applyProtection="1"/>
    <xf numFmtId="43" fontId="6" fillId="4" borderId="6" xfId="4" applyFont="1" applyFill="1" applyBorder="1" applyAlignment="1" applyProtection="1"/>
    <xf numFmtId="43" fontId="6" fillId="3" borderId="6" xfId="4" applyFont="1" applyFill="1" applyBorder="1" applyAlignment="1" applyProtection="1"/>
    <xf numFmtId="43" fontId="6" fillId="3" borderId="5" xfId="4" applyFont="1" applyFill="1" applyBorder="1" applyAlignment="1" applyProtection="1"/>
    <xf numFmtId="169" fontId="6" fillId="4" borderId="8" xfId="4" applyNumberFormat="1" applyFont="1" applyFill="1" applyBorder="1" applyAlignment="1" applyProtection="1">
      <alignment horizontal="right"/>
    </xf>
    <xf numFmtId="169" fontId="6" fillId="5" borderId="9" xfId="4" applyNumberFormat="1" applyFont="1" applyFill="1" applyBorder="1" applyAlignment="1" applyProtection="1"/>
    <xf numFmtId="169" fontId="6" fillId="3" borderId="15" xfId="1" applyNumberFormat="1" applyFont="1" applyFill="1" applyBorder="1" applyAlignment="1" applyProtection="1">
      <alignment horizontal="right"/>
    </xf>
    <xf numFmtId="168" fontId="6" fillId="4" borderId="8" xfId="4" applyNumberFormat="1" applyFont="1" applyFill="1" applyBorder="1" applyAlignment="1" applyProtection="1">
      <alignment horizontal="right"/>
    </xf>
    <xf numFmtId="167" fontId="6" fillId="3" borderId="0" xfId="11" applyNumberFormat="1" applyFont="1" applyFill="1" applyBorder="1" applyAlignment="1" applyProtection="1">
      <alignment horizontal="right"/>
    </xf>
    <xf numFmtId="168" fontId="6" fillId="3" borderId="0" xfId="1" applyNumberFormat="1" applyFont="1" applyFill="1" applyBorder="1" applyAlignment="1" applyProtection="1"/>
    <xf numFmtId="41" fontId="6" fillId="3" borderId="0" xfId="2" applyNumberFormat="1" applyFont="1" applyFill="1" applyBorder="1" applyAlignment="1" applyProtection="1">
      <alignment horizontal="right" indent="1"/>
    </xf>
    <xf numFmtId="0" fontId="9" fillId="4" borderId="0" xfId="11" quotePrefix="1" applyFont="1" applyFill="1" applyAlignment="1" applyProtection="1">
      <alignment horizontal="left" vertical="top"/>
    </xf>
    <xf numFmtId="0" fontId="9" fillId="3" borderId="0" xfId="11" quotePrefix="1" applyFont="1" applyFill="1" applyAlignment="1" applyProtection="1">
      <alignment horizontal="left"/>
    </xf>
    <xf numFmtId="41" fontId="6" fillId="3" borderId="1" xfId="6" applyNumberFormat="1" applyFont="1" applyFill="1" applyBorder="1" applyAlignment="1" applyProtection="1">
      <alignment horizontal="right"/>
    </xf>
    <xf numFmtId="41" fontId="6" fillId="5" borderId="5" xfId="6" applyNumberFormat="1" applyFont="1" applyFill="1" applyBorder="1" applyAlignment="1" applyProtection="1">
      <alignment horizontal="right"/>
    </xf>
    <xf numFmtId="41" fontId="6" fillId="5" borderId="10" xfId="6" applyNumberFormat="1" applyFont="1" applyFill="1" applyBorder="1" applyAlignment="1" applyProtection="1">
      <alignment horizontal="right"/>
    </xf>
    <xf numFmtId="41" fontId="6" fillId="3" borderId="10" xfId="6" applyNumberFormat="1" applyFont="1" applyFill="1" applyBorder="1" applyAlignment="1" applyProtection="1">
      <alignment horizontal="right"/>
    </xf>
    <xf numFmtId="41" fontId="50" fillId="5" borderId="10" xfId="4" applyNumberFormat="1" applyFont="1" applyFill="1" applyBorder="1" applyAlignment="1" applyProtection="1">
      <alignment horizontal="right"/>
    </xf>
    <xf numFmtId="0" fontId="13" fillId="3" borderId="0" xfId="6" quotePrefix="1" applyFont="1" applyFill="1" applyBorder="1" applyAlignment="1" applyProtection="1">
      <alignment horizontal="right"/>
    </xf>
    <xf numFmtId="178" fontId="6" fillId="3" borderId="7" xfId="6" applyNumberFormat="1" applyFont="1" applyFill="1" applyBorder="1" applyAlignment="1" applyProtection="1">
      <alignment horizontal="right"/>
    </xf>
    <xf numFmtId="0" fontId="13" fillId="3" borderId="10" xfId="6" applyFont="1" applyFill="1" applyBorder="1" applyAlignment="1" applyProtection="1"/>
    <xf numFmtId="178" fontId="6" fillId="3" borderId="4" xfId="6" applyNumberFormat="1" applyFont="1" applyFill="1" applyBorder="1" applyAlignment="1" applyProtection="1">
      <alignment horizontal="right"/>
    </xf>
    <xf numFmtId="166" fontId="13" fillId="3" borderId="10" xfId="4" applyNumberFormat="1" applyFont="1" applyFill="1" applyBorder="1" applyAlignment="1" applyProtection="1"/>
    <xf numFmtId="165" fontId="6" fillId="3" borderId="4" xfId="6" applyNumberFormat="1" applyFont="1" applyFill="1" applyBorder="1" applyAlignment="1" applyProtection="1"/>
    <xf numFmtId="0" fontId="13" fillId="3" borderId="0" xfId="6" applyFont="1" applyFill="1" applyBorder="1" applyAlignment="1" applyProtection="1">
      <alignment horizontal="left" wrapText="1" indent="2"/>
    </xf>
    <xf numFmtId="0" fontId="6" fillId="3" borderId="3" xfId="6" applyFont="1" applyFill="1" applyBorder="1" applyAlignment="1" applyProtection="1"/>
    <xf numFmtId="166" fontId="13" fillId="5" borderId="8" xfId="4" applyNumberFormat="1" applyFont="1" applyFill="1" applyBorder="1" applyAlignment="1" applyProtection="1"/>
    <xf numFmtId="166" fontId="6" fillId="3" borderId="0" xfId="6" applyNumberFormat="1" applyFont="1" applyFill="1" applyBorder="1" applyAlignment="1" applyProtection="1"/>
    <xf numFmtId="0" fontId="9" fillId="3" borderId="0" xfId="6" applyNumberFormat="1" applyFont="1" applyFill="1" applyBorder="1" applyAlignment="1" applyProtection="1">
      <alignment horizontal="left"/>
    </xf>
    <xf numFmtId="0" fontId="19" fillId="3" borderId="0" xfId="6" applyFont="1" applyFill="1" applyProtection="1"/>
    <xf numFmtId="41" fontId="15" fillId="5" borderId="5" xfId="4" applyNumberFormat="1" applyFont="1" applyFill="1" applyBorder="1" applyAlignment="1" applyProtection="1">
      <alignment horizontal="right"/>
    </xf>
    <xf numFmtId="41" fontId="6" fillId="5" borderId="5" xfId="4" applyNumberFormat="1" applyFont="1" applyFill="1" applyBorder="1" applyAlignment="1" applyProtection="1">
      <alignment horizontal="right"/>
    </xf>
    <xf numFmtId="41" fontId="15" fillId="5" borderId="6" xfId="4" applyNumberFormat="1" applyFont="1" applyFill="1" applyBorder="1" applyAlignment="1" applyProtection="1">
      <alignment horizontal="right"/>
    </xf>
    <xf numFmtId="41" fontId="15" fillId="5" borderId="0" xfId="4" applyNumberFormat="1" applyFont="1" applyFill="1" applyBorder="1" applyAlignment="1" applyProtection="1">
      <alignment horizontal="right"/>
    </xf>
    <xf numFmtId="165" fontId="15" fillId="3" borderId="0" xfId="6" applyNumberFormat="1" applyFont="1" applyFill="1" applyBorder="1" applyAlignment="1" applyProtection="1">
      <alignment horizontal="left" indent="1"/>
    </xf>
    <xf numFmtId="41" fontId="15" fillId="4" borderId="4" xfId="4" applyNumberFormat="1" applyFont="1" applyFill="1" applyBorder="1" applyAlignment="1" applyProtection="1">
      <alignment horizontal="right"/>
    </xf>
    <xf numFmtId="166" fontId="15" fillId="3" borderId="4" xfId="4" applyNumberFormat="1" applyFont="1" applyFill="1" applyBorder="1" applyAlignment="1" applyProtection="1">
      <alignment horizontal="right"/>
    </xf>
    <xf numFmtId="165" fontId="15" fillId="3" borderId="11" xfId="6" applyNumberFormat="1" applyFont="1" applyFill="1" applyBorder="1" applyAlignment="1" applyProtection="1">
      <alignment horizontal="left" indent="2"/>
    </xf>
    <xf numFmtId="165" fontId="15" fillId="3" borderId="11" xfId="6" applyNumberFormat="1" applyFont="1" applyFill="1" applyBorder="1" applyAlignment="1" applyProtection="1"/>
    <xf numFmtId="165" fontId="15" fillId="3" borderId="13" xfId="6" applyNumberFormat="1" applyFont="1" applyFill="1" applyBorder="1" applyAlignment="1" applyProtection="1">
      <alignment horizontal="left" indent="2"/>
    </xf>
    <xf numFmtId="41" fontId="15" fillId="4" borderId="19" xfId="4" applyNumberFormat="1" applyFont="1" applyFill="1" applyBorder="1" applyAlignment="1" applyProtection="1">
      <alignment horizontal="right"/>
    </xf>
    <xf numFmtId="166" fontId="15" fillId="3" borderId="19" xfId="4" applyNumberFormat="1" applyFont="1" applyFill="1" applyBorder="1" applyAlignment="1" applyProtection="1">
      <alignment horizontal="right"/>
    </xf>
    <xf numFmtId="165" fontId="15" fillId="3" borderId="13" xfId="6" applyNumberFormat="1" applyFont="1" applyFill="1" applyBorder="1" applyAlignment="1" applyProtection="1">
      <alignment horizontal="left" indent="1"/>
    </xf>
    <xf numFmtId="165" fontId="15" fillId="5" borderId="0" xfId="6" applyNumberFormat="1" applyFont="1" applyFill="1" applyBorder="1" applyAlignment="1" applyProtection="1">
      <alignment horizontal="left" indent="1"/>
    </xf>
    <xf numFmtId="165" fontId="15" fillId="5" borderId="8" xfId="6" applyNumberFormat="1" applyFont="1" applyFill="1" applyBorder="1" applyAlignment="1" applyProtection="1">
      <alignment horizontal="left" indent="2"/>
    </xf>
    <xf numFmtId="165" fontId="6" fillId="5" borderId="8" xfId="6" applyNumberFormat="1" applyFont="1" applyFill="1" applyBorder="1" applyAlignment="1" applyProtection="1"/>
    <xf numFmtId="165" fontId="15" fillId="5" borderId="11" xfId="6" applyNumberFormat="1" applyFont="1" applyFill="1" applyBorder="1" applyAlignment="1" applyProtection="1">
      <alignment horizontal="left" indent="2"/>
    </xf>
    <xf numFmtId="165" fontId="6" fillId="5" borderId="11" xfId="6" applyNumberFormat="1" applyFont="1" applyFill="1" applyBorder="1" applyAlignment="1" applyProtection="1"/>
    <xf numFmtId="0" fontId="6" fillId="3" borderId="11" xfId="6" applyFont="1" applyFill="1" applyBorder="1" applyAlignment="1" applyProtection="1">
      <alignment wrapText="1"/>
    </xf>
    <xf numFmtId="0" fontId="13" fillId="3" borderId="11" xfId="4" quotePrefix="1" applyNumberFormat="1" applyFont="1" applyFill="1" applyBorder="1" applyAlignment="1" applyProtection="1">
      <alignment horizontal="left"/>
    </xf>
    <xf numFmtId="0" fontId="15" fillId="3" borderId="4" xfId="6" applyFont="1" applyFill="1" applyBorder="1" applyAlignment="1" applyProtection="1">
      <alignment horizontal="left"/>
    </xf>
    <xf numFmtId="165" fontId="6" fillId="3" borderId="8" xfId="6" applyNumberFormat="1" applyFont="1" applyFill="1" applyBorder="1" applyAlignment="1" applyProtection="1">
      <alignment horizontal="left" indent="1"/>
    </xf>
    <xf numFmtId="165" fontId="6" fillId="3" borderId="11" xfId="6" applyNumberFormat="1" applyFont="1" applyFill="1" applyBorder="1" applyAlignment="1" applyProtection="1"/>
    <xf numFmtId="165" fontId="6" fillId="3" borderId="11" xfId="6" applyNumberFormat="1" applyFont="1" applyFill="1" applyBorder="1" applyAlignment="1" applyProtection="1">
      <alignment horizontal="left" indent="1"/>
    </xf>
    <xf numFmtId="41" fontId="6" fillId="4" borderId="22" xfId="4" applyNumberFormat="1" applyFont="1" applyFill="1" applyBorder="1" applyAlignment="1" applyProtection="1">
      <alignment horizontal="right"/>
    </xf>
    <xf numFmtId="165" fontId="15" fillId="3" borderId="11" xfId="6" quotePrefix="1" applyNumberFormat="1" applyFont="1" applyFill="1" applyBorder="1" applyAlignment="1" applyProtection="1">
      <alignment horizontal="left" indent="1"/>
    </xf>
    <xf numFmtId="41" fontId="6" fillId="4" borderId="26" xfId="4" applyNumberFormat="1" applyFont="1" applyFill="1" applyBorder="1" applyAlignment="1" applyProtection="1">
      <alignment horizontal="right"/>
    </xf>
    <xf numFmtId="41" fontId="6" fillId="4" borderId="28" xfId="4" applyNumberFormat="1" applyFont="1" applyFill="1" applyBorder="1" applyAlignment="1" applyProtection="1">
      <alignment horizontal="right"/>
    </xf>
    <xf numFmtId="37" fontId="7" fillId="5" borderId="0" xfId="18" applyFont="1" applyFill="1" applyProtection="1"/>
    <xf numFmtId="37" fontId="69" fillId="5" borderId="0" xfId="18" applyFont="1" applyFill="1" applyAlignment="1" applyProtection="1">
      <alignment horizontal="center"/>
    </xf>
    <xf numFmtId="37" fontId="46" fillId="5" borderId="0" xfId="18" applyFont="1" applyFill="1" applyProtection="1"/>
    <xf numFmtId="37" fontId="46" fillId="5" borderId="0" xfId="18" applyFont="1" applyFill="1" applyBorder="1" applyProtection="1"/>
    <xf numFmtId="37" fontId="9" fillId="5" borderId="0" xfId="18" quotePrefix="1" applyFont="1" applyFill="1" applyAlignment="1" applyProtection="1">
      <alignment horizontal="left"/>
    </xf>
    <xf numFmtId="37" fontId="9" fillId="5" borderId="0" xfId="18" applyFont="1" applyFill="1" applyProtection="1"/>
    <xf numFmtId="41" fontId="50" fillId="3" borderId="7" xfId="6" applyNumberFormat="1" applyFont="1" applyFill="1" applyBorder="1" applyAlignment="1" applyProtection="1">
      <alignment horizontal="right"/>
    </xf>
    <xf numFmtId="41" fontId="50" fillId="3" borderId="10" xfId="6" applyNumberFormat="1" applyFont="1" applyFill="1" applyBorder="1" applyAlignment="1" applyProtection="1">
      <alignment horizontal="right"/>
    </xf>
    <xf numFmtId="41" fontId="50" fillId="3" borderId="5" xfId="4" applyNumberFormat="1" applyFont="1" applyFill="1" applyBorder="1" applyAlignment="1" applyProtection="1">
      <alignment horizontal="right"/>
    </xf>
    <xf numFmtId="0" fontId="50" fillId="3" borderId="7" xfId="6" quotePrefix="1" applyNumberFormat="1" applyFont="1" applyFill="1" applyBorder="1" applyAlignment="1" applyProtection="1">
      <alignment horizontal="right"/>
    </xf>
    <xf numFmtId="41" fontId="50" fillId="3" borderId="19" xfId="6" quotePrefix="1" applyNumberFormat="1" applyFont="1" applyFill="1" applyBorder="1" applyAlignment="1" applyProtection="1">
      <alignment horizontal="right"/>
    </xf>
    <xf numFmtId="41" fontId="50" fillId="3" borderId="0" xfId="6" quotePrefix="1" applyNumberFormat="1" applyFont="1" applyFill="1" applyBorder="1" applyAlignment="1" applyProtection="1">
      <alignment horizontal="right"/>
    </xf>
    <xf numFmtId="0" fontId="50" fillId="3" borderId="19" xfId="6" applyFont="1" applyFill="1" applyBorder="1" applyAlignment="1" applyProtection="1">
      <alignment horizontal="right"/>
    </xf>
    <xf numFmtId="0" fontId="49" fillId="3" borderId="0" xfId="6" applyFont="1" applyFill="1" applyBorder="1" applyProtection="1"/>
    <xf numFmtId="41" fontId="50" fillId="3" borderId="7" xfId="4" applyNumberFormat="1" applyFont="1" applyFill="1" applyBorder="1" applyAlignment="1" applyProtection="1">
      <alignment horizontal="right"/>
    </xf>
    <xf numFmtId="41" fontId="6" fillId="0" borderId="6" xfId="4" applyNumberFormat="1" applyFont="1" applyFill="1" applyBorder="1" applyAlignment="1" applyProtection="1">
      <alignment horizontal="right"/>
    </xf>
    <xf numFmtId="165" fontId="50" fillId="3" borderId="7" xfId="6" applyNumberFormat="1" applyFont="1" applyFill="1" applyBorder="1" applyProtection="1"/>
    <xf numFmtId="41" fontId="6" fillId="0" borderId="11" xfId="4" applyNumberFormat="1" applyFont="1" applyFill="1" applyBorder="1" applyAlignment="1" applyProtection="1">
      <alignment horizontal="right"/>
    </xf>
    <xf numFmtId="41" fontId="50" fillId="3" borderId="4" xfId="4" quotePrefix="1" applyNumberFormat="1" applyFont="1" applyFill="1" applyBorder="1" applyAlignment="1" applyProtection="1">
      <alignment horizontal="right"/>
    </xf>
    <xf numFmtId="41" fontId="50" fillId="3" borderId="0" xfId="4" quotePrefix="1" applyNumberFormat="1" applyFont="1" applyFill="1" applyBorder="1" applyAlignment="1" applyProtection="1">
      <alignment horizontal="right"/>
    </xf>
    <xf numFmtId="41" fontId="6" fillId="3" borderId="10" xfId="4" quotePrefix="1" applyNumberFormat="1" applyFont="1" applyFill="1" applyBorder="1" applyAlignment="1" applyProtection="1">
      <alignment horizontal="right"/>
    </xf>
    <xf numFmtId="41" fontId="6" fillId="0" borderId="21" xfId="4" applyNumberFormat="1" applyFont="1" applyFill="1" applyBorder="1" applyAlignment="1" applyProtection="1">
      <alignment horizontal="right"/>
    </xf>
    <xf numFmtId="41" fontId="50" fillId="3" borderId="3" xfId="4" quotePrefix="1" applyNumberFormat="1" applyFont="1" applyFill="1" applyBorder="1" applyAlignment="1" applyProtection="1">
      <alignment horizontal="right"/>
    </xf>
    <xf numFmtId="41" fontId="6" fillId="3" borderId="1" xfId="4" quotePrefix="1" applyNumberFormat="1" applyFont="1" applyFill="1" applyBorder="1" applyAlignment="1" applyProtection="1">
      <alignment horizontal="right"/>
    </xf>
    <xf numFmtId="41" fontId="6" fillId="0" borderId="8" xfId="4" applyNumberFormat="1" applyFont="1" applyFill="1" applyBorder="1" applyAlignment="1" applyProtection="1">
      <alignment horizontal="right"/>
    </xf>
    <xf numFmtId="41" fontId="6" fillId="0" borderId="0" xfId="4" applyNumberFormat="1" applyFont="1" applyFill="1" applyBorder="1" applyAlignment="1" applyProtection="1">
      <alignment horizontal="right"/>
    </xf>
    <xf numFmtId="41" fontId="6" fillId="5" borderId="2" xfId="4" quotePrefix="1" applyNumberFormat="1" applyFont="1" applyFill="1" applyBorder="1" applyAlignment="1" applyProtection="1">
      <alignment horizontal="right"/>
    </xf>
    <xf numFmtId="165" fontId="50" fillId="3" borderId="3" xfId="6" quotePrefix="1" applyNumberFormat="1" applyFont="1" applyFill="1" applyBorder="1" applyAlignment="1" applyProtection="1">
      <alignment horizontal="right"/>
    </xf>
    <xf numFmtId="37" fontId="41" fillId="0" borderId="0" xfId="22" applyFont="1" applyProtection="1"/>
    <xf numFmtId="37" fontId="9" fillId="0" borderId="0" xfId="22" applyFont="1" applyProtection="1"/>
    <xf numFmtId="0" fontId="9" fillId="3" borderId="0" xfId="6" quotePrefix="1" applyFont="1" applyFill="1" applyBorder="1" applyAlignment="1" applyProtection="1"/>
    <xf numFmtId="0" fontId="9" fillId="3" borderId="0" xfId="6" quotePrefix="1" applyFont="1" applyFill="1" applyBorder="1" applyAlignment="1" applyProtection="1">
      <alignment vertical="top"/>
    </xf>
    <xf numFmtId="0" fontId="9" fillId="0" borderId="0" xfId="6" quotePrefix="1" applyFont="1" applyFill="1" applyBorder="1" applyAlignment="1" applyProtection="1"/>
    <xf numFmtId="37" fontId="7" fillId="0" borderId="0" xfId="34" applyFont="1" applyFill="1" applyProtection="1"/>
    <xf numFmtId="41" fontId="46" fillId="3" borderId="6" xfId="6" applyNumberFormat="1" applyFont="1" applyFill="1" applyBorder="1" applyAlignment="1" applyProtection="1">
      <alignment horizontal="right"/>
    </xf>
    <xf numFmtId="41" fontId="7" fillId="3" borderId="2" xfId="6" applyNumberFormat="1" applyFont="1" applyFill="1" applyBorder="1" applyAlignment="1" applyProtection="1">
      <alignment horizontal="right"/>
    </xf>
    <xf numFmtId="0" fontId="7" fillId="3" borderId="3" xfId="6" applyFont="1" applyFill="1" applyBorder="1" applyAlignment="1" applyProtection="1">
      <alignment horizontal="right"/>
    </xf>
    <xf numFmtId="0" fontId="7" fillId="3" borderId="6" xfId="6" applyFont="1" applyFill="1" applyBorder="1" applyAlignment="1" applyProtection="1">
      <alignment horizontal="center"/>
    </xf>
    <xf numFmtId="41" fontId="7" fillId="3" borderId="0" xfId="6" applyNumberFormat="1" applyFont="1" applyFill="1" applyBorder="1" applyAlignment="1" applyProtection="1">
      <alignment horizontal="right" wrapText="1"/>
    </xf>
    <xf numFmtId="41" fontId="7" fillId="3" borderId="0" xfId="6" quotePrefix="1" applyNumberFormat="1" applyFont="1" applyFill="1" applyBorder="1" applyAlignment="1" applyProtection="1">
      <alignment horizontal="right" wrapText="1"/>
    </xf>
    <xf numFmtId="41" fontId="7" fillId="3" borderId="0" xfId="6" applyNumberFormat="1" applyFont="1" applyFill="1" applyBorder="1" applyAlignment="1" applyProtection="1">
      <alignment horizontal="right"/>
    </xf>
    <xf numFmtId="41" fontId="7" fillId="3" borderId="0" xfId="6" quotePrefix="1" applyNumberFormat="1" applyFont="1" applyFill="1" applyBorder="1" applyAlignment="1" applyProtection="1">
      <alignment horizontal="right"/>
    </xf>
    <xf numFmtId="0" fontId="7" fillId="3" borderId="5" xfId="6" quotePrefix="1" applyFont="1" applyFill="1" applyBorder="1" applyAlignment="1" applyProtection="1">
      <alignment horizontal="left"/>
    </xf>
    <xf numFmtId="0" fontId="7" fillId="3" borderId="6" xfId="6" applyFont="1" applyFill="1" applyBorder="1" applyProtection="1"/>
    <xf numFmtId="0" fontId="46" fillId="3" borderId="6" xfId="6" applyFont="1" applyFill="1" applyBorder="1" applyProtection="1"/>
    <xf numFmtId="0" fontId="7" fillId="3" borderId="10" xfId="6" quotePrefix="1" applyFont="1" applyFill="1" applyBorder="1" applyAlignment="1" applyProtection="1">
      <alignment horizontal="left"/>
    </xf>
    <xf numFmtId="0" fontId="7" fillId="3" borderId="0" xfId="6" applyFont="1" applyFill="1" applyBorder="1" applyAlignment="1" applyProtection="1">
      <alignment horizontal="right"/>
    </xf>
    <xf numFmtId="0" fontId="46" fillId="3" borderId="0" xfId="6" applyFont="1" applyFill="1" applyBorder="1" applyAlignment="1" applyProtection="1">
      <alignment horizontal="right"/>
    </xf>
    <xf numFmtId="0" fontId="7" fillId="3" borderId="4" xfId="6" applyFont="1" applyFill="1" applyBorder="1" applyAlignment="1" applyProtection="1">
      <alignment horizontal="right"/>
    </xf>
    <xf numFmtId="0" fontId="7" fillId="3" borderId="8" xfId="6" applyFont="1" applyFill="1" applyBorder="1" applyAlignment="1" applyProtection="1">
      <alignment horizontal="left" indent="1"/>
    </xf>
    <xf numFmtId="0" fontId="7" fillId="3" borderId="8" xfId="6" applyFont="1" applyFill="1" applyBorder="1" applyAlignment="1" applyProtection="1"/>
    <xf numFmtId="0" fontId="7" fillId="3" borderId="15" xfId="6" applyFont="1" applyFill="1" applyBorder="1" applyAlignment="1" applyProtection="1">
      <alignment horizontal="left" indent="2"/>
    </xf>
    <xf numFmtId="41" fontId="46" fillId="3" borderId="8" xfId="4" quotePrefix="1" applyNumberFormat="1" applyFont="1" applyFill="1" applyBorder="1" applyAlignment="1" applyProtection="1">
      <alignment horizontal="right" indent="1"/>
    </xf>
    <xf numFmtId="41" fontId="7" fillId="3" borderId="8" xfId="4" applyNumberFormat="1" applyFont="1" applyFill="1" applyBorder="1" applyAlignment="1" applyProtection="1">
      <alignment horizontal="right"/>
    </xf>
    <xf numFmtId="165" fontId="7" fillId="3" borderId="4" xfId="6" quotePrefix="1" applyNumberFormat="1" applyFont="1" applyFill="1" applyBorder="1" applyAlignment="1" applyProtection="1">
      <alignment horizontal="right"/>
    </xf>
    <xf numFmtId="0" fontId="7" fillId="3" borderId="0" xfId="6" applyFont="1" applyFill="1" applyBorder="1" applyAlignment="1" applyProtection="1">
      <alignment horizontal="left" indent="1"/>
    </xf>
    <xf numFmtId="0" fontId="7" fillId="3" borderId="0" xfId="6" applyFont="1" applyFill="1" applyBorder="1" applyAlignment="1" applyProtection="1"/>
    <xf numFmtId="0" fontId="7" fillId="3" borderId="10" xfId="6" applyFont="1" applyFill="1" applyBorder="1" applyAlignment="1" applyProtection="1">
      <alignment horizontal="left" indent="2"/>
    </xf>
    <xf numFmtId="0" fontId="7" fillId="3" borderId="11" xfId="6" applyFont="1" applyFill="1" applyBorder="1" applyAlignment="1" applyProtection="1">
      <alignment horizontal="left" indent="1"/>
    </xf>
    <xf numFmtId="0" fontId="7" fillId="3" borderId="11" xfId="6" applyFont="1" applyFill="1" applyBorder="1" applyAlignment="1" applyProtection="1"/>
    <xf numFmtId="0" fontId="7" fillId="3" borderId="12" xfId="6" applyFont="1" applyFill="1" applyBorder="1" applyAlignment="1" applyProtection="1">
      <alignment horizontal="left" indent="2"/>
    </xf>
    <xf numFmtId="41" fontId="46" fillId="3" borderId="8" xfId="4" applyNumberFormat="1" applyFont="1" applyFill="1" applyBorder="1" applyAlignment="1" applyProtection="1">
      <alignment horizontal="right"/>
    </xf>
    <xf numFmtId="41" fontId="7" fillId="5" borderId="8" xfId="4" applyNumberFormat="1" applyFont="1" applyFill="1" applyBorder="1" applyAlignment="1" applyProtection="1">
      <alignment horizontal="right"/>
    </xf>
    <xf numFmtId="166" fontId="7" fillId="3" borderId="4" xfId="4" applyNumberFormat="1" applyFont="1" applyFill="1" applyBorder="1" applyAlignment="1" applyProtection="1">
      <alignment horizontal="right"/>
    </xf>
    <xf numFmtId="0" fontId="7" fillId="3" borderId="11" xfId="6" quotePrefix="1" applyFont="1" applyFill="1" applyBorder="1" applyAlignment="1" applyProtection="1">
      <alignment horizontal="left" indent="1"/>
    </xf>
    <xf numFmtId="0" fontId="7" fillId="3" borderId="11" xfId="6" quotePrefix="1" applyFont="1" applyFill="1" applyBorder="1" applyAlignment="1" applyProtection="1"/>
    <xf numFmtId="0" fontId="7" fillId="3" borderId="12" xfId="6" quotePrefix="1" applyFont="1" applyFill="1" applyBorder="1" applyAlignment="1" applyProtection="1">
      <alignment horizontal="left" indent="2"/>
    </xf>
    <xf numFmtId="0" fontId="7" fillId="3" borderId="10" xfId="6" quotePrefix="1" applyFont="1" applyFill="1" applyBorder="1" applyAlignment="1" applyProtection="1">
      <alignment horizontal="left" indent="2"/>
    </xf>
    <xf numFmtId="41" fontId="46" fillId="3" borderId="0" xfId="4" applyNumberFormat="1" applyFont="1" applyFill="1" applyBorder="1" applyAlignment="1" applyProtection="1">
      <alignment horizontal="right"/>
    </xf>
    <xf numFmtId="41" fontId="7" fillId="5" borderId="0" xfId="4" applyNumberFormat="1" applyFont="1" applyFill="1" applyBorder="1" applyAlignment="1" applyProtection="1">
      <alignment horizontal="right"/>
    </xf>
    <xf numFmtId="0" fontId="7" fillId="3" borderId="1" xfId="6" applyFont="1" applyFill="1" applyBorder="1" applyProtection="1"/>
    <xf numFmtId="41" fontId="46" fillId="4" borderId="2" xfId="4" applyNumberFormat="1" applyFont="1" applyFill="1" applyBorder="1" applyAlignment="1" applyProtection="1">
      <alignment horizontal="right"/>
    </xf>
    <xf numFmtId="41" fontId="46" fillId="3" borderId="2" xfId="4" applyNumberFormat="1" applyFont="1" applyFill="1" applyBorder="1" applyAlignment="1" applyProtection="1">
      <alignment horizontal="right"/>
    </xf>
    <xf numFmtId="41" fontId="7" fillId="5" borderId="2" xfId="4" applyNumberFormat="1" applyFont="1" applyFill="1" applyBorder="1" applyAlignment="1" applyProtection="1">
      <alignment horizontal="right"/>
    </xf>
    <xf numFmtId="37" fontId="7" fillId="3" borderId="3" xfId="6" applyNumberFormat="1" applyFont="1" applyFill="1" applyBorder="1" applyAlignment="1" applyProtection="1">
      <alignment horizontal="right"/>
    </xf>
    <xf numFmtId="37" fontId="7" fillId="3" borderId="4" xfId="6" applyNumberFormat="1" applyFont="1" applyFill="1" applyBorder="1" applyProtection="1"/>
    <xf numFmtId="0" fontId="46" fillId="3" borderId="1" xfId="6" applyFont="1" applyFill="1" applyBorder="1" applyAlignment="1" applyProtection="1">
      <alignment horizontal="left"/>
    </xf>
    <xf numFmtId="0" fontId="7" fillId="3" borderId="10" xfId="6" applyFont="1" applyFill="1" applyBorder="1" applyProtection="1"/>
    <xf numFmtId="0" fontId="7" fillId="3" borderId="8" xfId="6" applyFont="1" applyFill="1" applyBorder="1" applyAlignment="1" applyProtection="1">
      <alignment horizontal="left" indent="2"/>
    </xf>
    <xf numFmtId="0" fontId="46" fillId="3" borderId="1" xfId="6" applyFont="1" applyFill="1" applyBorder="1" applyProtection="1"/>
    <xf numFmtId="0" fontId="7" fillId="3" borderId="13" xfId="6" applyFont="1" applyFill="1" applyBorder="1" applyAlignment="1" applyProtection="1">
      <alignment horizontal="left" indent="1"/>
    </xf>
    <xf numFmtId="0" fontId="7" fillId="3" borderId="13" xfId="6" applyFont="1" applyFill="1" applyBorder="1" applyAlignment="1" applyProtection="1"/>
    <xf numFmtId="0" fontId="7" fillId="3" borderId="16" xfId="6" applyFont="1" applyFill="1" applyBorder="1" applyAlignment="1" applyProtection="1">
      <alignment horizontal="left" indent="2"/>
    </xf>
    <xf numFmtId="41" fontId="46" fillId="3" borderId="13" xfId="4" applyNumberFormat="1" applyFont="1" applyFill="1" applyBorder="1" applyAlignment="1" applyProtection="1">
      <alignment horizontal="right"/>
    </xf>
    <xf numFmtId="41" fontId="7" fillId="5" borderId="13" xfId="4" applyNumberFormat="1" applyFont="1" applyFill="1" applyBorder="1" applyAlignment="1" applyProtection="1">
      <alignment horizontal="right"/>
    </xf>
    <xf numFmtId="41" fontId="7" fillId="5" borderId="11" xfId="4" applyNumberFormat="1" applyFont="1" applyFill="1" applyBorder="1" applyAlignment="1" applyProtection="1">
      <alignment horizontal="right"/>
    </xf>
    <xf numFmtId="166" fontId="7" fillId="3" borderId="3" xfId="4" applyNumberFormat="1" applyFont="1" applyFill="1" applyBorder="1" applyAlignment="1" applyProtection="1">
      <alignment horizontal="right"/>
    </xf>
    <xf numFmtId="0" fontId="7" fillId="3" borderId="15" xfId="6" quotePrefix="1" applyFont="1" applyFill="1" applyBorder="1" applyAlignment="1" applyProtection="1">
      <alignment horizontal="left"/>
    </xf>
    <xf numFmtId="37" fontId="7" fillId="3" borderId="4" xfId="6" applyNumberFormat="1" applyFont="1" applyFill="1" applyBorder="1" applyAlignment="1" applyProtection="1">
      <alignment horizontal="right"/>
    </xf>
    <xf numFmtId="0" fontId="7" fillId="3" borderId="11" xfId="6" applyFont="1" applyFill="1" applyBorder="1" applyAlignment="1" applyProtection="1">
      <alignment horizontal="left"/>
    </xf>
    <xf numFmtId="0" fontId="46" fillId="3" borderId="10" xfId="6" applyFont="1" applyFill="1" applyBorder="1" applyProtection="1"/>
    <xf numFmtId="0" fontId="46" fillId="3" borderId="16" xfId="6" applyFont="1" applyFill="1" applyBorder="1" applyProtection="1"/>
    <xf numFmtId="0" fontId="7" fillId="3" borderId="10" xfId="6" applyFont="1" applyFill="1" applyBorder="1" applyAlignment="1" applyProtection="1">
      <alignment horizontal="left"/>
    </xf>
    <xf numFmtId="0" fontId="7" fillId="3" borderId="8" xfId="6" applyFont="1" applyFill="1" applyBorder="1" applyAlignment="1" applyProtection="1">
      <alignment horizontal="left"/>
    </xf>
    <xf numFmtId="41" fontId="46" fillId="3" borderId="8" xfId="4" applyNumberFormat="1" applyFont="1" applyFill="1" applyBorder="1" applyAlignment="1" applyProtection="1">
      <alignment horizontal="right"/>
      <protection locked="0"/>
    </xf>
    <xf numFmtId="37" fontId="7" fillId="3" borderId="4" xfId="6" applyNumberFormat="1" applyFont="1" applyFill="1" applyBorder="1" applyAlignment="1" applyProtection="1">
      <alignment horizontal="right"/>
      <protection locked="0"/>
    </xf>
    <xf numFmtId="0" fontId="46" fillId="3" borderId="17" xfId="6" applyFont="1" applyFill="1" applyBorder="1" applyProtection="1"/>
    <xf numFmtId="41" fontId="46" fillId="5" borderId="18" xfId="4" applyNumberFormat="1" applyFont="1" applyFill="1" applyBorder="1" applyAlignment="1" applyProtection="1">
      <alignment horizontal="right"/>
    </xf>
    <xf numFmtId="165" fontId="7" fillId="3" borderId="19" xfId="6" applyNumberFormat="1" applyFont="1" applyFill="1" applyBorder="1" applyAlignment="1" applyProtection="1">
      <alignment horizontal="right"/>
    </xf>
    <xf numFmtId="0" fontId="46" fillId="3" borderId="5" xfId="6" applyFont="1" applyFill="1" applyBorder="1" applyProtection="1"/>
    <xf numFmtId="41" fontId="46" fillId="5" borderId="6" xfId="4" applyNumberFormat="1" applyFont="1" applyFill="1" applyBorder="1" applyAlignment="1" applyProtection="1">
      <alignment horizontal="right"/>
    </xf>
    <xf numFmtId="41" fontId="7" fillId="5" borderId="6" xfId="4" applyNumberFormat="1" applyFont="1" applyFill="1" applyBorder="1" applyAlignment="1" applyProtection="1">
      <alignment horizontal="right"/>
    </xf>
    <xf numFmtId="165" fontId="7" fillId="3" borderId="7" xfId="6" applyNumberFormat="1" applyFont="1" applyFill="1" applyBorder="1" applyAlignment="1" applyProtection="1">
      <alignment horizontal="right"/>
    </xf>
    <xf numFmtId="0" fontId="46" fillId="3" borderId="15" xfId="6" applyFont="1" applyFill="1" applyBorder="1" applyProtection="1"/>
    <xf numFmtId="41" fontId="46" fillId="5" borderId="8" xfId="4" applyNumberFormat="1" applyFont="1" applyFill="1" applyBorder="1" applyAlignment="1" applyProtection="1">
      <alignment horizontal="right"/>
    </xf>
    <xf numFmtId="165" fontId="7" fillId="3" borderId="9" xfId="6" applyNumberFormat="1" applyFont="1" applyFill="1" applyBorder="1" applyAlignment="1" applyProtection="1">
      <alignment horizontal="right"/>
    </xf>
    <xf numFmtId="0" fontId="46" fillId="3" borderId="11" xfId="6" applyFont="1" applyFill="1" applyBorder="1" applyAlignment="1" applyProtection="1">
      <alignment horizontal="left"/>
    </xf>
    <xf numFmtId="37" fontId="71" fillId="0" borderId="0" xfId="34" applyFont="1" applyFill="1" applyProtection="1"/>
    <xf numFmtId="0" fontId="71" fillId="3" borderId="0" xfId="6" quotePrefix="1" applyFont="1" applyFill="1" applyAlignment="1" applyProtection="1">
      <alignment horizontal="left"/>
    </xf>
    <xf numFmtId="0" fontId="71" fillId="5" borderId="0" xfId="6" quotePrefix="1" applyFont="1" applyFill="1" applyBorder="1" applyAlignment="1" applyProtection="1">
      <alignment horizontal="left" vertical="top"/>
    </xf>
    <xf numFmtId="37" fontId="10" fillId="0" borderId="0" xfId="34" applyFont="1" applyFill="1" applyProtection="1"/>
    <xf numFmtId="37" fontId="52" fillId="0" borderId="0" xfId="34" applyFont="1" applyFill="1" applyAlignment="1" applyProtection="1">
      <alignment horizontal="center"/>
    </xf>
    <xf numFmtId="37" fontId="21" fillId="0" borderId="0" xfId="34" applyFont="1" applyFill="1" applyProtection="1"/>
    <xf numFmtId="37" fontId="12" fillId="0" borderId="0" xfId="34" applyFont="1" applyFill="1" applyProtection="1"/>
    <xf numFmtId="0" fontId="73" fillId="3" borderId="0" xfId="11" applyFont="1" applyFill="1" applyBorder="1" applyAlignment="1" applyProtection="1">
      <alignment horizontal="left"/>
    </xf>
    <xf numFmtId="0" fontId="3" fillId="3" borderId="0" xfId="11" applyFont="1" applyFill="1" applyBorder="1" applyAlignment="1" applyProtection="1">
      <alignment horizontal="left" wrapText="1"/>
    </xf>
    <xf numFmtId="0" fontId="74" fillId="5" borderId="0" xfId="0" applyFont="1" applyFill="1" applyAlignment="1">
      <alignment horizontal="left"/>
    </xf>
    <xf numFmtId="0" fontId="3" fillId="3" borderId="34" xfId="11" quotePrefix="1" applyFont="1" applyFill="1" applyBorder="1" applyAlignment="1" applyProtection="1">
      <alignment horizontal="left"/>
    </xf>
    <xf numFmtId="0" fontId="3" fillId="3" borderId="36" xfId="11" quotePrefix="1" applyFont="1" applyFill="1" applyBorder="1" applyAlignment="1" applyProtection="1">
      <alignment horizontal="left"/>
    </xf>
    <xf numFmtId="0" fontId="3" fillId="3" borderId="37" xfId="11" applyFont="1" applyFill="1" applyBorder="1" applyAlignment="1" applyProtection="1">
      <alignment horizontal="left"/>
    </xf>
    <xf numFmtId="0" fontId="74" fillId="5" borderId="0" xfId="0" applyFont="1" applyFill="1" applyAlignment="1"/>
    <xf numFmtId="0" fontId="13" fillId="3" borderId="0" xfId="0" applyFont="1" applyFill="1" applyBorder="1" applyAlignment="1" applyProtection="1">
      <alignment vertical="top"/>
    </xf>
    <xf numFmtId="0" fontId="6" fillId="3" borderId="0" xfId="6" applyFont="1" applyFill="1" applyBorder="1" applyAlignment="1" applyProtection="1">
      <alignment horizontal="left" wrapText="1"/>
    </xf>
    <xf numFmtId="0" fontId="9" fillId="3" borderId="0" xfId="0" applyFont="1" applyFill="1" applyBorder="1" applyAlignment="1" applyProtection="1">
      <alignment vertical="top"/>
    </xf>
    <xf numFmtId="0" fontId="7" fillId="3" borderId="0" xfId="0" applyFont="1" applyFill="1" applyBorder="1" applyAlignment="1" applyProtection="1">
      <alignment vertical="top"/>
    </xf>
    <xf numFmtId="0" fontId="10" fillId="3" borderId="0" xfId="0" applyFont="1" applyFill="1" applyBorder="1" applyAlignment="1" applyProtection="1">
      <alignment vertical="top"/>
    </xf>
    <xf numFmtId="37" fontId="13" fillId="0" borderId="0" xfId="13" applyFont="1" applyProtection="1"/>
    <xf numFmtId="0" fontId="15" fillId="3" borderId="13" xfId="11" applyFont="1" applyFill="1" applyBorder="1" applyAlignment="1" applyProtection="1">
      <alignment horizontal="left"/>
    </xf>
    <xf numFmtId="0" fontId="0" fillId="0" borderId="0" xfId="36" applyFont="1" applyAlignment="1">
      <alignment vertical="center"/>
    </xf>
    <xf numFmtId="0" fontId="78" fillId="0" borderId="0" xfId="36" applyAlignment="1">
      <alignment vertical="center"/>
    </xf>
    <xf numFmtId="0" fontId="0" fillId="0" borderId="0" xfId="36" applyFont="1" applyFill="1" applyBorder="1" applyAlignment="1" applyProtection="1">
      <alignment vertical="center"/>
    </xf>
    <xf numFmtId="0" fontId="83" fillId="0" borderId="0" xfId="36" applyFont="1" applyAlignment="1">
      <alignment horizontal="center"/>
    </xf>
    <xf numFmtId="0" fontId="84" fillId="0" borderId="0" xfId="36" applyFont="1" applyAlignment="1">
      <alignment horizontal="center"/>
    </xf>
    <xf numFmtId="0" fontId="85" fillId="0" borderId="0" xfId="36" applyFont="1" applyAlignment="1">
      <alignment horizontal="center"/>
    </xf>
    <xf numFmtId="0" fontId="85" fillId="0" borderId="0" xfId="36" quotePrefix="1" applyFont="1" applyAlignment="1">
      <alignment horizontal="center"/>
    </xf>
    <xf numFmtId="0" fontId="86" fillId="0" borderId="0" xfId="36" applyFont="1" applyFill="1" applyBorder="1" applyAlignment="1" applyProtection="1">
      <alignment vertical="center"/>
    </xf>
    <xf numFmtId="0" fontId="87" fillId="0" borderId="0" xfId="36" applyFont="1" applyAlignment="1">
      <alignment vertical="center"/>
    </xf>
    <xf numFmtId="0" fontId="88" fillId="0" borderId="0" xfId="36" quotePrefix="1" applyFont="1" applyFill="1" applyBorder="1" applyAlignment="1" applyProtection="1"/>
    <xf numFmtId="0" fontId="79" fillId="3" borderId="8" xfId="0" applyFont="1" applyFill="1" applyBorder="1" applyAlignment="1" applyProtection="1">
      <alignment horizontal="left"/>
    </xf>
    <xf numFmtId="0" fontId="79" fillId="3" borderId="21" xfId="0" applyFont="1" applyFill="1" applyBorder="1" applyAlignment="1" applyProtection="1">
      <alignment horizontal="left"/>
    </xf>
    <xf numFmtId="0" fontId="93" fillId="3" borderId="0" xfId="6" quotePrefix="1" applyFont="1" applyFill="1" applyBorder="1" applyAlignment="1" applyProtection="1">
      <alignment horizontal="left"/>
    </xf>
    <xf numFmtId="0" fontId="13" fillId="3" borderId="0" xfId="6" applyFont="1" applyFill="1" applyBorder="1" applyAlignment="1" applyProtection="1">
      <alignment horizontal="left"/>
    </xf>
    <xf numFmtId="0" fontId="6" fillId="3" borderId="6" xfId="6" applyFont="1" applyFill="1" applyBorder="1" applyAlignment="1" applyProtection="1">
      <alignment horizontal="right"/>
    </xf>
    <xf numFmtId="41" fontId="13" fillId="4" borderId="8" xfId="4" quotePrefix="1" applyNumberFormat="1" applyFont="1" applyFill="1" applyBorder="1" applyAlignment="1" applyProtection="1">
      <alignment horizontal="right" vertical="center"/>
    </xf>
    <xf numFmtId="166" fontId="13" fillId="4" borderId="2" xfId="4" quotePrefix="1" applyNumberFormat="1" applyFont="1" applyFill="1" applyBorder="1" applyAlignment="1" applyProtection="1">
      <alignment vertical="center"/>
    </xf>
    <xf numFmtId="41" fontId="13" fillId="4" borderId="2" xfId="4" quotePrefix="1" applyNumberFormat="1" applyFont="1" applyFill="1" applyBorder="1" applyAlignment="1" applyProtection="1">
      <alignment horizontal="right" vertical="center"/>
    </xf>
    <xf numFmtId="171" fontId="13" fillId="4" borderId="8" xfId="4" quotePrefix="1" applyNumberFormat="1" applyFont="1" applyFill="1" applyBorder="1" applyAlignment="1" applyProtection="1">
      <alignment horizontal="right" vertical="center"/>
    </xf>
    <xf numFmtId="171" fontId="13" fillId="4" borderId="21" xfId="4" quotePrefix="1" applyNumberFormat="1" applyFont="1" applyFill="1" applyBorder="1" applyAlignment="1" applyProtection="1">
      <alignment horizontal="right" vertical="center"/>
    </xf>
    <xf numFmtId="41" fontId="13" fillId="4" borderId="0" xfId="4" quotePrefix="1" applyNumberFormat="1" applyFont="1" applyFill="1" applyBorder="1" applyAlignment="1" applyProtection="1">
      <alignment horizontal="right" vertical="center"/>
    </xf>
    <xf numFmtId="167" fontId="13" fillId="4" borderId="8" xfId="4" quotePrefix="1" applyNumberFormat="1" applyFont="1" applyFill="1" applyBorder="1" applyAlignment="1" applyProtection="1">
      <alignment horizontal="right" vertical="center"/>
    </xf>
    <xf numFmtId="167" fontId="13" fillId="4" borderId="21" xfId="4" quotePrefix="1" applyNumberFormat="1" applyFont="1" applyFill="1" applyBorder="1" applyAlignment="1" applyProtection="1">
      <alignment horizontal="right" vertical="center"/>
    </xf>
    <xf numFmtId="166" fontId="13" fillId="4" borderId="0" xfId="4" quotePrefix="1" applyNumberFormat="1" applyFont="1" applyFill="1" applyBorder="1" applyAlignment="1" applyProtection="1">
      <alignment vertical="center"/>
    </xf>
    <xf numFmtId="41" fontId="13" fillId="4" borderId="23" xfId="4" quotePrefix="1" applyNumberFormat="1" applyFont="1" applyFill="1" applyBorder="1" applyAlignment="1" applyProtection="1">
      <alignment horizontal="right" vertical="center"/>
    </xf>
    <xf numFmtId="41" fontId="6" fillId="5" borderId="6" xfId="4" quotePrefix="1" applyNumberFormat="1" applyFont="1" applyFill="1" applyBorder="1" applyAlignment="1" applyProtection="1">
      <alignment horizontal="right" vertical="center"/>
    </xf>
    <xf numFmtId="41" fontId="6" fillId="4" borderId="0" xfId="4" quotePrefix="1" applyNumberFormat="1" applyFont="1" applyFill="1" applyBorder="1" applyAlignment="1" applyProtection="1">
      <alignment horizontal="right"/>
    </xf>
    <xf numFmtId="41" fontId="6" fillId="4" borderId="23" xfId="4" quotePrefix="1" applyNumberFormat="1" applyFont="1" applyFill="1" applyBorder="1" applyAlignment="1" applyProtection="1">
      <alignment horizontal="right"/>
    </xf>
    <xf numFmtId="41" fontId="6" fillId="4" borderId="2" xfId="4" quotePrefix="1" applyNumberFormat="1" applyFont="1" applyFill="1" applyBorder="1" applyAlignment="1" applyProtection="1">
      <alignment horizontal="right"/>
    </xf>
    <xf numFmtId="41" fontId="6" fillId="4" borderId="8" xfId="6" applyNumberFormat="1" applyFont="1" applyFill="1" applyBorder="1" applyAlignment="1" applyProtection="1">
      <alignment horizontal="right"/>
    </xf>
    <xf numFmtId="41" fontId="6" fillId="4" borderId="18" xfId="6" applyNumberFormat="1" applyFont="1" applyFill="1" applyBorder="1" applyAlignment="1" applyProtection="1">
      <alignment horizontal="right"/>
    </xf>
    <xf numFmtId="166" fontId="6" fillId="4" borderId="2" xfId="4" applyNumberFormat="1" applyFont="1" applyFill="1" applyBorder="1" applyAlignment="1" applyProtection="1">
      <alignment horizontal="right"/>
    </xf>
    <xf numFmtId="41" fontId="6" fillId="4" borderId="2" xfId="6" applyNumberFormat="1" applyFont="1" applyFill="1" applyBorder="1" applyAlignment="1" applyProtection="1">
      <alignment horizontal="right"/>
    </xf>
    <xf numFmtId="171" fontId="6" fillId="4" borderId="8" xfId="6" applyNumberFormat="1" applyFont="1" applyFill="1" applyBorder="1" applyAlignment="1" applyProtection="1">
      <alignment horizontal="right"/>
    </xf>
    <xf numFmtId="171" fontId="6" fillId="4" borderId="13" xfId="4" quotePrefix="1" applyNumberFormat="1" applyFont="1" applyFill="1" applyBorder="1" applyAlignment="1" applyProtection="1">
      <alignment horizontal="right"/>
    </xf>
    <xf numFmtId="164" fontId="6" fillId="4" borderId="0" xfId="6" quotePrefix="1" applyNumberFormat="1" applyFont="1" applyFill="1" applyBorder="1" applyAlignment="1" applyProtection="1">
      <alignment horizontal="right"/>
    </xf>
    <xf numFmtId="0" fontId="6" fillId="4" borderId="6" xfId="6" applyFont="1" applyFill="1" applyBorder="1" applyAlignment="1" applyProtection="1">
      <alignment horizontal="right"/>
    </xf>
    <xf numFmtId="43" fontId="6" fillId="4" borderId="21" xfId="6" applyNumberFormat="1" applyFont="1" applyFill="1" applyBorder="1" applyAlignment="1" applyProtection="1">
      <alignment horizontal="right"/>
    </xf>
    <xf numFmtId="41" fontId="6" fillId="4" borderId="21" xfId="11" applyNumberFormat="1" applyFont="1" applyFill="1" applyBorder="1" applyAlignment="1" applyProtection="1">
      <alignment horizontal="right"/>
    </xf>
    <xf numFmtId="0" fontId="6" fillId="4" borderId="6" xfId="11" applyFont="1" applyFill="1" applyBorder="1" applyAlignment="1" applyProtection="1">
      <alignment horizontal="right"/>
    </xf>
    <xf numFmtId="0" fontId="6" fillId="4" borderId="0" xfId="11" applyFont="1" applyFill="1" applyBorder="1" applyAlignment="1" applyProtection="1">
      <alignment horizontal="right"/>
    </xf>
    <xf numFmtId="167" fontId="6" fillId="4" borderId="8" xfId="11" applyNumberFormat="1" applyFont="1" applyFill="1" applyBorder="1" applyAlignment="1" applyProtection="1">
      <alignment horizontal="right"/>
    </xf>
    <xf numFmtId="167" fontId="6" fillId="4" borderId="11" xfId="11" applyNumberFormat="1" applyFont="1" applyFill="1" applyBorder="1" applyAlignment="1" applyProtection="1">
      <alignment horizontal="right"/>
    </xf>
    <xf numFmtId="167" fontId="6" fillId="4" borderId="0" xfId="11" applyNumberFormat="1" applyFont="1" applyFill="1" applyBorder="1" applyAlignment="1" applyProtection="1">
      <alignment horizontal="right"/>
    </xf>
    <xf numFmtId="9" fontId="6" fillId="4" borderId="21" xfId="11" applyNumberFormat="1" applyFont="1" applyFill="1" applyBorder="1" applyAlignment="1" applyProtection="1">
      <alignment horizontal="right"/>
    </xf>
    <xf numFmtId="0" fontId="32" fillId="4" borderId="0" xfId="11" applyFont="1" applyFill="1" applyBorder="1" applyAlignment="1" applyProtection="1">
      <alignment horizontal="right"/>
    </xf>
    <xf numFmtId="41" fontId="6" fillId="4" borderId="6" xfId="11" applyNumberFormat="1" applyFont="1" applyFill="1" applyBorder="1" applyAlignment="1" applyProtection="1">
      <alignment horizontal="right"/>
    </xf>
    <xf numFmtId="41" fontId="13" fillId="4" borderId="23" xfId="4" applyNumberFormat="1" applyFont="1" applyFill="1" applyBorder="1" applyAlignment="1" applyProtection="1">
      <alignment horizontal="right"/>
    </xf>
    <xf numFmtId="0" fontId="3" fillId="4" borderId="6" xfId="6" applyFont="1" applyFill="1" applyBorder="1" applyProtection="1"/>
    <xf numFmtId="41" fontId="3" fillId="4" borderId="8" xfId="4" applyNumberFormat="1" applyFont="1" applyFill="1" applyBorder="1" applyAlignment="1" applyProtection="1">
      <alignment horizontal="right"/>
    </xf>
    <xf numFmtId="41" fontId="3" fillId="4" borderId="2" xfId="4" applyNumberFormat="1" applyFont="1" applyFill="1" applyBorder="1" applyAlignment="1" applyProtection="1">
      <alignment horizontal="right"/>
    </xf>
    <xf numFmtId="41" fontId="4" fillId="7" borderId="15" xfId="4" applyNumberFormat="1" applyFont="1" applyFill="1" applyBorder="1" applyAlignment="1" applyProtection="1">
      <alignment horizontal="right"/>
    </xf>
    <xf numFmtId="41" fontId="4" fillId="7" borderId="10" xfId="4" applyNumberFormat="1" applyFont="1" applyFill="1" applyBorder="1" applyAlignment="1" applyProtection="1">
      <alignment horizontal="right"/>
    </xf>
    <xf numFmtId="41" fontId="4" fillId="7" borderId="1" xfId="4" applyNumberFormat="1" applyFont="1" applyFill="1" applyBorder="1" applyAlignment="1" applyProtection="1">
      <alignment horizontal="right"/>
    </xf>
    <xf numFmtId="43" fontId="6" fillId="4" borderId="0" xfId="4" applyFont="1" applyFill="1" applyBorder="1" applyAlignment="1" applyProtection="1">
      <alignment horizontal="right"/>
    </xf>
    <xf numFmtId="41" fontId="6" fillId="4" borderId="21" xfId="4" applyNumberFormat="1" applyFont="1" applyFill="1" applyBorder="1" applyAlignment="1" applyProtection="1">
      <alignment horizontal="right"/>
    </xf>
    <xf numFmtId="41" fontId="6" fillId="4" borderId="18" xfId="4" applyNumberFormat="1" applyFont="1" applyFill="1" applyBorder="1" applyAlignment="1" applyProtection="1">
      <alignment horizontal="right" indent="1"/>
    </xf>
    <xf numFmtId="43" fontId="6" fillId="4" borderId="6" xfId="4" applyFont="1" applyFill="1" applyBorder="1" applyAlignment="1" applyProtection="1">
      <alignment horizontal="right"/>
    </xf>
    <xf numFmtId="41" fontId="3" fillId="4" borderId="11" xfId="4" applyNumberFormat="1" applyFont="1" applyFill="1" applyBorder="1" applyAlignment="1" applyProtection="1">
      <alignment horizontal="right"/>
    </xf>
    <xf numFmtId="41" fontId="4" fillId="7" borderId="12" xfId="4" applyNumberFormat="1" applyFont="1" applyFill="1" applyBorder="1" applyAlignment="1" applyProtection="1">
      <alignment horizontal="right"/>
    </xf>
    <xf numFmtId="41" fontId="3" fillId="4" borderId="13" xfId="4" applyNumberFormat="1" applyFont="1" applyFill="1" applyBorder="1" applyAlignment="1" applyProtection="1">
      <alignment horizontal="right"/>
    </xf>
    <xf numFmtId="41" fontId="3" fillId="4" borderId="18" xfId="4" applyNumberFormat="1" applyFont="1" applyFill="1" applyBorder="1" applyAlignment="1" applyProtection="1">
      <alignment horizontal="right"/>
    </xf>
    <xf numFmtId="41" fontId="4" fillId="7" borderId="16" xfId="4" applyNumberFormat="1" applyFont="1" applyFill="1" applyBorder="1" applyAlignment="1" applyProtection="1">
      <alignment horizontal="right"/>
    </xf>
    <xf numFmtId="41" fontId="4" fillId="7" borderId="17" xfId="4" applyNumberFormat="1" applyFont="1" applyFill="1" applyBorder="1" applyAlignment="1" applyProtection="1">
      <alignment horizontal="right"/>
    </xf>
    <xf numFmtId="41" fontId="3" fillId="4" borderId="0" xfId="6" applyNumberFormat="1" applyFont="1" applyFill="1" applyBorder="1" applyAlignment="1" applyProtection="1">
      <alignment horizontal="right"/>
    </xf>
    <xf numFmtId="41" fontId="3" fillId="4" borderId="2" xfId="6" applyNumberFormat="1" applyFont="1" applyFill="1" applyBorder="1" applyAlignment="1" applyProtection="1">
      <alignment horizontal="right"/>
    </xf>
    <xf numFmtId="0" fontId="3" fillId="4" borderId="0" xfId="6" applyFont="1" applyFill="1" applyBorder="1" applyProtection="1"/>
    <xf numFmtId="166" fontId="3" fillId="4" borderId="0" xfId="4" applyNumberFormat="1" applyFont="1" applyFill="1" applyBorder="1" applyAlignment="1" applyProtection="1"/>
    <xf numFmtId="41" fontId="3" fillId="4" borderId="6" xfId="6" applyNumberFormat="1" applyFont="1" applyFill="1" applyBorder="1" applyAlignment="1" applyProtection="1">
      <alignment horizontal="right"/>
    </xf>
    <xf numFmtId="0" fontId="6" fillId="4" borderId="0" xfId="6" applyFont="1" applyFill="1" applyBorder="1" applyProtection="1"/>
    <xf numFmtId="0" fontId="6" fillId="4" borderId="6" xfId="6" applyFont="1" applyFill="1" applyBorder="1" applyProtection="1"/>
    <xf numFmtId="41" fontId="6" fillId="4" borderId="6" xfId="6" applyNumberFormat="1" applyFont="1" applyFill="1" applyBorder="1" applyAlignment="1" applyProtection="1">
      <alignment horizontal="right"/>
    </xf>
    <xf numFmtId="41" fontId="13" fillId="4" borderId="18" xfId="6" applyNumberFormat="1" applyFont="1" applyFill="1" applyBorder="1" applyAlignment="1" applyProtection="1">
      <alignment horizontal="right"/>
    </xf>
    <xf numFmtId="41" fontId="13" fillId="4" borderId="0" xfId="6" applyNumberFormat="1" applyFont="1" applyFill="1" applyBorder="1" applyAlignment="1" applyProtection="1">
      <alignment horizontal="right"/>
    </xf>
    <xf numFmtId="41" fontId="13" fillId="4" borderId="6" xfId="6" applyNumberFormat="1" applyFont="1" applyFill="1" applyBorder="1" applyAlignment="1" applyProtection="1">
      <alignment horizontal="right"/>
    </xf>
    <xf numFmtId="41" fontId="13" fillId="4" borderId="21" xfId="4" applyNumberFormat="1" applyFont="1" applyFill="1" applyBorder="1" applyAlignment="1" applyProtection="1">
      <alignment horizontal="right"/>
    </xf>
    <xf numFmtId="41" fontId="54" fillId="4" borderId="6" xfId="4" applyNumberFormat="1" applyFont="1" applyFill="1" applyBorder="1" applyAlignment="1" applyProtection="1">
      <alignment horizontal="right"/>
    </xf>
    <xf numFmtId="166" fontId="32" fillId="4" borderId="6" xfId="4" applyNumberFormat="1" applyFont="1" applyFill="1" applyBorder="1" applyAlignment="1" applyProtection="1">
      <alignment horizontal="left"/>
    </xf>
    <xf numFmtId="41" fontId="7" fillId="4" borderId="8" xfId="4" applyNumberFormat="1" applyFont="1" applyFill="1" applyBorder="1" applyAlignment="1" applyProtection="1">
      <alignment horizontal="right"/>
    </xf>
    <xf numFmtId="41" fontId="7" fillId="4" borderId="18" xfId="4" applyNumberFormat="1" applyFont="1" applyFill="1" applyBorder="1" applyAlignment="1" applyProtection="1">
      <alignment horizontal="right"/>
    </xf>
    <xf numFmtId="41" fontId="7" fillId="4" borderId="2" xfId="4" applyNumberFormat="1" applyFont="1" applyFill="1" applyBorder="1" applyAlignment="1" applyProtection="1">
      <alignment horizontal="right"/>
    </xf>
    <xf numFmtId="41" fontId="7" fillId="4" borderId="0" xfId="4" applyNumberFormat="1" applyFont="1" applyFill="1" applyBorder="1" applyAlignment="1" applyProtection="1">
      <alignment horizontal="right"/>
    </xf>
    <xf numFmtId="41" fontId="7" fillId="4" borderId="13" xfId="4" applyNumberFormat="1" applyFont="1" applyFill="1" applyBorder="1" applyAlignment="1" applyProtection="1">
      <alignment horizontal="right"/>
    </xf>
    <xf numFmtId="41" fontId="7" fillId="4" borderId="6" xfId="4" applyNumberFormat="1" applyFont="1" applyFill="1" applyBorder="1" applyAlignment="1" applyProtection="1">
      <alignment horizontal="right"/>
    </xf>
    <xf numFmtId="41" fontId="13" fillId="4" borderId="0" xfId="4" quotePrefix="1" applyNumberFormat="1" applyFont="1" applyFill="1" applyBorder="1" applyAlignment="1" applyProtection="1">
      <alignment horizontal="right"/>
    </xf>
    <xf numFmtId="175" fontId="3" fillId="4" borderId="2" xfId="11" applyNumberFormat="1" applyFont="1" applyFill="1" applyBorder="1" applyAlignment="1" applyProtection="1">
      <alignment horizontal="right"/>
    </xf>
    <xf numFmtId="175" fontId="3" fillId="4" borderId="6" xfId="11" applyNumberFormat="1" applyFont="1" applyFill="1" applyBorder="1" applyAlignment="1" applyProtection="1">
      <alignment horizontal="right"/>
    </xf>
    <xf numFmtId="41" fontId="3" fillId="4" borderId="21" xfId="4" applyNumberFormat="1" applyFont="1" applyFill="1" applyBorder="1" applyAlignment="1" applyProtection="1">
      <alignment horizontal="right"/>
    </xf>
    <xf numFmtId="41" fontId="6" fillId="4" borderId="31" xfId="4" applyNumberFormat="1" applyFont="1" applyFill="1" applyBorder="1" applyAlignment="1" applyProtection="1">
      <alignment horizontal="right"/>
    </xf>
    <xf numFmtId="41" fontId="6" fillId="4" borderId="0" xfId="6" quotePrefix="1" applyNumberFormat="1" applyFont="1" applyFill="1" applyBorder="1" applyAlignment="1" applyProtection="1">
      <alignment horizontal="right"/>
    </xf>
    <xf numFmtId="167" fontId="32" fillId="4" borderId="18" xfId="1" applyNumberFormat="1" applyFont="1" applyFill="1" applyBorder="1" applyAlignment="1" applyProtection="1"/>
    <xf numFmtId="41" fontId="6" fillId="4" borderId="23" xfId="4" applyNumberFormat="1" applyFont="1" applyFill="1" applyBorder="1" applyAlignment="1" applyProtection="1">
      <alignment horizontal="right"/>
    </xf>
    <xf numFmtId="167" fontId="32" fillId="4" borderId="6" xfId="1" applyNumberFormat="1" applyFont="1" applyFill="1" applyBorder="1" applyAlignment="1" applyProtection="1"/>
    <xf numFmtId="168" fontId="6" fillId="4" borderId="8" xfId="1" applyNumberFormat="1" applyFont="1" applyFill="1" applyBorder="1" applyAlignment="1" applyProtection="1">
      <alignment horizontal="right"/>
    </xf>
    <xf numFmtId="167" fontId="25" fillId="4" borderId="18" xfId="1" applyNumberFormat="1" applyFont="1" applyFill="1" applyBorder="1" applyAlignment="1" applyProtection="1"/>
    <xf numFmtId="41" fontId="13" fillId="4" borderId="31" xfId="4" applyNumberFormat="1" applyFont="1" applyFill="1" applyBorder="1" applyAlignment="1" applyProtection="1">
      <alignment horizontal="right"/>
    </xf>
    <xf numFmtId="167" fontId="25" fillId="4" borderId="6" xfId="1" applyNumberFormat="1" applyFont="1" applyFill="1" applyBorder="1" applyAlignment="1" applyProtection="1"/>
    <xf numFmtId="169" fontId="13" fillId="4" borderId="8" xfId="1" applyNumberFormat="1" applyFont="1" applyFill="1" applyBorder="1" applyAlignment="1" applyProtection="1">
      <alignment horizontal="right"/>
    </xf>
    <xf numFmtId="168" fontId="13" fillId="4" borderId="8" xfId="1" applyNumberFormat="1" applyFont="1" applyFill="1" applyBorder="1" applyAlignment="1" applyProtection="1">
      <alignment horizontal="right"/>
    </xf>
    <xf numFmtId="41" fontId="13" fillId="4" borderId="0" xfId="6" quotePrefix="1" applyNumberFormat="1" applyFont="1" applyFill="1" applyBorder="1" applyAlignment="1" applyProtection="1">
      <alignment horizontal="right"/>
    </xf>
    <xf numFmtId="0" fontId="13" fillId="0" borderId="8" xfId="6" applyFont="1" applyFill="1" applyBorder="1" applyAlignment="1" applyProtection="1"/>
    <xf numFmtId="0" fontId="6" fillId="0" borderId="11" xfId="6" applyFont="1" applyFill="1" applyBorder="1" applyAlignment="1" applyProtection="1"/>
    <xf numFmtId="0" fontId="13" fillId="5" borderId="8" xfId="11" applyFont="1" applyFill="1" applyBorder="1" applyAlignment="1" applyProtection="1"/>
    <xf numFmtId="0" fontId="13" fillId="5" borderId="14" xfId="11" applyFont="1" applyFill="1" applyBorder="1" applyAlignment="1" applyProtection="1"/>
    <xf numFmtId="164" fontId="4" fillId="6" borderId="3" xfId="6" applyNumberFormat="1" applyFont="1" applyFill="1" applyBorder="1" applyAlignment="1" applyProtection="1">
      <alignment horizontal="center"/>
    </xf>
    <xf numFmtId="164" fontId="3" fillId="6" borderId="3" xfId="6" applyNumberFormat="1" applyFont="1" applyFill="1" applyBorder="1" applyAlignment="1" applyProtection="1">
      <alignment horizontal="center"/>
    </xf>
    <xf numFmtId="0" fontId="5" fillId="6" borderId="0" xfId="6" quotePrefix="1" applyFont="1" applyFill="1" applyBorder="1" applyAlignment="1" applyProtection="1">
      <alignment horizontal="left"/>
    </xf>
    <xf numFmtId="41" fontId="3" fillId="6" borderId="5" xfId="6" applyNumberFormat="1" applyFont="1" applyFill="1" applyBorder="1" applyAlignment="1" applyProtection="1">
      <alignment horizontal="right"/>
    </xf>
    <xf numFmtId="41" fontId="3" fillId="6" borderId="6" xfId="6" applyNumberFormat="1" applyFont="1" applyFill="1" applyBorder="1" applyAlignment="1" applyProtection="1">
      <alignment horizontal="right"/>
    </xf>
    <xf numFmtId="41" fontId="3" fillId="6" borderId="7" xfId="6" applyNumberFormat="1" applyFont="1" applyFill="1" applyBorder="1" applyAlignment="1" applyProtection="1">
      <alignment horizontal="right"/>
    </xf>
    <xf numFmtId="0" fontId="3" fillId="6" borderId="7" xfId="6" applyFont="1" applyFill="1" applyBorder="1" applyProtection="1"/>
    <xf numFmtId="41" fontId="3" fillId="6" borderId="17" xfId="6" applyNumberFormat="1" applyFont="1" applyFill="1" applyBorder="1" applyAlignment="1" applyProtection="1">
      <alignment horizontal="right"/>
    </xf>
    <xf numFmtId="41" fontId="3" fillId="6" borderId="18" xfId="6" applyNumberFormat="1" applyFont="1" applyFill="1" applyBorder="1" applyAlignment="1" applyProtection="1">
      <alignment horizontal="right"/>
    </xf>
    <xf numFmtId="41" fontId="3" fillId="6" borderId="19" xfId="6" applyNumberFormat="1" applyFont="1" applyFill="1" applyBorder="1" applyAlignment="1" applyProtection="1">
      <alignment horizontal="right"/>
    </xf>
    <xf numFmtId="0" fontId="3" fillId="6" borderId="19" xfId="6" applyFont="1" applyFill="1" applyBorder="1" applyProtection="1"/>
    <xf numFmtId="0" fontId="3" fillId="6" borderId="5" xfId="6" applyFont="1" applyFill="1" applyBorder="1" applyProtection="1"/>
    <xf numFmtId="0" fontId="3" fillId="6" borderId="6" xfId="6" applyFont="1" applyFill="1" applyBorder="1" applyProtection="1"/>
    <xf numFmtId="0" fontId="3" fillId="6" borderId="0" xfId="6" applyFont="1" applyFill="1" applyBorder="1" applyAlignment="1" applyProtection="1">
      <alignment horizontal="left" indent="2"/>
    </xf>
    <xf numFmtId="41" fontId="3" fillId="4" borderId="40" xfId="50" applyNumberFormat="1" applyFont="1" applyFill="1" applyBorder="1" applyAlignment="1" applyProtection="1">
      <alignment horizontal="right"/>
    </xf>
    <xf numFmtId="41" fontId="3" fillId="4" borderId="38" xfId="50" applyNumberFormat="1" applyFont="1" applyFill="1" applyBorder="1" applyAlignment="1" applyProtection="1">
      <alignment horizontal="right"/>
    </xf>
    <xf numFmtId="165" fontId="3" fillId="6" borderId="4" xfId="6" applyNumberFormat="1" applyFont="1" applyFill="1" applyBorder="1" applyProtection="1"/>
    <xf numFmtId="0" fontId="3" fillId="6" borderId="41" xfId="6" applyFont="1" applyFill="1" applyBorder="1" applyAlignment="1" applyProtection="1">
      <alignment horizontal="left" indent="2"/>
    </xf>
    <xf numFmtId="41" fontId="3" fillId="4" borderId="4" xfId="50" applyNumberFormat="1" applyFont="1" applyFill="1" applyBorder="1" applyAlignment="1" applyProtection="1">
      <alignment horizontal="right"/>
    </xf>
    <xf numFmtId="0" fontId="3" fillId="6" borderId="4" xfId="6" applyFont="1" applyFill="1" applyBorder="1" applyProtection="1"/>
    <xf numFmtId="41" fontId="3" fillId="4" borderId="44" xfId="50" applyNumberFormat="1" applyFont="1" applyFill="1" applyBorder="1" applyAlignment="1" applyProtection="1">
      <alignment horizontal="right"/>
    </xf>
    <xf numFmtId="41" fontId="3" fillId="4" borderId="17" xfId="50" applyNumberFormat="1" applyFont="1" applyFill="1" applyBorder="1" applyAlignment="1" applyProtection="1">
      <alignment horizontal="right"/>
    </xf>
    <xf numFmtId="41" fontId="3" fillId="4" borderId="18" xfId="50" applyNumberFormat="1" applyFont="1" applyFill="1" applyBorder="1" applyAlignment="1" applyProtection="1">
      <alignment horizontal="right"/>
    </xf>
    <xf numFmtId="41" fontId="3" fillId="4" borderId="19" xfId="50" applyNumberFormat="1" applyFont="1" applyFill="1" applyBorder="1" applyAlignment="1" applyProtection="1">
      <alignment horizontal="right"/>
    </xf>
    <xf numFmtId="41" fontId="3" fillId="4" borderId="3" xfId="50" applyNumberFormat="1" applyFont="1" applyFill="1" applyBorder="1" applyAlignment="1" applyProtection="1">
      <alignment horizontal="right"/>
    </xf>
    <xf numFmtId="41" fontId="3" fillId="4" borderId="1" xfId="50" applyNumberFormat="1" applyFont="1" applyFill="1" applyBorder="1" applyAlignment="1" applyProtection="1">
      <alignment horizontal="right"/>
    </xf>
    <xf numFmtId="41" fontId="3" fillId="4" borderId="2" xfId="50" applyNumberFormat="1" applyFont="1" applyFill="1" applyBorder="1" applyAlignment="1" applyProtection="1">
      <alignment horizontal="right"/>
    </xf>
    <xf numFmtId="0" fontId="3" fillId="6" borderId="3" xfId="6" applyFont="1" applyFill="1" applyBorder="1" applyProtection="1"/>
    <xf numFmtId="41" fontId="3" fillId="4" borderId="10" xfId="50" applyNumberFormat="1" applyFont="1" applyFill="1" applyBorder="1" applyAlignment="1" applyProtection="1">
      <alignment horizontal="right"/>
    </xf>
    <xf numFmtId="41" fontId="3" fillId="4" borderId="0" xfId="50" applyNumberFormat="1" applyFont="1" applyFill="1" applyBorder="1" applyAlignment="1" applyProtection="1">
      <alignment horizontal="right"/>
    </xf>
    <xf numFmtId="0" fontId="3" fillId="6" borderId="38" xfId="6" applyFont="1" applyFill="1" applyBorder="1" applyAlignment="1" applyProtection="1">
      <alignment horizontal="left" indent="2"/>
    </xf>
    <xf numFmtId="41" fontId="3" fillId="4" borderId="46" xfId="50" applyNumberFormat="1" applyFont="1" applyFill="1" applyBorder="1" applyAlignment="1" applyProtection="1">
      <alignment horizontal="right"/>
    </xf>
    <xf numFmtId="41" fontId="3" fillId="4" borderId="11" xfId="50" applyNumberFormat="1" applyFont="1" applyFill="1" applyBorder="1" applyAlignment="1" applyProtection="1">
      <alignment horizontal="right"/>
    </xf>
    <xf numFmtId="41" fontId="3" fillId="4" borderId="41" xfId="50" applyNumberFormat="1" applyFont="1" applyFill="1" applyBorder="1" applyAlignment="1" applyProtection="1">
      <alignment horizontal="right"/>
    </xf>
    <xf numFmtId="0" fontId="3" fillId="6" borderId="43" xfId="6" applyFont="1" applyFill="1" applyBorder="1" applyAlignment="1" applyProtection="1"/>
    <xf numFmtId="0" fontId="3" fillId="4" borderId="38" xfId="6" applyFont="1" applyFill="1" applyBorder="1" applyAlignment="1" applyProtection="1"/>
    <xf numFmtId="0" fontId="8" fillId="6" borderId="0" xfId="6" applyFont="1" applyFill="1" applyBorder="1" applyAlignment="1" applyProtection="1">
      <alignment horizontal="left"/>
    </xf>
    <xf numFmtId="37" fontId="95" fillId="0" borderId="0" xfId="7" applyFont="1" applyBorder="1" applyAlignment="1" applyProtection="1">
      <alignment horizontal="center"/>
    </xf>
    <xf numFmtId="41" fontId="3" fillId="4" borderId="39" xfId="50" applyNumberFormat="1" applyFont="1" applyFill="1" applyBorder="1" applyAlignment="1" applyProtection="1">
      <alignment horizontal="right"/>
    </xf>
    <xf numFmtId="41" fontId="3" fillId="4" borderId="12" xfId="50" applyNumberFormat="1" applyFont="1" applyFill="1" applyBorder="1" applyAlignment="1" applyProtection="1">
      <alignment horizontal="right"/>
    </xf>
    <xf numFmtId="41" fontId="19" fillId="4" borderId="15" xfId="4" quotePrefix="1" applyNumberFormat="1" applyFont="1" applyFill="1" applyBorder="1" applyAlignment="1" applyProtection="1">
      <alignment horizontal="right" vertical="center"/>
    </xf>
    <xf numFmtId="166" fontId="13" fillId="4" borderId="8" xfId="4" quotePrefix="1" applyNumberFormat="1" applyFont="1" applyFill="1" applyBorder="1" applyAlignment="1" applyProtection="1">
      <alignment vertical="center"/>
    </xf>
    <xf numFmtId="166" fontId="19" fillId="4" borderId="4" xfId="4" quotePrefix="1" applyNumberFormat="1" applyFont="1" applyFill="1" applyBorder="1" applyAlignment="1" applyProtection="1">
      <alignment vertical="center"/>
    </xf>
    <xf numFmtId="166" fontId="19" fillId="4" borderId="0" xfId="4" quotePrefix="1" applyNumberFormat="1" applyFont="1" applyFill="1" applyBorder="1" applyAlignment="1" applyProtection="1">
      <alignment vertical="center"/>
    </xf>
    <xf numFmtId="166" fontId="19" fillId="4" borderId="15" xfId="4" quotePrefix="1" applyNumberFormat="1" applyFont="1" applyFill="1" applyBorder="1" applyAlignment="1" applyProtection="1">
      <alignment vertical="center"/>
    </xf>
    <xf numFmtId="166" fontId="13" fillId="4" borderId="4" xfId="4" quotePrefix="1" applyNumberFormat="1" applyFont="1" applyFill="1" applyBorder="1" applyAlignment="1" applyProtection="1">
      <alignment vertical="center"/>
    </xf>
    <xf numFmtId="166" fontId="19" fillId="4" borderId="1" xfId="4" quotePrefix="1" applyNumberFormat="1" applyFont="1" applyFill="1" applyBorder="1" applyAlignment="1" applyProtection="1">
      <alignment vertical="center"/>
    </xf>
    <xf numFmtId="166" fontId="19" fillId="4" borderId="3" xfId="4" quotePrefix="1" applyNumberFormat="1" applyFont="1" applyFill="1" applyBorder="1" applyAlignment="1" applyProtection="1">
      <alignment vertical="center"/>
    </xf>
    <xf numFmtId="41" fontId="19" fillId="4" borderId="1" xfId="4" quotePrefix="1" applyNumberFormat="1" applyFont="1" applyFill="1" applyBorder="1" applyAlignment="1" applyProtection="1">
      <alignment horizontal="right" vertical="center"/>
    </xf>
    <xf numFmtId="166" fontId="13" fillId="4" borderId="3" xfId="4" quotePrefix="1" applyNumberFormat="1" applyFont="1" applyFill="1" applyBorder="1" applyAlignment="1" applyProtection="1">
      <alignment vertical="center"/>
    </xf>
    <xf numFmtId="43" fontId="19" fillId="4" borderId="0" xfId="4" quotePrefix="1" applyNumberFormat="1" applyFont="1" applyFill="1" applyBorder="1" applyAlignment="1" applyProtection="1">
      <alignment vertical="center"/>
    </xf>
    <xf numFmtId="171" fontId="19" fillId="4" borderId="15" xfId="4" quotePrefix="1" applyNumberFormat="1" applyFont="1" applyFill="1" applyBorder="1" applyAlignment="1" applyProtection="1">
      <alignment horizontal="right" vertical="center"/>
    </xf>
    <xf numFmtId="43" fontId="13" fillId="4" borderId="8" xfId="4" quotePrefix="1" applyNumberFormat="1" applyFont="1" applyFill="1" applyBorder="1" applyAlignment="1" applyProtection="1">
      <alignment vertical="center"/>
    </xf>
    <xf numFmtId="43" fontId="19" fillId="4" borderId="15" xfId="4" quotePrefix="1" applyNumberFormat="1" applyFont="1" applyFill="1" applyBorder="1" applyAlignment="1" applyProtection="1">
      <alignment vertical="center"/>
    </xf>
    <xf numFmtId="171" fontId="19" fillId="4" borderId="22" xfId="4" quotePrefix="1" applyNumberFormat="1" applyFont="1" applyFill="1" applyBorder="1" applyAlignment="1" applyProtection="1">
      <alignment horizontal="right" vertical="center"/>
    </xf>
    <xf numFmtId="43" fontId="13" fillId="4" borderId="18" xfId="4" quotePrefix="1" applyNumberFormat="1" applyFont="1" applyFill="1" applyBorder="1" applyAlignment="1" applyProtection="1">
      <alignment vertical="center"/>
    </xf>
    <xf numFmtId="166" fontId="19" fillId="4" borderId="19" xfId="4" quotePrefix="1" applyNumberFormat="1" applyFont="1" applyFill="1" applyBorder="1" applyAlignment="1" applyProtection="1">
      <alignment vertical="center"/>
    </xf>
    <xf numFmtId="43" fontId="19" fillId="4" borderId="22" xfId="4" quotePrefix="1" applyNumberFormat="1" applyFont="1" applyFill="1" applyBorder="1" applyAlignment="1" applyProtection="1">
      <alignment vertical="center"/>
    </xf>
    <xf numFmtId="41" fontId="19" fillId="4" borderId="10" xfId="4" quotePrefix="1" applyNumberFormat="1" applyFont="1" applyFill="1" applyBorder="1" applyAlignment="1" applyProtection="1">
      <alignment horizontal="right" vertical="center"/>
    </xf>
    <xf numFmtId="166" fontId="19" fillId="4" borderId="7" xfId="4" quotePrefix="1" applyNumberFormat="1" applyFont="1" applyFill="1" applyBorder="1" applyAlignment="1" applyProtection="1">
      <alignment vertical="center"/>
    </xf>
    <xf numFmtId="166" fontId="19" fillId="4" borderId="10" xfId="4" quotePrefix="1" applyNumberFormat="1" applyFont="1" applyFill="1" applyBorder="1" applyAlignment="1" applyProtection="1">
      <alignment vertical="center"/>
    </xf>
    <xf numFmtId="166" fontId="19" fillId="4" borderId="17" xfId="4" quotePrefix="1" applyNumberFormat="1" applyFont="1" applyFill="1" applyBorder="1" applyAlignment="1" applyProtection="1">
      <alignment vertical="center"/>
    </xf>
    <xf numFmtId="167" fontId="19" fillId="4" borderId="15" xfId="4" quotePrefix="1" applyNumberFormat="1" applyFont="1" applyFill="1" applyBorder="1" applyAlignment="1" applyProtection="1">
      <alignment horizontal="right" vertical="center"/>
    </xf>
    <xf numFmtId="167" fontId="13" fillId="4" borderId="23" xfId="4" quotePrefix="1" applyNumberFormat="1" applyFont="1" applyFill="1" applyBorder="1" applyAlignment="1" applyProtection="1">
      <alignment vertical="center"/>
    </xf>
    <xf numFmtId="167" fontId="19" fillId="4" borderId="0" xfId="4" quotePrefix="1" applyNumberFormat="1" applyFont="1" applyFill="1" applyBorder="1" applyAlignment="1" applyProtection="1">
      <alignment vertical="center"/>
    </xf>
    <xf numFmtId="167" fontId="19" fillId="4" borderId="22" xfId="4" quotePrefix="1" applyNumberFormat="1" applyFont="1" applyFill="1" applyBorder="1" applyAlignment="1" applyProtection="1">
      <alignment horizontal="right" vertical="center"/>
    </xf>
    <xf numFmtId="167" fontId="13" fillId="4" borderId="18" xfId="4" quotePrefix="1" applyNumberFormat="1" applyFont="1" applyFill="1" applyBorder="1" applyAlignment="1" applyProtection="1">
      <alignment vertical="center"/>
    </xf>
    <xf numFmtId="168" fontId="19" fillId="4" borderId="19" xfId="4" quotePrefix="1" applyNumberFormat="1" applyFont="1" applyFill="1" applyBorder="1" applyAlignment="1" applyProtection="1">
      <alignment vertical="center"/>
    </xf>
    <xf numFmtId="168" fontId="19" fillId="4" borderId="4" xfId="4" quotePrefix="1" applyNumberFormat="1" applyFont="1" applyFill="1" applyBorder="1" applyAlignment="1" applyProtection="1">
      <alignment vertical="center"/>
    </xf>
    <xf numFmtId="168" fontId="19" fillId="4" borderId="0" xfId="4" quotePrefix="1" applyNumberFormat="1" applyFont="1" applyFill="1" applyBorder="1" applyAlignment="1" applyProtection="1">
      <alignment vertical="center"/>
    </xf>
    <xf numFmtId="167" fontId="13" fillId="4" borderId="11" xfId="4" quotePrefix="1" applyNumberFormat="1" applyFont="1" applyFill="1" applyBorder="1" applyAlignment="1" applyProtection="1">
      <alignment vertical="center"/>
    </xf>
    <xf numFmtId="167" fontId="13" fillId="4" borderId="8" xfId="4" quotePrefix="1" applyNumberFormat="1" applyFont="1" applyFill="1" applyBorder="1" applyAlignment="1" applyProtection="1">
      <alignment vertical="center"/>
    </xf>
    <xf numFmtId="167" fontId="13" fillId="4" borderId="21" xfId="4" quotePrefix="1" applyNumberFormat="1" applyFont="1" applyFill="1" applyBorder="1" applyAlignment="1" applyProtection="1">
      <alignment vertical="center"/>
    </xf>
    <xf numFmtId="166" fontId="19" fillId="4" borderId="22" xfId="4" quotePrefix="1" applyNumberFormat="1" applyFont="1" applyFill="1" applyBorder="1" applyAlignment="1" applyProtection="1">
      <alignment vertical="center"/>
    </xf>
    <xf numFmtId="166" fontId="19" fillId="4" borderId="20" xfId="4" quotePrefix="1" applyNumberFormat="1" applyFont="1" applyFill="1" applyBorder="1" applyAlignment="1" applyProtection="1">
      <alignment vertical="center"/>
    </xf>
    <xf numFmtId="41" fontId="19" fillId="4" borderId="25" xfId="4" quotePrefix="1" applyNumberFormat="1" applyFont="1" applyFill="1" applyBorder="1" applyAlignment="1" applyProtection="1">
      <alignment horizontal="right" vertical="center"/>
    </xf>
    <xf numFmtId="41" fontId="15" fillId="4" borderId="15" xfId="4" quotePrefix="1" applyNumberFormat="1" applyFont="1" applyFill="1" applyBorder="1" applyAlignment="1" applyProtection="1">
      <alignment horizontal="right"/>
    </xf>
    <xf numFmtId="41" fontId="6" fillId="4" borderId="4" xfId="4" quotePrefix="1" applyNumberFormat="1" applyFont="1" applyFill="1" applyBorder="1" applyAlignment="1" applyProtection="1">
      <alignment horizontal="right"/>
    </xf>
    <xf numFmtId="41" fontId="15" fillId="4" borderId="0" xfId="4" quotePrefix="1" applyNumberFormat="1" applyFont="1" applyFill="1" applyBorder="1" applyAlignment="1" applyProtection="1">
      <alignment horizontal="right"/>
    </xf>
    <xf numFmtId="41" fontId="15" fillId="4" borderId="10" xfId="4" quotePrefix="1" applyNumberFormat="1" applyFont="1" applyFill="1" applyBorder="1" applyAlignment="1" applyProtection="1">
      <alignment horizontal="right"/>
    </xf>
    <xf numFmtId="41" fontId="6" fillId="4" borderId="13" xfId="4" quotePrefix="1" applyNumberFormat="1" applyFont="1" applyFill="1" applyBorder="1" applyAlignment="1" applyProtection="1">
      <alignment horizontal="right"/>
    </xf>
    <xf numFmtId="41" fontId="15" fillId="4" borderId="17" xfId="4" quotePrefix="1" applyNumberFormat="1" applyFont="1" applyFill="1" applyBorder="1" applyAlignment="1" applyProtection="1">
      <alignment horizontal="right"/>
    </xf>
    <xf numFmtId="41" fontId="6" fillId="4" borderId="21" xfId="4" quotePrefix="1" applyNumberFormat="1" applyFont="1" applyFill="1" applyBorder="1" applyAlignment="1" applyProtection="1">
      <alignment horizontal="right"/>
    </xf>
    <xf numFmtId="41" fontId="15" fillId="4" borderId="25" xfId="4" quotePrefix="1" applyNumberFormat="1" applyFont="1" applyFill="1" applyBorder="1" applyAlignment="1" applyProtection="1">
      <alignment horizontal="right"/>
    </xf>
    <xf numFmtId="41" fontId="6" fillId="4" borderId="7" xfId="4" quotePrefix="1" applyNumberFormat="1" applyFont="1" applyFill="1" applyBorder="1" applyAlignment="1" applyProtection="1">
      <alignment horizontal="right"/>
    </xf>
    <xf numFmtId="41" fontId="15" fillId="4" borderId="1" xfId="4" quotePrefix="1" applyNumberFormat="1" applyFont="1" applyFill="1" applyBorder="1" applyAlignment="1" applyProtection="1">
      <alignment horizontal="right"/>
    </xf>
    <xf numFmtId="41" fontId="6" fillId="4" borderId="3" xfId="4" quotePrefix="1" applyNumberFormat="1" applyFont="1" applyFill="1" applyBorder="1" applyAlignment="1" applyProtection="1">
      <alignment horizontal="right"/>
    </xf>
    <xf numFmtId="41" fontId="6" fillId="4" borderId="11" xfId="4" quotePrefix="1" applyNumberFormat="1" applyFont="1" applyFill="1" applyBorder="1" applyAlignment="1" applyProtection="1">
      <alignment horizontal="right"/>
    </xf>
    <xf numFmtId="41" fontId="15" fillId="4" borderId="22" xfId="4" quotePrefix="1" applyNumberFormat="1" applyFont="1" applyFill="1" applyBorder="1" applyAlignment="1" applyProtection="1">
      <alignment horizontal="right"/>
    </xf>
    <xf numFmtId="41" fontId="15" fillId="4" borderId="15" xfId="6" applyNumberFormat="1" applyFont="1" applyFill="1" applyBorder="1" applyAlignment="1" applyProtection="1">
      <alignment horizontal="right"/>
    </xf>
    <xf numFmtId="41" fontId="6" fillId="4" borderId="4" xfId="6" applyNumberFormat="1" applyFont="1" applyFill="1" applyBorder="1" applyAlignment="1" applyProtection="1">
      <alignment horizontal="right"/>
    </xf>
    <xf numFmtId="41" fontId="6" fillId="4" borderId="20" xfId="6" applyNumberFormat="1" applyFont="1" applyFill="1" applyBorder="1" applyAlignment="1" applyProtection="1">
      <alignment horizontal="right"/>
    </xf>
    <xf numFmtId="41" fontId="15" fillId="4" borderId="10" xfId="6" applyNumberFormat="1" applyFont="1" applyFill="1" applyBorder="1" applyAlignment="1" applyProtection="1">
      <alignment horizontal="right"/>
    </xf>
    <xf numFmtId="166" fontId="15" fillId="4" borderId="8" xfId="4" applyNumberFormat="1" applyFont="1" applyFill="1" applyBorder="1" applyAlignment="1" applyProtection="1">
      <alignment horizontal="right"/>
    </xf>
    <xf numFmtId="41" fontId="6" fillId="4" borderId="21" xfId="6" applyNumberFormat="1" applyFont="1" applyFill="1" applyBorder="1" applyAlignment="1" applyProtection="1">
      <alignment horizontal="right"/>
    </xf>
    <xf numFmtId="41" fontId="6" fillId="4" borderId="19" xfId="6" applyNumberFormat="1" applyFont="1" applyFill="1" applyBorder="1" applyAlignment="1" applyProtection="1">
      <alignment horizontal="right"/>
    </xf>
    <xf numFmtId="41" fontId="15" fillId="4" borderId="22" xfId="6" applyNumberFormat="1" applyFont="1" applyFill="1" applyBorder="1" applyAlignment="1" applyProtection="1">
      <alignment horizontal="right"/>
    </xf>
    <xf numFmtId="166" fontId="15" fillId="4" borderId="18" xfId="4" applyNumberFormat="1" applyFont="1" applyFill="1" applyBorder="1" applyAlignment="1" applyProtection="1">
      <alignment horizontal="right"/>
    </xf>
    <xf numFmtId="41" fontId="15" fillId="4" borderId="15" xfId="4" applyNumberFormat="1" applyFont="1" applyFill="1" applyBorder="1" applyAlignment="1" applyProtection="1">
      <alignment horizontal="right"/>
    </xf>
    <xf numFmtId="41" fontId="15" fillId="4" borderId="8" xfId="4" applyNumberFormat="1" applyFont="1" applyFill="1" applyBorder="1" applyAlignment="1" applyProtection="1">
      <alignment horizontal="right"/>
    </xf>
    <xf numFmtId="166" fontId="6" fillId="4" borderId="8" xfId="4" applyNumberFormat="1" applyFont="1" applyFill="1" applyBorder="1" applyAlignment="1" applyProtection="1">
      <alignment horizontal="right"/>
    </xf>
    <xf numFmtId="166" fontId="6" fillId="4" borderId="4" xfId="4" applyNumberFormat="1" applyFont="1" applyFill="1" applyBorder="1" applyAlignment="1" applyProtection="1"/>
    <xf numFmtId="166" fontId="6" fillId="4" borderId="20" xfId="4" applyNumberFormat="1" applyFont="1" applyFill="1" applyBorder="1" applyAlignment="1" applyProtection="1"/>
    <xf numFmtId="166" fontId="15" fillId="4" borderId="12" xfId="4" applyNumberFormat="1" applyFont="1" applyFill="1" applyBorder="1" applyAlignment="1" applyProtection="1">
      <alignment horizontal="right"/>
    </xf>
    <xf numFmtId="166" fontId="6" fillId="4" borderId="21" xfId="4" applyNumberFormat="1" applyFont="1" applyFill="1" applyBorder="1" applyAlignment="1" applyProtection="1">
      <alignment horizontal="right"/>
    </xf>
    <xf numFmtId="166" fontId="6" fillId="4" borderId="19" xfId="4" applyNumberFormat="1" applyFont="1" applyFill="1" applyBorder="1" applyAlignment="1" applyProtection="1"/>
    <xf numFmtId="166" fontId="15" fillId="4" borderId="22" xfId="4" applyNumberFormat="1" applyFont="1" applyFill="1" applyBorder="1" applyAlignment="1" applyProtection="1">
      <alignment horizontal="right"/>
    </xf>
    <xf numFmtId="41" fontId="15" fillId="4" borderId="23" xfId="4" applyNumberFormat="1" applyFont="1" applyFill="1" applyBorder="1" applyAlignment="1" applyProtection="1">
      <alignment horizontal="right"/>
    </xf>
    <xf numFmtId="41" fontId="6" fillId="4" borderId="13" xfId="6" applyNumberFormat="1" applyFont="1" applyFill="1" applyBorder="1" applyAlignment="1" applyProtection="1">
      <alignment horizontal="right"/>
    </xf>
    <xf numFmtId="41" fontId="15" fillId="4" borderId="16" xfId="6" applyNumberFormat="1" applyFont="1" applyFill="1" applyBorder="1" applyAlignment="1" applyProtection="1">
      <alignment horizontal="right"/>
    </xf>
    <xf numFmtId="166" fontId="15" fillId="4" borderId="1" xfId="4" applyNumberFormat="1" applyFont="1" applyFill="1" applyBorder="1" applyAlignment="1" applyProtection="1">
      <alignment horizontal="right"/>
    </xf>
    <xf numFmtId="166" fontId="6" fillId="4" borderId="3" xfId="4" applyNumberFormat="1" applyFont="1" applyFill="1" applyBorder="1" applyAlignment="1" applyProtection="1"/>
    <xf numFmtId="166" fontId="15" fillId="4" borderId="2" xfId="4" applyNumberFormat="1" applyFont="1" applyFill="1" applyBorder="1" applyAlignment="1" applyProtection="1">
      <alignment horizontal="right"/>
    </xf>
    <xf numFmtId="41" fontId="15" fillId="4" borderId="1" xfId="4" applyNumberFormat="1" applyFont="1" applyFill="1" applyBorder="1" applyAlignment="1" applyProtection="1">
      <alignment horizontal="right"/>
    </xf>
    <xf numFmtId="41" fontId="15" fillId="4" borderId="10" xfId="4" applyNumberFormat="1" applyFont="1" applyFill="1" applyBorder="1" applyAlignment="1" applyProtection="1">
      <alignment horizontal="right"/>
    </xf>
    <xf numFmtId="0" fontId="15" fillId="4" borderId="10" xfId="6" applyFont="1" applyFill="1" applyBorder="1" applyAlignment="1" applyProtection="1">
      <alignment horizontal="right"/>
    </xf>
    <xf numFmtId="0" fontId="6" fillId="4" borderId="4" xfId="6" applyFont="1" applyFill="1" applyBorder="1" applyProtection="1"/>
    <xf numFmtId="0" fontId="6" fillId="4" borderId="20" xfId="6" applyFont="1" applyFill="1" applyBorder="1" applyProtection="1"/>
    <xf numFmtId="0" fontId="15" fillId="4" borderId="0" xfId="6" applyFont="1" applyFill="1" applyBorder="1" applyAlignment="1" applyProtection="1">
      <alignment horizontal="right"/>
    </xf>
    <xf numFmtId="167" fontId="15" fillId="4" borderId="15" xfId="6" applyNumberFormat="1" applyFont="1" applyFill="1" applyBorder="1" applyAlignment="1" applyProtection="1">
      <alignment horizontal="right"/>
    </xf>
    <xf numFmtId="167" fontId="6" fillId="4" borderId="4" xfId="6" applyNumberFormat="1" applyFont="1" applyFill="1" applyBorder="1" applyAlignment="1" applyProtection="1">
      <alignment horizontal="right"/>
    </xf>
    <xf numFmtId="167" fontId="6" fillId="4" borderId="0" xfId="6" applyNumberFormat="1" applyFont="1" applyFill="1" applyBorder="1" applyAlignment="1" applyProtection="1">
      <alignment horizontal="right"/>
    </xf>
    <xf numFmtId="167" fontId="15" fillId="4" borderId="8" xfId="6" applyNumberFormat="1" applyFont="1" applyFill="1" applyBorder="1" applyAlignment="1" applyProtection="1">
      <alignment horizontal="right"/>
    </xf>
    <xf numFmtId="10" fontId="15" fillId="4" borderId="15" xfId="6" applyNumberFormat="1" applyFont="1" applyFill="1" applyBorder="1" applyAlignment="1" applyProtection="1">
      <alignment horizontal="right"/>
    </xf>
    <xf numFmtId="10" fontId="15" fillId="4" borderId="8" xfId="6" applyNumberFormat="1" applyFont="1" applyFill="1" applyBorder="1" applyAlignment="1" applyProtection="1">
      <alignment horizontal="right"/>
    </xf>
    <xf numFmtId="167" fontId="6" fillId="4" borderId="11" xfId="6" applyNumberFormat="1" applyFont="1" applyFill="1" applyBorder="1" applyAlignment="1" applyProtection="1">
      <alignment horizontal="right"/>
    </xf>
    <xf numFmtId="168" fontId="6" fillId="4" borderId="4" xfId="6" applyNumberFormat="1" applyFont="1" applyFill="1" applyBorder="1" applyAlignment="1" applyProtection="1">
      <alignment horizontal="right"/>
    </xf>
    <xf numFmtId="168" fontId="6" fillId="4" borderId="0" xfId="6" applyNumberFormat="1" applyFont="1" applyFill="1" applyBorder="1" applyAlignment="1" applyProtection="1">
      <alignment horizontal="right"/>
    </xf>
    <xf numFmtId="168" fontId="15" fillId="4" borderId="12" xfId="6" applyNumberFormat="1" applyFont="1" applyFill="1" applyBorder="1" applyAlignment="1" applyProtection="1">
      <alignment horizontal="right"/>
    </xf>
    <xf numFmtId="10" fontId="6" fillId="4" borderId="4" xfId="6" applyNumberFormat="1" applyFont="1" applyFill="1" applyBorder="1" applyAlignment="1" applyProtection="1">
      <alignment horizontal="right"/>
    </xf>
    <xf numFmtId="10" fontId="6" fillId="4" borderId="0" xfId="6" applyNumberFormat="1" applyFont="1" applyFill="1" applyBorder="1" applyAlignment="1" applyProtection="1">
      <alignment horizontal="right"/>
    </xf>
    <xf numFmtId="169" fontId="15" fillId="4" borderId="12" xfId="6" applyNumberFormat="1" applyFont="1" applyFill="1" applyBorder="1" applyAlignment="1" applyProtection="1">
      <alignment horizontal="right"/>
    </xf>
    <xf numFmtId="169" fontId="15" fillId="4" borderId="16" xfId="6" applyNumberFormat="1" applyFont="1" applyFill="1" applyBorder="1" applyAlignment="1" applyProtection="1">
      <alignment horizontal="right"/>
    </xf>
    <xf numFmtId="169" fontId="15" fillId="4" borderId="11" xfId="6" applyNumberFormat="1" applyFont="1" applyFill="1" applyBorder="1" applyAlignment="1" applyProtection="1">
      <alignment horizontal="right"/>
    </xf>
    <xf numFmtId="168" fontId="15" fillId="4" borderId="16" xfId="6" applyNumberFormat="1" applyFont="1" applyFill="1" applyBorder="1" applyAlignment="1" applyProtection="1">
      <alignment horizontal="right"/>
    </xf>
    <xf numFmtId="0" fontId="15" fillId="4" borderId="5" xfId="6" quotePrefix="1" applyFont="1" applyFill="1" applyBorder="1" applyAlignment="1" applyProtection="1">
      <alignment horizontal="right"/>
    </xf>
    <xf numFmtId="0" fontId="6" fillId="4" borderId="7" xfId="6" quotePrefix="1" applyFont="1" applyFill="1" applyBorder="1" applyAlignment="1" applyProtection="1">
      <alignment horizontal="left"/>
    </xf>
    <xf numFmtId="0" fontId="6" fillId="4" borderId="0" xfId="6" quotePrefix="1" applyFont="1" applyFill="1" applyBorder="1" applyAlignment="1" applyProtection="1">
      <alignment horizontal="left"/>
    </xf>
    <xf numFmtId="0" fontId="6" fillId="4" borderId="5" xfId="6" quotePrefix="1" applyFont="1" applyFill="1" applyBorder="1" applyAlignment="1" applyProtection="1">
      <alignment horizontal="right"/>
    </xf>
    <xf numFmtId="0" fontId="6" fillId="4" borderId="10" xfId="6" applyFont="1" applyFill="1" applyBorder="1" applyAlignment="1" applyProtection="1">
      <alignment horizontal="right"/>
    </xf>
    <xf numFmtId="171" fontId="15" fillId="4" borderId="15" xfId="6" applyNumberFormat="1" applyFont="1" applyFill="1" applyBorder="1" applyAlignment="1" applyProtection="1">
      <alignment horizontal="right"/>
    </xf>
    <xf numFmtId="171" fontId="6" fillId="4" borderId="8" xfId="4" quotePrefix="1" applyNumberFormat="1" applyFont="1" applyFill="1" applyBorder="1" applyAlignment="1" applyProtection="1">
      <alignment horizontal="right"/>
    </xf>
    <xf numFmtId="43" fontId="6" fillId="4" borderId="4" xfId="4" quotePrefix="1" applyNumberFormat="1" applyFont="1" applyFill="1" applyBorder="1" applyAlignment="1" applyProtection="1">
      <alignment horizontal="right"/>
    </xf>
    <xf numFmtId="43" fontId="6" fillId="4" borderId="0" xfId="4" quotePrefix="1" applyNumberFormat="1" applyFont="1" applyFill="1" applyBorder="1" applyAlignment="1" applyProtection="1">
      <alignment horizontal="right"/>
    </xf>
    <xf numFmtId="43" fontId="15" fillId="4" borderId="15" xfId="6" quotePrefix="1" applyNumberFormat="1" applyFont="1" applyFill="1" applyBorder="1" applyAlignment="1" applyProtection="1">
      <alignment horizontal="right"/>
    </xf>
    <xf numFmtId="171" fontId="15" fillId="4" borderId="8" xfId="6" applyNumberFormat="1" applyFont="1" applyFill="1" applyBorder="1" applyAlignment="1" applyProtection="1">
      <alignment horizontal="right"/>
    </xf>
    <xf numFmtId="43" fontId="15" fillId="4" borderId="12" xfId="6" quotePrefix="1" applyNumberFormat="1" applyFont="1" applyFill="1" applyBorder="1" applyAlignment="1" applyProtection="1">
      <alignment horizontal="right"/>
    </xf>
    <xf numFmtId="43" fontId="6" fillId="4" borderId="4" xfId="4" quotePrefix="1" applyNumberFormat="1" applyFont="1" applyFill="1" applyBorder="1" applyAlignment="1" applyProtection="1">
      <alignment horizontal="right" indent="1"/>
    </xf>
    <xf numFmtId="43" fontId="6" fillId="4" borderId="0" xfId="4" quotePrefix="1" applyNumberFormat="1" applyFont="1" applyFill="1" applyBorder="1" applyAlignment="1" applyProtection="1">
      <alignment horizontal="right" indent="1"/>
    </xf>
    <xf numFmtId="171" fontId="15" fillId="4" borderId="16" xfId="4" quotePrefix="1" applyNumberFormat="1" applyFont="1" applyFill="1" applyBorder="1" applyAlignment="1" applyProtection="1">
      <alignment horizontal="right"/>
    </xf>
    <xf numFmtId="43" fontId="15" fillId="4" borderId="16" xfId="4" quotePrefix="1" applyNumberFormat="1" applyFont="1" applyFill="1" applyBorder="1" applyAlignment="1" applyProtection="1">
      <alignment horizontal="right"/>
    </xf>
    <xf numFmtId="171" fontId="15" fillId="4" borderId="13" xfId="4" quotePrefix="1" applyNumberFormat="1" applyFont="1" applyFill="1" applyBorder="1" applyAlignment="1" applyProtection="1">
      <alignment horizontal="right"/>
    </xf>
    <xf numFmtId="164" fontId="15" fillId="4" borderId="10" xfId="6" quotePrefix="1" applyNumberFormat="1" applyFont="1" applyFill="1" applyBorder="1" applyAlignment="1" applyProtection="1">
      <alignment horizontal="right"/>
    </xf>
    <xf numFmtId="172" fontId="6" fillId="4" borderId="4" xfId="6" quotePrefix="1" applyNumberFormat="1" applyFont="1" applyFill="1" applyBorder="1" applyProtection="1"/>
    <xf numFmtId="172" fontId="6" fillId="4" borderId="0" xfId="6" quotePrefix="1" applyNumberFormat="1" applyFont="1" applyFill="1" applyBorder="1" applyProtection="1"/>
    <xf numFmtId="172" fontId="15" fillId="4" borderId="10" xfId="6" quotePrefix="1" applyNumberFormat="1" applyFont="1" applyFill="1" applyBorder="1" applyAlignment="1" applyProtection="1">
      <alignment horizontal="right"/>
    </xf>
    <xf numFmtId="164" fontId="15" fillId="4" borderId="0" xfId="6" quotePrefix="1" applyNumberFormat="1" applyFont="1" applyFill="1" applyBorder="1" applyAlignment="1" applyProtection="1">
      <alignment horizontal="right"/>
    </xf>
    <xf numFmtId="41" fontId="15" fillId="4" borderId="8" xfId="6" applyNumberFormat="1" applyFont="1" applyFill="1" applyBorder="1" applyAlignment="1" applyProtection="1">
      <alignment horizontal="right"/>
    </xf>
    <xf numFmtId="41" fontId="15" fillId="4" borderId="12" xfId="4" quotePrefix="1" applyNumberFormat="1" applyFont="1" applyFill="1" applyBorder="1" applyAlignment="1" applyProtection="1">
      <alignment horizontal="right"/>
    </xf>
    <xf numFmtId="41" fontId="15" fillId="4" borderId="21" xfId="6" applyNumberFormat="1" applyFont="1" applyFill="1" applyBorder="1" applyAlignment="1" applyProtection="1">
      <alignment horizontal="right"/>
    </xf>
    <xf numFmtId="0" fontId="15" fillId="4" borderId="5" xfId="6" applyFont="1" applyFill="1" applyBorder="1" applyAlignment="1" applyProtection="1">
      <alignment horizontal="right"/>
    </xf>
    <xf numFmtId="0" fontId="15" fillId="4" borderId="6" xfId="6" applyFont="1" applyFill="1" applyBorder="1" applyAlignment="1" applyProtection="1">
      <alignment horizontal="right"/>
    </xf>
    <xf numFmtId="167" fontId="15" fillId="4" borderId="12" xfId="6" applyNumberFormat="1" applyFont="1" applyFill="1" applyBorder="1" applyAlignment="1" applyProtection="1">
      <alignment horizontal="right"/>
    </xf>
    <xf numFmtId="43" fontId="15" fillId="4" borderId="22" xfId="6" applyNumberFormat="1" applyFont="1" applyFill="1" applyBorder="1" applyAlignment="1" applyProtection="1">
      <alignment horizontal="right"/>
    </xf>
    <xf numFmtId="43" fontId="6" fillId="4" borderId="19" xfId="6" quotePrefix="1" applyNumberFormat="1" applyFont="1" applyFill="1" applyBorder="1" applyAlignment="1" applyProtection="1">
      <alignment horizontal="right"/>
    </xf>
    <xf numFmtId="43" fontId="6" fillId="4" borderId="0" xfId="6" quotePrefix="1" applyNumberFormat="1" applyFont="1" applyFill="1" applyBorder="1" applyAlignment="1" applyProtection="1">
      <alignment horizontal="right"/>
    </xf>
    <xf numFmtId="43" fontId="15" fillId="4" borderId="17" xfId="6" quotePrefix="1" applyNumberFormat="1" applyFont="1" applyFill="1" applyBorder="1" applyAlignment="1" applyProtection="1">
      <alignment horizontal="right"/>
    </xf>
    <xf numFmtId="43" fontId="15" fillId="4" borderId="21" xfId="6" applyNumberFormat="1" applyFont="1" applyFill="1" applyBorder="1" applyAlignment="1" applyProtection="1">
      <alignment horizontal="right"/>
    </xf>
    <xf numFmtId="41" fontId="15" fillId="4" borderId="8" xfId="11" applyNumberFormat="1" applyFont="1" applyFill="1" applyBorder="1" applyAlignment="1" applyProtection="1">
      <alignment horizontal="right"/>
    </xf>
    <xf numFmtId="41" fontId="15" fillId="4" borderId="22" xfId="11" applyNumberFormat="1" applyFont="1" applyFill="1" applyBorder="1" applyAlignment="1" applyProtection="1">
      <alignment horizontal="right"/>
    </xf>
    <xf numFmtId="41" fontId="6" fillId="4" borderId="11" xfId="11" applyNumberFormat="1" applyFont="1" applyFill="1" applyBorder="1" applyAlignment="1" applyProtection="1">
      <alignment horizontal="right"/>
    </xf>
    <xf numFmtId="41" fontId="6" fillId="4" borderId="19" xfId="11" applyNumberFormat="1" applyFont="1" applyFill="1" applyBorder="1" applyAlignment="1" applyProtection="1">
      <alignment horizontal="right"/>
    </xf>
    <xf numFmtId="0" fontId="15" fillId="4" borderId="5" xfId="11" applyFont="1" applyFill="1" applyBorder="1" applyAlignment="1" applyProtection="1">
      <alignment horizontal="right"/>
    </xf>
    <xf numFmtId="0" fontId="6" fillId="4" borderId="4" xfId="11" applyFont="1" applyFill="1" applyBorder="1" applyProtection="1"/>
    <xf numFmtId="0" fontId="6" fillId="4" borderId="0" xfId="11" applyFont="1" applyFill="1" applyBorder="1" applyProtection="1"/>
    <xf numFmtId="0" fontId="15" fillId="4" borderId="6" xfId="11" applyFont="1" applyFill="1" applyBorder="1" applyAlignment="1" applyProtection="1">
      <alignment horizontal="right"/>
    </xf>
    <xf numFmtId="0" fontId="15" fillId="4" borderId="10" xfId="11" applyFont="1" applyFill="1" applyBorder="1" applyAlignment="1" applyProtection="1">
      <alignment horizontal="right"/>
    </xf>
    <xf numFmtId="0" fontId="6" fillId="4" borderId="4" xfId="11" applyFont="1" applyFill="1" applyBorder="1" applyAlignment="1" applyProtection="1">
      <alignment horizontal="right"/>
    </xf>
    <xf numFmtId="0" fontId="15" fillId="4" borderId="0" xfId="11" applyFont="1" applyFill="1" applyBorder="1" applyAlignment="1" applyProtection="1">
      <alignment horizontal="right"/>
    </xf>
    <xf numFmtId="0" fontId="36" fillId="4" borderId="10" xfId="11" applyFont="1" applyFill="1" applyBorder="1" applyAlignment="1" applyProtection="1">
      <alignment horizontal="right"/>
    </xf>
    <xf numFmtId="0" fontId="36" fillId="4" borderId="0" xfId="11" applyFont="1" applyFill="1" applyBorder="1" applyAlignment="1" applyProtection="1">
      <alignment horizontal="right"/>
    </xf>
    <xf numFmtId="41" fontId="15" fillId="4" borderId="5" xfId="11" applyNumberFormat="1" applyFont="1" applyFill="1" applyBorder="1" applyAlignment="1" applyProtection="1">
      <alignment horizontal="right"/>
    </xf>
    <xf numFmtId="41" fontId="6" fillId="4" borderId="6" xfId="1" applyNumberFormat="1" applyFont="1" applyFill="1" applyBorder="1" applyAlignment="1" applyProtection="1">
      <alignment horizontal="right"/>
    </xf>
    <xf numFmtId="41" fontId="15" fillId="4" borderId="5" xfId="1" applyNumberFormat="1" applyFont="1" applyFill="1" applyBorder="1" applyAlignment="1" applyProtection="1">
      <alignment horizontal="right"/>
    </xf>
    <xf numFmtId="41" fontId="15" fillId="4" borderId="6" xfId="4" applyNumberFormat="1" applyFont="1" applyFill="1" applyBorder="1" applyAlignment="1" applyProtection="1">
      <alignment horizontal="right"/>
    </xf>
    <xf numFmtId="41" fontId="15" fillId="4" borderId="10" xfId="11" applyNumberFormat="1" applyFont="1" applyFill="1" applyBorder="1" applyAlignment="1" applyProtection="1">
      <alignment horizontal="right"/>
    </xf>
    <xf numFmtId="41" fontId="15" fillId="4" borderId="0" xfId="4" applyNumberFormat="1" applyFont="1" applyFill="1" applyBorder="1" applyAlignment="1" applyProtection="1">
      <alignment horizontal="right"/>
    </xf>
    <xf numFmtId="41" fontId="15" fillId="4" borderId="18" xfId="11" applyNumberFormat="1" applyFont="1" applyFill="1" applyBorder="1" applyAlignment="1" applyProtection="1">
      <alignment horizontal="right"/>
    </xf>
    <xf numFmtId="41" fontId="19" fillId="4" borderId="15" xfId="4" applyNumberFormat="1" applyFont="1" applyFill="1" applyBorder="1" applyAlignment="1" applyProtection="1">
      <alignment horizontal="right"/>
    </xf>
    <xf numFmtId="41" fontId="19" fillId="4" borderId="1" xfId="4" applyNumberFormat="1" applyFont="1" applyFill="1" applyBorder="1" applyAlignment="1" applyProtection="1">
      <alignment horizontal="right"/>
    </xf>
    <xf numFmtId="41" fontId="19" fillId="4" borderId="17" xfId="4" applyNumberFormat="1" applyFont="1" applyFill="1" applyBorder="1" applyAlignment="1" applyProtection="1">
      <alignment horizontal="right"/>
    </xf>
    <xf numFmtId="41" fontId="19" fillId="4" borderId="8" xfId="4" applyNumberFormat="1" applyFont="1" applyFill="1" applyBorder="1" applyAlignment="1" applyProtection="1">
      <alignment horizontal="right"/>
    </xf>
    <xf numFmtId="41" fontId="19" fillId="4" borderId="0" xfId="4" applyNumberFormat="1" applyFont="1" applyFill="1" applyBorder="1" applyAlignment="1" applyProtection="1">
      <alignment horizontal="right"/>
    </xf>
    <xf numFmtId="41" fontId="19" fillId="4" borderId="2" xfId="4" applyNumberFormat="1" applyFont="1" applyFill="1" applyBorder="1" applyAlignment="1" applyProtection="1">
      <alignment horizontal="right"/>
    </xf>
    <xf numFmtId="41" fontId="19" fillId="4" borderId="18" xfId="4" applyNumberFormat="1" applyFont="1" applyFill="1" applyBorder="1" applyAlignment="1" applyProtection="1">
      <alignment horizontal="right"/>
    </xf>
    <xf numFmtId="41" fontId="19" fillId="4" borderId="25" xfId="4" applyNumberFormat="1" applyFont="1" applyFill="1" applyBorder="1" applyAlignment="1" applyProtection="1">
      <alignment horizontal="right"/>
    </xf>
    <xf numFmtId="41" fontId="19" fillId="4" borderId="16" xfId="4" applyNumberFormat="1" applyFont="1" applyFill="1" applyBorder="1" applyAlignment="1" applyProtection="1">
      <alignment horizontal="right"/>
    </xf>
    <xf numFmtId="41" fontId="15" fillId="4" borderId="12" xfId="4" applyNumberFormat="1" applyFont="1" applyFill="1" applyBorder="1" applyAlignment="1" applyProtection="1">
      <alignment horizontal="right"/>
    </xf>
    <xf numFmtId="41" fontId="15" fillId="4" borderId="2" xfId="4" applyNumberFormat="1" applyFont="1" applyFill="1" applyBorder="1" applyAlignment="1" applyProtection="1">
      <alignment horizontal="right"/>
    </xf>
    <xf numFmtId="41" fontId="15" fillId="4" borderId="11" xfId="4" applyNumberFormat="1" applyFont="1" applyFill="1" applyBorder="1" applyAlignment="1" applyProtection="1">
      <alignment horizontal="right"/>
    </xf>
    <xf numFmtId="41" fontId="4" fillId="4" borderId="15" xfId="4" applyNumberFormat="1" applyFont="1" applyFill="1" applyBorder="1" applyAlignment="1" applyProtection="1">
      <alignment horizontal="right"/>
    </xf>
    <xf numFmtId="41" fontId="4" fillId="4" borderId="10" xfId="4" applyNumberFormat="1" applyFont="1" applyFill="1" applyBorder="1" applyAlignment="1" applyProtection="1">
      <alignment horizontal="right"/>
    </xf>
    <xf numFmtId="41" fontId="4" fillId="4" borderId="1" xfId="4" applyNumberFormat="1" applyFont="1" applyFill="1" applyBorder="1" applyAlignment="1" applyProtection="1">
      <alignment horizontal="right"/>
    </xf>
    <xf numFmtId="41" fontId="4" fillId="4" borderId="8" xfId="4" applyNumberFormat="1" applyFont="1" applyFill="1" applyBorder="1" applyAlignment="1" applyProtection="1">
      <alignment horizontal="right"/>
    </xf>
    <xf numFmtId="41" fontId="4" fillId="4" borderId="11" xfId="4" applyNumberFormat="1" applyFont="1" applyFill="1" applyBorder="1" applyAlignment="1" applyProtection="1">
      <alignment horizontal="right"/>
    </xf>
    <xf numFmtId="41" fontId="4" fillId="4" borderId="18" xfId="4" applyNumberFormat="1" applyFont="1" applyFill="1" applyBorder="1" applyAlignment="1" applyProtection="1">
      <alignment horizontal="right"/>
    </xf>
    <xf numFmtId="41" fontId="4" fillId="4" borderId="2" xfId="4" applyNumberFormat="1" applyFont="1" applyFill="1" applyBorder="1" applyAlignment="1" applyProtection="1">
      <alignment horizontal="right"/>
    </xf>
    <xf numFmtId="41" fontId="15" fillId="4" borderId="22" xfId="4" applyNumberFormat="1" applyFont="1" applyFill="1" applyBorder="1" applyAlignment="1" applyProtection="1">
      <alignment horizontal="right"/>
    </xf>
    <xf numFmtId="41" fontId="15" fillId="4" borderId="17" xfId="4" applyNumberFormat="1" applyFont="1" applyFill="1" applyBorder="1" applyAlignment="1" applyProtection="1">
      <alignment horizontal="right" indent="1"/>
    </xf>
    <xf numFmtId="41" fontId="15" fillId="4" borderId="16" xfId="4" applyNumberFormat="1" applyFont="1" applyFill="1" applyBorder="1" applyAlignment="1" applyProtection="1">
      <alignment horizontal="right"/>
    </xf>
    <xf numFmtId="41" fontId="15" fillId="4" borderId="1" xfId="4" applyNumberFormat="1" applyFont="1" applyFill="1" applyBorder="1" applyAlignment="1" applyProtection="1">
      <alignment horizontal="right" indent="1"/>
    </xf>
    <xf numFmtId="41" fontId="15" fillId="4" borderId="10" xfId="4" applyNumberFormat="1" applyFont="1" applyFill="1" applyBorder="1" applyAlignment="1" applyProtection="1">
      <alignment horizontal="right" indent="1"/>
    </xf>
    <xf numFmtId="41" fontId="15" fillId="4" borderId="18" xfId="4" applyNumberFormat="1" applyFont="1" applyFill="1" applyBorder="1" applyAlignment="1" applyProtection="1">
      <alignment horizontal="right"/>
    </xf>
    <xf numFmtId="41" fontId="15" fillId="4" borderId="17" xfId="4" applyNumberFormat="1" applyFont="1" applyFill="1" applyBorder="1" applyAlignment="1" applyProtection="1">
      <alignment horizontal="right"/>
    </xf>
    <xf numFmtId="43" fontId="15" fillId="4" borderId="0" xfId="4" applyFont="1" applyFill="1" applyBorder="1" applyAlignment="1" applyProtection="1">
      <alignment horizontal="right"/>
    </xf>
    <xf numFmtId="43" fontId="15" fillId="4" borderId="5" xfId="4" applyFont="1" applyFill="1" applyBorder="1" applyAlignment="1" applyProtection="1">
      <alignment horizontal="right"/>
    </xf>
    <xf numFmtId="169" fontId="15" fillId="4" borderId="15" xfId="4" applyNumberFormat="1" applyFont="1" applyFill="1" applyBorder="1" applyAlignment="1" applyProtection="1">
      <alignment horizontal="right"/>
    </xf>
    <xf numFmtId="168" fontId="15" fillId="4" borderId="15" xfId="4" applyNumberFormat="1" applyFont="1" applyFill="1" applyBorder="1" applyAlignment="1" applyProtection="1">
      <alignment horizontal="right"/>
    </xf>
    <xf numFmtId="41" fontId="15" fillId="4" borderId="5" xfId="4" applyNumberFormat="1" applyFont="1" applyFill="1" applyBorder="1" applyAlignment="1" applyProtection="1">
      <alignment horizontal="right"/>
    </xf>
    <xf numFmtId="41" fontId="15" fillId="4" borderId="13" xfId="4" applyNumberFormat="1" applyFont="1" applyFill="1" applyBorder="1" applyAlignment="1" applyProtection="1">
      <alignment horizontal="right"/>
    </xf>
    <xf numFmtId="41" fontId="15" fillId="4" borderId="2" xfId="4" applyNumberFormat="1" applyFont="1" applyFill="1" applyBorder="1" applyAlignment="1" applyProtection="1">
      <alignment horizontal="right" indent="1"/>
    </xf>
    <xf numFmtId="41" fontId="15" fillId="4" borderId="0" xfId="4" applyNumberFormat="1" applyFont="1" applyFill="1" applyBorder="1" applyAlignment="1" applyProtection="1">
      <alignment horizontal="right" indent="1"/>
    </xf>
    <xf numFmtId="41" fontId="15" fillId="4" borderId="0" xfId="11" applyNumberFormat="1" applyFont="1" applyFill="1" applyBorder="1" applyAlignment="1" applyProtection="1">
      <alignment horizontal="right"/>
    </xf>
    <xf numFmtId="43" fontId="15" fillId="4" borderId="0" xfId="4" applyFont="1" applyFill="1" applyBorder="1" applyAlignment="1" applyProtection="1"/>
    <xf numFmtId="43" fontId="15" fillId="4" borderId="6" xfId="4" applyFont="1" applyFill="1" applyBorder="1" applyAlignment="1" applyProtection="1"/>
    <xf numFmtId="169" fontId="15" fillId="4" borderId="8" xfId="4" applyNumberFormat="1" applyFont="1" applyFill="1" applyBorder="1" applyAlignment="1" applyProtection="1"/>
    <xf numFmtId="168" fontId="15" fillId="4" borderId="8" xfId="4" applyNumberFormat="1" applyFont="1" applyFill="1" applyBorder="1" applyAlignment="1" applyProtection="1"/>
    <xf numFmtId="41" fontId="19" fillId="4" borderId="22" xfId="4" applyNumberFormat="1" applyFont="1" applyFill="1" applyBorder="1" applyAlignment="1" applyProtection="1">
      <alignment horizontal="right"/>
    </xf>
    <xf numFmtId="41" fontId="19" fillId="4" borderId="30" xfId="4" applyNumberFormat="1" applyFont="1" applyFill="1" applyBorder="1" applyAlignment="1" applyProtection="1">
      <alignment horizontal="right"/>
    </xf>
    <xf numFmtId="167" fontId="26" fillId="4" borderId="18" xfId="1" applyNumberFormat="1" applyFont="1" applyFill="1" applyBorder="1" applyAlignment="1" applyProtection="1"/>
    <xf numFmtId="167" fontId="26" fillId="4" borderId="5" xfId="1" applyNumberFormat="1" applyFont="1" applyFill="1" applyBorder="1" applyAlignment="1" applyProtection="1"/>
    <xf numFmtId="169" fontId="19" fillId="4" borderId="15" xfId="1" applyNumberFormat="1" applyFont="1" applyFill="1" applyBorder="1" applyAlignment="1" applyProtection="1">
      <alignment horizontal="right"/>
    </xf>
    <xf numFmtId="168" fontId="19" fillId="4" borderId="15" xfId="1" applyNumberFormat="1" applyFont="1" applyFill="1" applyBorder="1" applyAlignment="1" applyProtection="1">
      <alignment horizontal="right"/>
    </xf>
    <xf numFmtId="41" fontId="19" fillId="4" borderId="5" xfId="6" applyNumberFormat="1" applyFont="1" applyFill="1" applyBorder="1" applyAlignment="1" applyProtection="1">
      <alignment horizontal="right"/>
    </xf>
    <xf numFmtId="41" fontId="19" fillId="4" borderId="10" xfId="6" quotePrefix="1" applyNumberFormat="1" applyFont="1" applyFill="1" applyBorder="1" applyAlignment="1" applyProtection="1">
      <alignment horizontal="right"/>
    </xf>
    <xf numFmtId="41" fontId="19" fillId="4" borderId="11" xfId="4" applyNumberFormat="1" applyFont="1" applyFill="1" applyBorder="1" applyAlignment="1" applyProtection="1">
      <alignment horizontal="right"/>
    </xf>
    <xf numFmtId="41" fontId="19" fillId="4" borderId="21" xfId="4" applyNumberFormat="1" applyFont="1" applyFill="1" applyBorder="1" applyAlignment="1" applyProtection="1">
      <alignment horizontal="right"/>
    </xf>
    <xf numFmtId="41" fontId="19" fillId="4" borderId="31" xfId="4" applyNumberFormat="1" applyFont="1" applyFill="1" applyBorder="1" applyAlignment="1" applyProtection="1">
      <alignment horizontal="right"/>
    </xf>
    <xf numFmtId="167" fontId="26" fillId="4" borderId="6" xfId="1" applyNumberFormat="1" applyFont="1" applyFill="1" applyBorder="1" applyAlignment="1" applyProtection="1"/>
    <xf numFmtId="169" fontId="19" fillId="4" borderId="8" xfId="1" applyNumberFormat="1" applyFont="1" applyFill="1" applyBorder="1" applyAlignment="1" applyProtection="1">
      <alignment horizontal="right"/>
    </xf>
    <xf numFmtId="168" fontId="19" fillId="4" borderId="8" xfId="1" applyNumberFormat="1" applyFont="1" applyFill="1" applyBorder="1" applyAlignment="1" applyProtection="1">
      <alignment horizontal="right"/>
    </xf>
    <xf numFmtId="168" fontId="19" fillId="4" borderId="11" xfId="1" applyNumberFormat="1" applyFont="1" applyFill="1" applyBorder="1" applyAlignment="1" applyProtection="1">
      <alignment horizontal="right"/>
    </xf>
    <xf numFmtId="41" fontId="19" fillId="4" borderId="6" xfId="6" applyNumberFormat="1" applyFont="1" applyFill="1" applyBorder="1" applyAlignment="1" applyProtection="1">
      <alignment horizontal="right"/>
    </xf>
    <xf numFmtId="41" fontId="19" fillId="4" borderId="0" xfId="6" quotePrefix="1" applyNumberFormat="1" applyFont="1" applyFill="1" applyBorder="1" applyAlignment="1" applyProtection="1">
      <alignment horizontal="right"/>
    </xf>
    <xf numFmtId="166" fontId="19" fillId="4" borderId="6" xfId="4" applyNumberFormat="1" applyFont="1" applyFill="1" applyBorder="1" applyAlignment="1" applyProtection="1">
      <alignment horizontal="right"/>
    </xf>
    <xf numFmtId="41" fontId="15" fillId="4" borderId="25" xfId="4" applyNumberFormat="1" applyFont="1" applyFill="1" applyBorder="1" applyAlignment="1" applyProtection="1">
      <alignment horizontal="right"/>
    </xf>
    <xf numFmtId="41" fontId="15" fillId="4" borderId="30" xfId="4" applyNumberFormat="1" applyFont="1" applyFill="1" applyBorder="1" applyAlignment="1" applyProtection="1">
      <alignment horizontal="right"/>
    </xf>
    <xf numFmtId="167" fontId="36" fillId="4" borderId="18" xfId="1" applyNumberFormat="1" applyFont="1" applyFill="1" applyBorder="1" applyAlignment="1" applyProtection="1"/>
    <xf numFmtId="167" fontId="36" fillId="4" borderId="5" xfId="1" applyNumberFormat="1" applyFont="1" applyFill="1" applyBorder="1" applyAlignment="1" applyProtection="1"/>
    <xf numFmtId="168" fontId="15" fillId="4" borderId="15" xfId="1" applyNumberFormat="1" applyFont="1" applyFill="1" applyBorder="1" applyAlignment="1" applyProtection="1">
      <alignment horizontal="right"/>
    </xf>
    <xf numFmtId="41" fontId="15" fillId="4" borderId="5" xfId="6" applyNumberFormat="1" applyFont="1" applyFill="1" applyBorder="1" applyAlignment="1" applyProtection="1">
      <alignment horizontal="right"/>
    </xf>
    <xf numFmtId="41" fontId="15" fillId="4" borderId="21" xfId="4" applyNumberFormat="1" applyFont="1" applyFill="1" applyBorder="1" applyAlignment="1" applyProtection="1">
      <alignment horizontal="right"/>
    </xf>
    <xf numFmtId="41" fontId="15" fillId="4" borderId="31" xfId="4" applyNumberFormat="1" applyFont="1" applyFill="1" applyBorder="1" applyAlignment="1" applyProtection="1">
      <alignment horizontal="right"/>
    </xf>
    <xf numFmtId="167" fontId="36" fillId="4" borderId="6" xfId="1" applyNumberFormat="1" applyFont="1" applyFill="1" applyBorder="1" applyAlignment="1" applyProtection="1"/>
    <xf numFmtId="168" fontId="15" fillId="4" borderId="8" xfId="1" applyNumberFormat="1" applyFont="1" applyFill="1" applyBorder="1" applyAlignment="1" applyProtection="1">
      <alignment horizontal="right"/>
    </xf>
    <xf numFmtId="41" fontId="15" fillId="4" borderId="6" xfId="6" applyNumberFormat="1" applyFont="1" applyFill="1" applyBorder="1" applyAlignment="1" applyProtection="1">
      <alignment horizontal="right"/>
    </xf>
    <xf numFmtId="41" fontId="15" fillId="4" borderId="10" xfId="6" quotePrefix="1" applyNumberFormat="1" applyFont="1" applyFill="1" applyBorder="1" applyAlignment="1" applyProtection="1">
      <alignment horizontal="right"/>
    </xf>
    <xf numFmtId="41" fontId="15" fillId="4" borderId="0" xfId="6" quotePrefix="1" applyNumberFormat="1" applyFont="1" applyFill="1" applyBorder="1" applyAlignment="1" applyProtection="1">
      <alignment horizontal="right"/>
    </xf>
    <xf numFmtId="41" fontId="4" fillId="4" borderId="17" xfId="4" applyNumberFormat="1" applyFont="1" applyFill="1" applyBorder="1" applyAlignment="1" applyProtection="1">
      <alignment horizontal="right"/>
    </xf>
    <xf numFmtId="175" fontId="4" fillId="4" borderId="1" xfId="11" applyNumberFormat="1" applyFont="1" applyFill="1" applyBorder="1" applyAlignment="1" applyProtection="1">
      <alignment horizontal="right"/>
    </xf>
    <xf numFmtId="175" fontId="4" fillId="4" borderId="5" xfId="11" applyNumberFormat="1" applyFont="1" applyFill="1" applyBorder="1" applyAlignment="1" applyProtection="1">
      <alignment horizontal="right"/>
    </xf>
    <xf numFmtId="0" fontId="4" fillId="4" borderId="5" xfId="11" quotePrefix="1" applyFont="1" applyFill="1" applyBorder="1" applyAlignment="1" applyProtection="1">
      <alignment horizontal="left"/>
    </xf>
    <xf numFmtId="41" fontId="4" fillId="4" borderId="22" xfId="4" applyNumberFormat="1" applyFont="1" applyFill="1" applyBorder="1" applyAlignment="1" applyProtection="1">
      <alignment horizontal="right"/>
    </xf>
    <xf numFmtId="41" fontId="4" fillId="4" borderId="5" xfId="4" applyNumberFormat="1" applyFont="1" applyFill="1" applyBorder="1" applyAlignment="1" applyProtection="1">
      <alignment horizontal="right"/>
    </xf>
    <xf numFmtId="41" fontId="4" fillId="4" borderId="0" xfId="4" applyNumberFormat="1" applyFont="1" applyFill="1" applyBorder="1" applyAlignment="1" applyProtection="1">
      <alignment horizontal="right"/>
    </xf>
    <xf numFmtId="175" fontId="4" fillId="4" borderId="2" xfId="11" applyNumberFormat="1" applyFont="1" applyFill="1" applyBorder="1" applyAlignment="1" applyProtection="1">
      <alignment horizontal="right"/>
    </xf>
    <xf numFmtId="175" fontId="4" fillId="4" borderId="6" xfId="11" applyNumberFormat="1" applyFont="1" applyFill="1" applyBorder="1" applyAlignment="1" applyProtection="1">
      <alignment horizontal="right"/>
    </xf>
    <xf numFmtId="41" fontId="4" fillId="4" borderId="13" xfId="4" applyNumberFormat="1" applyFont="1" applyFill="1" applyBorder="1" applyAlignment="1" applyProtection="1">
      <alignment horizontal="right"/>
    </xf>
    <xf numFmtId="41" fontId="19" fillId="4" borderId="12" xfId="4" applyNumberFormat="1" applyFont="1" applyFill="1" applyBorder="1" applyAlignment="1" applyProtection="1">
      <alignment horizontal="right"/>
    </xf>
    <xf numFmtId="41" fontId="19" fillId="4" borderId="6" xfId="4" applyNumberFormat="1" applyFont="1" applyFill="1" applyBorder="1" applyAlignment="1" applyProtection="1">
      <alignment horizontal="right"/>
    </xf>
    <xf numFmtId="41" fontId="19" fillId="4" borderId="13" xfId="4" applyNumberFormat="1" applyFont="1" applyFill="1" applyBorder="1" applyAlignment="1" applyProtection="1">
      <alignment horizontal="right"/>
    </xf>
    <xf numFmtId="41" fontId="19" fillId="4" borderId="10" xfId="4" quotePrefix="1" applyNumberFormat="1" applyFont="1" applyFill="1" applyBorder="1" applyAlignment="1" applyProtection="1">
      <alignment horizontal="right"/>
    </xf>
    <xf numFmtId="41" fontId="4" fillId="4" borderId="12" xfId="4" applyNumberFormat="1" applyFont="1" applyFill="1" applyBorder="1" applyAlignment="1" applyProtection="1">
      <alignment horizontal="right"/>
    </xf>
    <xf numFmtId="41" fontId="15" fillId="4" borderId="15" xfId="4" applyNumberFormat="1" applyFont="1" applyFill="1" applyBorder="1" applyAlignment="1" applyProtection="1">
      <alignment horizontal="right"/>
      <protection locked="0"/>
    </xf>
    <xf numFmtId="41" fontId="15" fillId="4" borderId="8" xfId="4" applyNumberFormat="1" applyFont="1" applyFill="1" applyBorder="1" applyAlignment="1" applyProtection="1">
      <alignment horizontal="right"/>
      <protection locked="0"/>
    </xf>
    <xf numFmtId="41" fontId="15" fillId="4" borderId="12" xfId="4" applyNumberFormat="1" applyFont="1" applyFill="1" applyBorder="1" applyAlignment="1" applyProtection="1">
      <alignment horizontal="right"/>
      <protection locked="0"/>
    </xf>
    <xf numFmtId="41" fontId="15" fillId="4" borderId="11" xfId="4" applyNumberFormat="1" applyFont="1" applyFill="1" applyBorder="1" applyAlignment="1" applyProtection="1">
      <alignment horizontal="right"/>
      <protection locked="0"/>
    </xf>
    <xf numFmtId="41" fontId="15" fillId="4" borderId="11" xfId="4" quotePrefix="1" applyNumberFormat="1" applyFont="1" applyFill="1" applyBorder="1" applyAlignment="1" applyProtection="1">
      <alignment horizontal="right"/>
      <protection locked="0"/>
    </xf>
    <xf numFmtId="41" fontId="15" fillId="4" borderId="10" xfId="4" applyNumberFormat="1" applyFont="1" applyFill="1" applyBorder="1" applyAlignment="1" applyProtection="1">
      <alignment horizontal="right"/>
      <protection locked="0"/>
    </xf>
    <xf numFmtId="41" fontId="15" fillId="4" borderId="0" xfId="4" quotePrefix="1" applyNumberFormat="1" applyFont="1" applyFill="1" applyBorder="1" applyAlignment="1" applyProtection="1">
      <alignment horizontal="right"/>
      <protection locked="0"/>
    </xf>
    <xf numFmtId="41" fontId="15" fillId="4" borderId="25" xfId="4" applyNumberFormat="1" applyFont="1" applyFill="1" applyBorder="1" applyAlignment="1" applyProtection="1">
      <alignment horizontal="right"/>
      <protection locked="0"/>
    </xf>
    <xf numFmtId="41" fontId="15" fillId="4" borderId="23" xfId="4" applyNumberFormat="1" applyFont="1" applyFill="1" applyBorder="1" applyAlignment="1" applyProtection="1">
      <alignment horizontal="right"/>
      <protection locked="0"/>
    </xf>
    <xf numFmtId="41" fontId="15" fillId="4" borderId="0" xfId="4" applyNumberFormat="1" applyFont="1" applyFill="1" applyBorder="1" applyAlignment="1" applyProtection="1">
      <alignment horizontal="right"/>
      <protection locked="0"/>
    </xf>
    <xf numFmtId="37" fontId="21" fillId="0" borderId="0" xfId="7" applyFont="1" applyFill="1" applyProtection="1"/>
    <xf numFmtId="41" fontId="4" fillId="4" borderId="16" xfId="4" applyNumberFormat="1" applyFont="1" applyFill="1" applyBorder="1" applyAlignment="1" applyProtection="1">
      <alignment horizontal="right"/>
    </xf>
    <xf numFmtId="41" fontId="4" fillId="4" borderId="0" xfId="6" applyNumberFormat="1" applyFont="1" applyFill="1" applyBorder="1" applyAlignment="1" applyProtection="1">
      <alignment horizontal="right"/>
    </xf>
    <xf numFmtId="41" fontId="4" fillId="4" borderId="5" xfId="6" applyNumberFormat="1" applyFont="1" applyFill="1" applyBorder="1" applyAlignment="1" applyProtection="1">
      <alignment horizontal="right"/>
    </xf>
    <xf numFmtId="41" fontId="49" fillId="4" borderId="10" xfId="4" applyNumberFormat="1" applyFont="1" applyFill="1" applyBorder="1" applyAlignment="1" applyProtection="1">
      <alignment horizontal="right"/>
    </xf>
    <xf numFmtId="41" fontId="15" fillId="4" borderId="2" xfId="6" applyNumberFormat="1" applyFont="1" applyFill="1" applyBorder="1" applyAlignment="1" applyProtection="1">
      <alignment horizontal="right"/>
    </xf>
    <xf numFmtId="41" fontId="15" fillId="4" borderId="2" xfId="4" quotePrefix="1" applyNumberFormat="1" applyFont="1" applyFill="1" applyBorder="1" applyAlignment="1" applyProtection="1">
      <alignment horizontal="right"/>
    </xf>
    <xf numFmtId="41" fontId="55" fillId="4" borderId="6" xfId="4" applyNumberFormat="1" applyFont="1" applyFill="1" applyBorder="1" applyAlignment="1" applyProtection="1">
      <alignment horizontal="right"/>
    </xf>
    <xf numFmtId="41" fontId="55" fillId="4" borderId="18" xfId="4" applyNumberFormat="1" applyFont="1" applyFill="1" applyBorder="1" applyAlignment="1" applyProtection="1">
      <alignment horizontal="right"/>
    </xf>
    <xf numFmtId="41" fontId="54" fillId="4" borderId="0" xfId="4" applyNumberFormat="1" applyFont="1" applyFill="1" applyBorder="1" applyAlignment="1" applyProtection="1">
      <alignment horizontal="right"/>
    </xf>
    <xf numFmtId="41" fontId="4" fillId="4" borderId="39" xfId="50" applyNumberFormat="1" applyFont="1" applyFill="1" applyBorder="1" applyAlignment="1" applyProtection="1">
      <alignment horizontal="right"/>
    </xf>
    <xf numFmtId="41" fontId="4" fillId="4" borderId="38" xfId="50" applyNumberFormat="1" applyFont="1" applyFill="1" applyBorder="1" applyAlignment="1" applyProtection="1">
      <alignment horizontal="right"/>
    </xf>
    <xf numFmtId="41" fontId="4" fillId="4" borderId="10" xfId="50" applyNumberFormat="1" applyFont="1" applyFill="1" applyBorder="1" applyAlignment="1" applyProtection="1">
      <alignment horizontal="right"/>
    </xf>
    <xf numFmtId="41" fontId="4" fillId="4" borderId="0" xfId="50" applyNumberFormat="1" applyFont="1" applyFill="1" applyBorder="1" applyAlignment="1" applyProtection="1">
      <alignment horizontal="right"/>
    </xf>
    <xf numFmtId="41" fontId="4" fillId="4" borderId="42" xfId="50" applyNumberFormat="1" applyFont="1" applyFill="1" applyBorder="1" applyAlignment="1" applyProtection="1">
      <alignment horizontal="right"/>
    </xf>
    <xf numFmtId="41" fontId="4" fillId="4" borderId="54" xfId="50" applyNumberFormat="1" applyFont="1" applyFill="1" applyBorder="1" applyAlignment="1" applyProtection="1">
      <alignment horizontal="right"/>
    </xf>
    <xf numFmtId="41" fontId="4" fillId="4" borderId="43" xfId="50" applyNumberFormat="1" applyFont="1" applyFill="1" applyBorder="1" applyAlignment="1" applyProtection="1">
      <alignment horizontal="right"/>
    </xf>
    <xf numFmtId="41" fontId="4" fillId="4" borderId="1" xfId="50" applyNumberFormat="1" applyFont="1" applyFill="1" applyBorder="1" applyAlignment="1" applyProtection="1">
      <alignment horizontal="right"/>
    </xf>
    <xf numFmtId="41" fontId="4" fillId="4" borderId="2" xfId="50" applyNumberFormat="1" applyFont="1" applyFill="1" applyBorder="1" applyAlignment="1" applyProtection="1">
      <alignment horizontal="right"/>
    </xf>
    <xf numFmtId="41" fontId="4" fillId="4" borderId="45" xfId="50" applyNumberFormat="1" applyFont="1" applyFill="1" applyBorder="1" applyAlignment="1" applyProtection="1">
      <alignment horizontal="right"/>
    </xf>
    <xf numFmtId="41" fontId="4" fillId="4" borderId="41" xfId="50" applyNumberFormat="1" applyFont="1" applyFill="1" applyBorder="1" applyAlignment="1" applyProtection="1">
      <alignment horizontal="right"/>
    </xf>
    <xf numFmtId="41" fontId="4" fillId="4" borderId="18" xfId="50" applyNumberFormat="1" applyFont="1" applyFill="1" applyBorder="1" applyAlignment="1" applyProtection="1">
      <alignment horizontal="right"/>
    </xf>
    <xf numFmtId="41" fontId="4" fillId="4" borderId="17" xfId="50" applyNumberFormat="1" applyFont="1" applyFill="1" applyBorder="1" applyAlignment="1" applyProtection="1">
      <alignment horizontal="right"/>
    </xf>
    <xf numFmtId="41" fontId="15" fillId="4" borderId="28" xfId="4" applyNumberFormat="1" applyFont="1" applyFill="1" applyBorder="1" applyAlignment="1" applyProtection="1">
      <alignment horizontal="right"/>
    </xf>
    <xf numFmtId="9" fontId="4" fillId="4" borderId="15" xfId="1" applyNumberFormat="1" applyFont="1" applyFill="1" applyBorder="1" applyAlignment="1" applyProtection="1">
      <alignment horizontal="right"/>
    </xf>
    <xf numFmtId="9" fontId="4" fillId="4" borderId="10" xfId="1" applyNumberFormat="1" applyFont="1" applyFill="1" applyBorder="1" applyAlignment="1" applyProtection="1">
      <alignment horizontal="right"/>
    </xf>
    <xf numFmtId="9" fontId="4" fillId="4" borderId="12" xfId="1" applyNumberFormat="1" applyFont="1" applyFill="1" applyBorder="1" applyAlignment="1" applyProtection="1">
      <alignment horizontal="right"/>
    </xf>
    <xf numFmtId="9" fontId="4" fillId="4" borderId="17" xfId="1" applyNumberFormat="1" applyFont="1" applyFill="1" applyBorder="1" applyAlignment="1" applyProtection="1">
      <alignment horizontal="right"/>
    </xf>
    <xf numFmtId="9" fontId="4" fillId="4" borderId="15" xfId="1" applyFont="1" applyFill="1" applyBorder="1" applyAlignment="1" applyProtection="1">
      <alignment horizontal="right"/>
    </xf>
    <xf numFmtId="9" fontId="4" fillId="4" borderId="12" xfId="1" applyFont="1" applyFill="1" applyBorder="1" applyAlignment="1" applyProtection="1">
      <alignment horizontal="right"/>
    </xf>
    <xf numFmtId="9" fontId="4" fillId="4" borderId="17" xfId="1" applyFont="1" applyFill="1" applyBorder="1" applyAlignment="1" applyProtection="1">
      <alignment horizontal="right"/>
    </xf>
    <xf numFmtId="176" fontId="4" fillId="4" borderId="15" xfId="1" applyNumberFormat="1" applyFont="1" applyFill="1" applyBorder="1" applyAlignment="1" applyProtection="1">
      <alignment horizontal="right"/>
    </xf>
    <xf numFmtId="176" fontId="4" fillId="4" borderId="10" xfId="1" applyNumberFormat="1" applyFont="1" applyFill="1" applyBorder="1" applyAlignment="1" applyProtection="1">
      <alignment horizontal="right"/>
    </xf>
    <xf numFmtId="176" fontId="4" fillId="4" borderId="12" xfId="1" applyNumberFormat="1" applyFont="1" applyFill="1" applyBorder="1" applyAlignment="1" applyProtection="1">
      <alignment horizontal="right"/>
    </xf>
    <xf numFmtId="176" fontId="4" fillId="4" borderId="22" xfId="1" applyNumberFormat="1" applyFont="1" applyFill="1" applyBorder="1" applyAlignment="1" applyProtection="1">
      <alignment horizontal="right"/>
    </xf>
    <xf numFmtId="41" fontId="15" fillId="4" borderId="22" xfId="4" applyNumberFormat="1" applyFont="1" applyFill="1" applyBorder="1" applyAlignment="1" applyProtection="1">
      <alignment horizontal="right"/>
      <protection locked="0"/>
    </xf>
    <xf numFmtId="41" fontId="15" fillId="4" borderId="21" xfId="4" applyNumberFormat="1" applyFont="1" applyFill="1" applyBorder="1" applyAlignment="1" applyProtection="1">
      <alignment horizontal="right"/>
      <protection locked="0"/>
    </xf>
    <xf numFmtId="41" fontId="46" fillId="4" borderId="8" xfId="4" applyNumberFormat="1" applyFont="1" applyFill="1" applyBorder="1" applyAlignment="1" applyProtection="1">
      <alignment horizontal="right"/>
    </xf>
    <xf numFmtId="41" fontId="46" fillId="4" borderId="18" xfId="4" applyNumberFormat="1" applyFont="1" applyFill="1" applyBorder="1" applyAlignment="1" applyProtection="1">
      <alignment horizontal="right"/>
    </xf>
    <xf numFmtId="41" fontId="46" fillId="4" borderId="0" xfId="4" applyNumberFormat="1" applyFont="1" applyFill="1" applyBorder="1" applyAlignment="1" applyProtection="1">
      <alignment horizontal="right"/>
    </xf>
    <xf numFmtId="41" fontId="46" fillId="4" borderId="0" xfId="6" applyNumberFormat="1" applyFont="1" applyFill="1" applyAlignment="1" applyProtection="1">
      <alignment horizontal="right"/>
    </xf>
    <xf numFmtId="41" fontId="46" fillId="4" borderId="13" xfId="4" applyNumberFormat="1" applyFont="1" applyFill="1" applyBorder="1" applyAlignment="1" applyProtection="1">
      <alignment horizontal="right"/>
    </xf>
    <xf numFmtId="41" fontId="46" fillId="4" borderId="6" xfId="4" applyNumberFormat="1" applyFont="1" applyFill="1" applyBorder="1" applyAlignment="1" applyProtection="1">
      <alignment horizontal="right"/>
    </xf>
    <xf numFmtId="180" fontId="6" fillId="4" borderId="4" xfId="4" applyNumberFormat="1" applyFont="1" applyFill="1" applyBorder="1" applyAlignment="1" applyProtection="1">
      <alignment horizontal="right"/>
    </xf>
    <xf numFmtId="180" fontId="6" fillId="4" borderId="0" xfId="4" applyNumberFormat="1" applyFont="1" applyFill="1" applyBorder="1" applyAlignment="1" applyProtection="1">
      <alignment horizontal="right"/>
    </xf>
    <xf numFmtId="180" fontId="15" fillId="4" borderId="15" xfId="4" applyNumberFormat="1" applyFont="1" applyFill="1" applyBorder="1" applyAlignment="1" applyProtection="1">
      <alignment horizontal="right"/>
    </xf>
    <xf numFmtId="180" fontId="15" fillId="4" borderId="10" xfId="4" applyNumberFormat="1" applyFont="1" applyFill="1" applyBorder="1" applyAlignment="1" applyProtection="1">
      <alignment horizontal="right"/>
    </xf>
    <xf numFmtId="167" fontId="15" fillId="4" borderId="15" xfId="11" applyNumberFormat="1" applyFont="1" applyFill="1" applyBorder="1" applyAlignment="1" applyProtection="1">
      <alignment horizontal="right"/>
    </xf>
    <xf numFmtId="167" fontId="6" fillId="4" borderId="4" xfId="11" applyNumberFormat="1" applyFont="1" applyFill="1" applyBorder="1" applyAlignment="1" applyProtection="1">
      <alignment horizontal="right"/>
    </xf>
    <xf numFmtId="167" fontId="15" fillId="4" borderId="8" xfId="11" applyNumberFormat="1" applyFont="1" applyFill="1" applyBorder="1" applyAlignment="1" applyProtection="1">
      <alignment horizontal="right"/>
    </xf>
    <xf numFmtId="167" fontId="15" fillId="4" borderId="12" xfId="11" applyNumberFormat="1" applyFont="1" applyFill="1" applyBorder="1" applyAlignment="1" applyProtection="1">
      <alignment horizontal="right"/>
    </xf>
    <xf numFmtId="167" fontId="15" fillId="4" borderId="10" xfId="11" applyNumberFormat="1" applyFont="1" applyFill="1" applyBorder="1" applyAlignment="1" applyProtection="1">
      <alignment horizontal="right"/>
    </xf>
    <xf numFmtId="167" fontId="15" fillId="4" borderId="0" xfId="11" applyNumberFormat="1" applyFont="1" applyFill="1" applyBorder="1" applyAlignment="1" applyProtection="1">
      <alignment horizontal="right"/>
    </xf>
    <xf numFmtId="9" fontId="15" fillId="4" borderId="22" xfId="11" applyNumberFormat="1" applyFont="1" applyFill="1" applyBorder="1" applyAlignment="1" applyProtection="1">
      <alignment horizontal="right"/>
    </xf>
    <xf numFmtId="41" fontId="4" fillId="4" borderId="5" xfId="25" applyNumberFormat="1" applyFont="1" applyFill="1" applyBorder="1" applyAlignment="1" applyProtection="1">
      <alignment horizontal="right"/>
    </xf>
    <xf numFmtId="41" fontId="4" fillId="4" borderId="6" xfId="25" applyNumberFormat="1" applyFont="1" applyFill="1" applyBorder="1" applyAlignment="1" applyProtection="1">
      <alignment horizontal="right"/>
    </xf>
    <xf numFmtId="41" fontId="4" fillId="4" borderId="23" xfId="4" applyNumberFormat="1" applyFont="1" applyFill="1" applyBorder="1" applyAlignment="1" applyProtection="1">
      <alignment horizontal="right"/>
    </xf>
    <xf numFmtId="41" fontId="4" fillId="4" borderId="12" xfId="25" quotePrefix="1" applyNumberFormat="1" applyFont="1" applyFill="1" applyBorder="1" applyAlignment="1" applyProtection="1">
      <alignment horizontal="right"/>
    </xf>
    <xf numFmtId="41" fontId="4" fillId="4" borderId="11" xfId="25" quotePrefix="1" applyNumberFormat="1" applyFont="1" applyFill="1" applyBorder="1" applyAlignment="1" applyProtection="1">
      <alignment horizontal="right"/>
    </xf>
    <xf numFmtId="41" fontId="4" fillId="4" borderId="16" xfId="25" quotePrefix="1" applyNumberFormat="1" applyFont="1" applyFill="1" applyBorder="1" applyAlignment="1" applyProtection="1">
      <alignment horizontal="right"/>
    </xf>
    <xf numFmtId="41" fontId="4" fillId="4" borderId="1" xfId="4" quotePrefix="1" applyNumberFormat="1" applyFont="1" applyFill="1" applyBorder="1" applyAlignment="1" applyProtection="1">
      <alignment horizontal="right"/>
    </xf>
    <xf numFmtId="41" fontId="4" fillId="4" borderId="2" xfId="4" quotePrefix="1" applyNumberFormat="1" applyFont="1" applyFill="1" applyBorder="1" applyAlignment="1" applyProtection="1">
      <alignment horizontal="right"/>
    </xf>
    <xf numFmtId="0" fontId="9" fillId="4" borderId="0" xfId="6" quotePrefix="1" applyFont="1" applyFill="1" applyBorder="1" applyAlignment="1" applyProtection="1">
      <alignment horizontal="left"/>
    </xf>
    <xf numFmtId="0" fontId="89" fillId="0" borderId="0" xfId="36" applyFont="1" applyFill="1" applyBorder="1" applyAlignment="1" applyProtection="1">
      <alignment horizontal="center"/>
    </xf>
    <xf numFmtId="0" fontId="89" fillId="6" borderId="0" xfId="36" applyFont="1" applyFill="1" applyBorder="1" applyAlignment="1" applyProtection="1">
      <alignment horizontal="center"/>
    </xf>
    <xf numFmtId="0" fontId="90" fillId="0" borderId="0" xfId="36" applyFont="1" applyFill="1" applyBorder="1" applyAlignment="1" applyProtection="1">
      <alignment horizontal="center"/>
    </xf>
    <xf numFmtId="37" fontId="92" fillId="0" borderId="0" xfId="37" applyNumberFormat="1" applyFont="1" applyFill="1" applyBorder="1" applyAlignment="1" applyProtection="1">
      <alignment horizontal="center"/>
    </xf>
    <xf numFmtId="0" fontId="74" fillId="5" borderId="0" xfId="0" applyFont="1" applyFill="1" applyAlignment="1"/>
    <xf numFmtId="0" fontId="3" fillId="3" borderId="34" xfId="11" quotePrefix="1" applyFont="1" applyFill="1" applyBorder="1" applyAlignment="1" applyProtection="1">
      <alignment horizontal="left"/>
    </xf>
    <xf numFmtId="0" fontId="3" fillId="3" borderId="0" xfId="11" applyFont="1" applyFill="1" applyBorder="1" applyAlignment="1" applyProtection="1">
      <alignment horizontal="left"/>
    </xf>
    <xf numFmtId="0" fontId="3" fillId="3" borderId="35" xfId="11" quotePrefix="1" applyFont="1" applyFill="1" applyBorder="1" applyAlignment="1" applyProtection="1">
      <alignment horizontal="left"/>
    </xf>
    <xf numFmtId="0" fontId="74" fillId="5" borderId="0" xfId="0" applyFont="1" applyFill="1" applyAlignment="1">
      <alignment horizontal="left"/>
    </xf>
    <xf numFmtId="0" fontId="3" fillId="5" borderId="35" xfId="11" quotePrefix="1" applyFont="1" applyFill="1" applyBorder="1" applyAlignment="1" applyProtection="1">
      <alignment horizontal="left"/>
    </xf>
    <xf numFmtId="0" fontId="3" fillId="0" borderId="35" xfId="11" quotePrefix="1" applyFont="1" applyFill="1" applyBorder="1" applyAlignment="1" applyProtection="1">
      <alignment horizontal="left"/>
    </xf>
    <xf numFmtId="0" fontId="3" fillId="3" borderId="36" xfId="11" quotePrefix="1" applyFont="1" applyFill="1" applyBorder="1" applyAlignment="1" applyProtection="1">
      <alignment horizontal="left"/>
    </xf>
    <xf numFmtId="0" fontId="3" fillId="3" borderId="0" xfId="11" quotePrefix="1" applyFont="1" applyFill="1" applyBorder="1" applyAlignment="1" applyProtection="1">
      <alignment horizontal="left"/>
    </xf>
    <xf numFmtId="0" fontId="4" fillId="3" borderId="0" xfId="11" applyFont="1" applyFill="1" applyBorder="1" applyAlignment="1" applyProtection="1">
      <alignment horizontal="left"/>
    </xf>
    <xf numFmtId="0" fontId="58" fillId="3" borderId="0" xfId="11" applyFont="1" applyFill="1" applyBorder="1" applyAlignment="1" applyProtection="1">
      <alignment horizontal="left"/>
    </xf>
    <xf numFmtId="0" fontId="1" fillId="2" borderId="0" xfId="11" applyFont="1" applyFill="1" applyBorder="1" applyAlignment="1" applyProtection="1">
      <alignment horizontal="center" vertical="center"/>
    </xf>
    <xf numFmtId="0" fontId="3" fillId="3" borderId="0" xfId="11" applyFont="1" applyFill="1" applyBorder="1" applyAlignment="1" applyProtection="1">
      <alignment horizontal="left" wrapText="1"/>
    </xf>
    <xf numFmtId="0" fontId="73" fillId="3" borderId="0" xfId="11" applyFont="1" applyFill="1" applyBorder="1" applyAlignment="1" applyProtection="1">
      <alignment horizontal="left"/>
    </xf>
    <xf numFmtId="0" fontId="3" fillId="3" borderId="35" xfId="11"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13" fillId="3" borderId="0" xfId="0" applyNumberFormat="1" applyFont="1" applyFill="1" applyBorder="1" applyAlignment="1" applyProtection="1">
      <alignment horizontal="left" vertical="top" wrapText="1"/>
    </xf>
    <xf numFmtId="0" fontId="15" fillId="3" borderId="0" xfId="6" applyFont="1" applyFill="1" applyBorder="1" applyAlignment="1" applyProtection="1">
      <alignment horizontal="left"/>
    </xf>
    <xf numFmtId="0" fontId="75" fillId="3" borderId="0" xfId="6" applyFont="1" applyFill="1" applyBorder="1" applyAlignment="1" applyProtection="1">
      <alignment horizontal="left"/>
    </xf>
    <xf numFmtId="0" fontId="6" fillId="3" borderId="0" xfId="6" applyFont="1" applyFill="1" applyBorder="1" applyAlignment="1" applyProtection="1">
      <alignment horizontal="left" wrapText="1"/>
    </xf>
    <xf numFmtId="0" fontId="6" fillId="3" borderId="0" xfId="6" applyFont="1" applyFill="1" applyBorder="1" applyAlignment="1" applyProtection="1">
      <alignment horizontal="left" vertical="top" wrapText="1"/>
    </xf>
    <xf numFmtId="0" fontId="6" fillId="3" borderId="0" xfId="0" applyFont="1" applyFill="1" applyBorder="1" applyAlignment="1" applyProtection="1">
      <alignment horizontal="left" wrapText="1"/>
    </xf>
    <xf numFmtId="0" fontId="15" fillId="3" borderId="0" xfId="0" applyFont="1" applyFill="1" applyBorder="1" applyAlignment="1" applyProtection="1">
      <alignment horizontal="left" wrapText="1"/>
    </xf>
    <xf numFmtId="0" fontId="6" fillId="3" borderId="0" xfId="6" applyFont="1" applyFill="1" applyBorder="1" applyAlignment="1" applyProtection="1">
      <alignment horizontal="left"/>
    </xf>
    <xf numFmtId="0" fontId="29" fillId="3" borderId="0" xfId="6" applyFont="1" applyFill="1" applyBorder="1" applyAlignment="1" applyProtection="1">
      <alignment horizontal="left" wrapText="1"/>
    </xf>
    <xf numFmtId="0" fontId="6" fillId="3" borderId="0" xfId="6" applyNumberFormat="1" applyFont="1" applyFill="1" applyBorder="1" applyAlignment="1" applyProtection="1">
      <alignment horizontal="left" wrapText="1"/>
    </xf>
    <xf numFmtId="0" fontId="13" fillId="5" borderId="11" xfId="0" applyFont="1" applyFill="1" applyBorder="1" applyAlignment="1" applyProtection="1">
      <alignment horizontal="left"/>
    </xf>
    <xf numFmtId="0" fontId="13" fillId="5" borderId="21" xfId="0" applyFont="1" applyFill="1" applyBorder="1" applyAlignment="1" applyProtection="1">
      <alignment horizontal="left"/>
    </xf>
    <xf numFmtId="0" fontId="13" fillId="5" borderId="8" xfId="0" applyFont="1" applyFill="1" applyBorder="1" applyAlignment="1" applyProtection="1">
      <alignment horizontal="left"/>
    </xf>
    <xf numFmtId="0" fontId="19" fillId="5" borderId="0" xfId="0" applyFont="1" applyFill="1" applyBorder="1" applyAlignment="1" applyProtection="1">
      <alignment horizontal="left"/>
    </xf>
    <xf numFmtId="0" fontId="13" fillId="5" borderId="13" xfId="0" applyFont="1" applyFill="1" applyBorder="1" applyAlignment="1" applyProtection="1">
      <alignment horizontal="left"/>
    </xf>
    <xf numFmtId="0" fontId="1" fillId="2" borderId="0" xfId="0" applyFont="1" applyFill="1" applyBorder="1" applyAlignment="1" applyProtection="1">
      <alignment horizontal="center" wrapText="1"/>
    </xf>
    <xf numFmtId="0" fontId="19" fillId="3" borderId="0" xfId="0" applyFont="1" applyFill="1" applyBorder="1" applyAlignment="1" applyProtection="1">
      <alignment horizontal="left"/>
    </xf>
    <xf numFmtId="0" fontId="13" fillId="3" borderId="0" xfId="0" applyFont="1" applyFill="1" applyBorder="1" applyAlignment="1" applyProtection="1">
      <alignment horizontal="left"/>
    </xf>
    <xf numFmtId="0" fontId="62" fillId="3" borderId="0" xfId="0" applyFont="1" applyFill="1" applyBorder="1" applyAlignment="1" applyProtection="1">
      <alignment horizontal="center" wrapText="1"/>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center"/>
    </xf>
    <xf numFmtId="0" fontId="7" fillId="4" borderId="0" xfId="0" applyNumberFormat="1" applyFont="1" applyFill="1" applyBorder="1" applyAlignment="1" applyProtection="1">
      <alignment horizontal="left" vertical="top" wrapText="1"/>
      <protection locked="0"/>
    </xf>
    <xf numFmtId="0" fontId="6" fillId="3" borderId="11" xfId="0" applyFont="1" applyFill="1" applyBorder="1" applyAlignment="1" applyProtection="1">
      <alignment horizontal="left"/>
    </xf>
    <xf numFmtId="0" fontId="6" fillId="4" borderId="11" xfId="0" applyFont="1" applyFill="1" applyBorder="1" applyAlignment="1" applyProtection="1">
      <alignment horizontal="left"/>
    </xf>
    <xf numFmtId="0" fontId="6" fillId="5" borderId="11" xfId="0" applyFont="1" applyFill="1" applyBorder="1" applyAlignment="1" applyProtection="1">
      <alignment horizontal="left"/>
    </xf>
    <xf numFmtId="0" fontId="15" fillId="3" borderId="0"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8" xfId="0" applyFont="1" applyFill="1" applyBorder="1" applyAlignment="1" applyProtection="1">
      <alignment horizontal="left"/>
    </xf>
    <xf numFmtId="0" fontId="6" fillId="5" borderId="8" xfId="0" applyFont="1" applyFill="1" applyBorder="1" applyAlignment="1" applyProtection="1">
      <alignment horizontal="left"/>
    </xf>
    <xf numFmtId="0" fontId="6" fillId="5" borderId="8" xfId="0" applyFont="1" applyFill="1" applyBorder="1" applyAlignment="1" applyProtection="1">
      <alignment horizontal="left" wrapText="1"/>
    </xf>
    <xf numFmtId="0" fontId="6" fillId="5" borderId="0" xfId="0" applyFont="1" applyFill="1" applyBorder="1" applyAlignment="1" applyProtection="1">
      <alignment horizontal="left"/>
    </xf>
    <xf numFmtId="0" fontId="6" fillId="3" borderId="13" xfId="0" applyFont="1" applyFill="1" applyBorder="1" applyAlignment="1" applyProtection="1">
      <alignment horizontal="left"/>
    </xf>
    <xf numFmtId="0" fontId="6" fillId="3" borderId="8" xfId="0" applyFont="1" applyFill="1" applyBorder="1" applyAlignment="1" applyProtection="1">
      <alignment horizontal="left" wrapText="1"/>
    </xf>
    <xf numFmtId="0" fontId="6" fillId="5" borderId="11" xfId="6" quotePrefix="1" applyFont="1" applyFill="1" applyBorder="1" applyAlignment="1" applyProtection="1">
      <alignment horizontal="left"/>
    </xf>
    <xf numFmtId="0" fontId="6" fillId="5" borderId="8" xfId="6" quotePrefix="1" applyFont="1" applyFill="1" applyBorder="1" applyAlignment="1" applyProtection="1">
      <alignment horizontal="left"/>
    </xf>
    <xf numFmtId="0" fontId="6" fillId="3" borderId="11" xfId="6" quotePrefix="1" applyFont="1" applyFill="1" applyBorder="1" applyAlignment="1" applyProtection="1">
      <alignment horizontal="left"/>
    </xf>
    <xf numFmtId="37" fontId="13" fillId="0" borderId="0" xfId="8" applyFont="1" applyFill="1" applyProtection="1">
      <protection locked="0"/>
    </xf>
    <xf numFmtId="0" fontId="6" fillId="3" borderId="13" xfId="6" applyFont="1" applyFill="1" applyBorder="1" applyAlignment="1" applyProtection="1">
      <alignment horizontal="left"/>
    </xf>
    <xf numFmtId="0" fontId="15" fillId="3" borderId="13" xfId="6" applyFont="1" applyFill="1" applyBorder="1" applyAlignment="1" applyProtection="1">
      <alignment horizontal="left"/>
    </xf>
    <xf numFmtId="0" fontId="6" fillId="5" borderId="11" xfId="6" applyFont="1" applyFill="1" applyBorder="1" applyAlignment="1" applyProtection="1">
      <alignment horizontal="left"/>
    </xf>
    <xf numFmtId="0" fontId="6" fillId="3" borderId="13" xfId="6" quotePrefix="1" applyFont="1" applyFill="1" applyBorder="1" applyAlignment="1" applyProtection="1">
      <alignment horizontal="left"/>
    </xf>
    <xf numFmtId="37" fontId="10" fillId="0" borderId="0" xfId="8" applyFont="1" applyFill="1" applyAlignment="1" applyProtection="1"/>
    <xf numFmtId="37" fontId="20" fillId="0" borderId="0" xfId="8" applyFont="1" applyFill="1" applyAlignment="1" applyProtection="1">
      <alignment horizontal="center"/>
    </xf>
    <xf numFmtId="37" fontId="21" fillId="0" borderId="0" xfId="8" applyFont="1" applyFill="1" applyAlignment="1" applyProtection="1">
      <alignment horizontal="right"/>
    </xf>
    <xf numFmtId="37" fontId="10" fillId="0" borderId="0" xfId="8" applyFont="1" applyFill="1" applyProtection="1"/>
    <xf numFmtId="37" fontId="10" fillId="0" borderId="0" xfId="8" applyFont="1" applyFill="1" applyBorder="1" applyProtection="1"/>
    <xf numFmtId="37" fontId="21" fillId="0" borderId="0" xfId="8" applyFont="1" applyFill="1" applyProtection="1"/>
    <xf numFmtId="0" fontId="7" fillId="5" borderId="0" xfId="6" applyFont="1" applyFill="1" applyAlignment="1" applyProtection="1">
      <alignment horizontal="left"/>
    </xf>
    <xf numFmtId="0" fontId="6" fillId="5" borderId="8" xfId="6" applyFont="1" applyFill="1" applyBorder="1" applyAlignment="1" applyProtection="1">
      <alignment horizontal="left"/>
    </xf>
    <xf numFmtId="0" fontId="1" fillId="2" borderId="0" xfId="6" applyFont="1" applyFill="1" applyBorder="1" applyAlignment="1" applyProtection="1">
      <alignment horizontal="center" vertical="center" wrapText="1"/>
    </xf>
    <xf numFmtId="41" fontId="6" fillId="5" borderId="6" xfId="6" applyNumberFormat="1" applyFont="1" applyFill="1" applyBorder="1" applyAlignment="1" applyProtection="1">
      <alignment horizontal="center"/>
    </xf>
    <xf numFmtId="0" fontId="6" fillId="5" borderId="8" xfId="11" applyFont="1" applyFill="1" applyBorder="1" applyAlignment="1" applyProtection="1">
      <alignment horizontal="left"/>
    </xf>
    <xf numFmtId="0" fontId="6" fillId="5" borderId="0" xfId="11" applyFont="1" applyFill="1" applyBorder="1" applyAlignment="1" applyProtection="1">
      <alignment horizontal="left"/>
    </xf>
    <xf numFmtId="0" fontId="9" fillId="4" borderId="0" xfId="11" applyNumberFormat="1" applyFont="1" applyFill="1" applyAlignment="1" applyProtection="1">
      <alignment horizontal="left" wrapText="1"/>
      <protection locked="0"/>
    </xf>
    <xf numFmtId="0" fontId="28" fillId="4" borderId="0" xfId="11" applyNumberFormat="1" applyFont="1" applyFill="1" applyAlignment="1" applyProtection="1">
      <alignment horizontal="left" wrapText="1"/>
      <protection locked="0"/>
    </xf>
    <xf numFmtId="0" fontId="15" fillId="3" borderId="13" xfId="11" applyFont="1" applyFill="1" applyBorder="1" applyAlignment="1" applyProtection="1">
      <alignment horizontal="left"/>
    </xf>
    <xf numFmtId="0" fontId="6" fillId="0" borderId="0" xfId="11" applyFont="1" applyFill="1" applyBorder="1" applyAlignment="1" applyProtection="1">
      <alignment horizontal="left"/>
    </xf>
    <xf numFmtId="0" fontId="6" fillId="0" borderId="8" xfId="11" applyFont="1" applyFill="1" applyBorder="1" applyAlignment="1" applyProtection="1">
      <alignment horizontal="left"/>
    </xf>
    <xf numFmtId="0" fontId="15" fillId="4" borderId="13" xfId="11" applyFont="1" applyFill="1" applyBorder="1" applyAlignment="1" applyProtection="1">
      <alignment horizontal="left"/>
    </xf>
    <xf numFmtId="37" fontId="13" fillId="0" borderId="0" xfId="8" applyFont="1" applyFill="1" applyProtection="1"/>
    <xf numFmtId="0" fontId="6" fillId="3" borderId="8" xfId="11" applyFont="1" applyFill="1" applyBorder="1" applyAlignment="1" applyProtection="1">
      <alignment horizontal="left"/>
    </xf>
    <xf numFmtId="0" fontId="9" fillId="5" borderId="0" xfId="11" applyFont="1" applyFill="1" applyAlignment="1" applyProtection="1">
      <alignment horizontal="left"/>
      <protection locked="0"/>
    </xf>
    <xf numFmtId="0" fontId="28" fillId="5" borderId="0" xfId="11" applyFont="1" applyFill="1" applyAlignment="1" applyProtection="1">
      <alignment horizontal="left"/>
      <protection locked="0"/>
    </xf>
    <xf numFmtId="0" fontId="1" fillId="2" borderId="0" xfId="11" applyFont="1" applyFill="1" applyBorder="1" applyAlignment="1" applyProtection="1">
      <alignment horizontal="center" vertical="center" wrapText="1"/>
    </xf>
    <xf numFmtId="0" fontId="15" fillId="3" borderId="0" xfId="11" applyFont="1" applyFill="1" applyBorder="1" applyAlignment="1" applyProtection="1">
      <alignment horizontal="left"/>
    </xf>
    <xf numFmtId="41" fontId="6" fillId="3" borderId="6" xfId="11" applyNumberFormat="1" applyFont="1" applyFill="1" applyBorder="1" applyAlignment="1" applyProtection="1">
      <alignment horizontal="center"/>
    </xf>
    <xf numFmtId="0" fontId="9" fillId="5" borderId="0" xfId="11" applyNumberFormat="1" applyFont="1" applyFill="1" applyAlignment="1" applyProtection="1">
      <alignment horizontal="left"/>
      <protection locked="0"/>
    </xf>
    <xf numFmtId="0" fontId="9" fillId="4" borderId="0" xfId="11" applyFont="1" applyFill="1" applyAlignment="1" applyProtection="1">
      <alignment horizontal="left"/>
      <protection locked="0"/>
    </xf>
    <xf numFmtId="0" fontId="28" fillId="4" borderId="0" xfId="11" applyFont="1" applyFill="1" applyAlignment="1" applyProtection="1">
      <alignment horizontal="left"/>
      <protection locked="0"/>
    </xf>
    <xf numFmtId="0" fontId="9" fillId="4" borderId="0" xfId="11" applyNumberFormat="1" applyFont="1" applyFill="1" applyAlignment="1" applyProtection="1">
      <alignment horizontal="left"/>
      <protection locked="0"/>
    </xf>
    <xf numFmtId="0" fontId="9" fillId="5" borderId="0" xfId="11" applyNumberFormat="1" applyFont="1" applyFill="1" applyAlignment="1" applyProtection="1">
      <alignment horizontal="left" wrapText="1"/>
      <protection locked="0"/>
    </xf>
    <xf numFmtId="37" fontId="13" fillId="0" borderId="0" xfId="9" applyFont="1" applyFill="1" applyProtection="1">
      <protection locked="0"/>
    </xf>
    <xf numFmtId="0" fontId="13" fillId="3" borderId="8" xfId="6" applyFont="1" applyFill="1" applyBorder="1" applyAlignment="1" applyProtection="1">
      <alignment horizontal="left"/>
    </xf>
    <xf numFmtId="0" fontId="13" fillId="3" borderId="11" xfId="6" applyFont="1" applyFill="1" applyBorder="1" applyAlignment="1" applyProtection="1">
      <alignment horizontal="left"/>
    </xf>
    <xf numFmtId="0" fontId="19" fillId="3" borderId="0" xfId="6" applyFont="1" applyFill="1" applyBorder="1" applyAlignment="1" applyProtection="1">
      <alignment horizontal="left"/>
    </xf>
    <xf numFmtId="0" fontId="19" fillId="3" borderId="8" xfId="6" applyFont="1" applyFill="1" applyBorder="1" applyAlignment="1" applyProtection="1">
      <alignment horizontal="left"/>
    </xf>
    <xf numFmtId="0" fontId="13" fillId="5" borderId="0" xfId="6" applyFont="1" applyFill="1" applyBorder="1" applyAlignment="1" applyProtection="1">
      <alignment horizontal="left"/>
    </xf>
    <xf numFmtId="0" fontId="13" fillId="3" borderId="6" xfId="6" applyFont="1" applyFill="1" applyBorder="1" applyAlignment="1" applyProtection="1">
      <alignment horizontal="center"/>
    </xf>
    <xf numFmtId="0" fontId="13" fillId="5" borderId="0" xfId="6" applyFont="1" applyFill="1" applyBorder="1" applyAlignment="1" applyProtection="1">
      <alignment horizontal="left" wrapText="1"/>
    </xf>
    <xf numFmtId="0" fontId="13" fillId="5" borderId="13" xfId="6" applyFont="1" applyFill="1" applyBorder="1" applyAlignment="1" applyProtection="1">
      <alignment horizontal="left" wrapText="1"/>
    </xf>
    <xf numFmtId="0" fontId="13" fillId="5" borderId="13" xfId="6" applyFont="1" applyFill="1" applyBorder="1" applyAlignment="1" applyProtection="1">
      <alignment horizontal="left"/>
    </xf>
    <xf numFmtId="0" fontId="9" fillId="3" borderId="0" xfId="6" applyFont="1" applyFill="1" applyBorder="1" applyAlignment="1" applyProtection="1">
      <alignment horizontal="left" vertical="top" wrapText="1"/>
      <protection locked="0"/>
    </xf>
    <xf numFmtId="0" fontId="28" fillId="3" borderId="0" xfId="6" applyFont="1" applyFill="1" applyBorder="1" applyAlignment="1" applyProtection="1">
      <alignment horizontal="left" vertical="top" wrapText="1"/>
      <protection locked="0"/>
    </xf>
    <xf numFmtId="0" fontId="13" fillId="3" borderId="0" xfId="6" applyFont="1" applyFill="1" applyBorder="1" applyAlignment="1" applyProtection="1">
      <alignment horizontal="left"/>
    </xf>
    <xf numFmtId="0" fontId="19" fillId="3" borderId="11" xfId="6" applyFont="1" applyFill="1" applyBorder="1" applyAlignment="1" applyProtection="1">
      <alignment horizontal="left"/>
    </xf>
    <xf numFmtId="0" fontId="21" fillId="3" borderId="0" xfId="6" applyFont="1" applyFill="1" applyBorder="1" applyAlignment="1" applyProtection="1">
      <alignment horizontal="center"/>
    </xf>
    <xf numFmtId="0" fontId="9" fillId="4" borderId="0" xfId="6" applyFont="1" applyFill="1" applyAlignment="1" applyProtection="1">
      <alignment horizontal="left" vertical="top" wrapText="1"/>
      <protection locked="0"/>
    </xf>
    <xf numFmtId="0" fontId="9" fillId="4" borderId="0" xfId="6" applyFont="1" applyFill="1" applyBorder="1" applyAlignment="1" applyProtection="1">
      <alignment horizontal="left" vertical="top"/>
      <protection locked="0"/>
    </xf>
    <xf numFmtId="0" fontId="15" fillId="3" borderId="8" xfId="6" applyFont="1" applyFill="1" applyBorder="1" applyAlignment="1" applyProtection="1">
      <alignment horizontal="left"/>
    </xf>
    <xf numFmtId="37" fontId="13" fillId="0" borderId="0" xfId="10" applyFont="1" applyFill="1" applyAlignment="1" applyProtection="1">
      <protection locked="0"/>
    </xf>
    <xf numFmtId="0" fontId="10" fillId="5" borderId="0" xfId="6" applyFont="1" applyFill="1" applyAlignment="1" applyProtection="1">
      <alignment horizontal="left"/>
    </xf>
    <xf numFmtId="0" fontId="58" fillId="3" borderId="0" xfId="6" applyFont="1" applyFill="1" applyBorder="1" applyAlignment="1" applyProtection="1">
      <alignment horizontal="left"/>
    </xf>
    <xf numFmtId="0" fontId="4" fillId="3" borderId="0" xfId="6" quotePrefix="1" applyFont="1" applyFill="1" applyBorder="1" applyAlignment="1" applyProtection="1">
      <alignment horizontal="left"/>
    </xf>
    <xf numFmtId="0" fontId="4" fillId="3" borderId="11" xfId="6" applyFont="1" applyFill="1" applyBorder="1" applyAlignment="1" applyProtection="1">
      <alignment horizontal="left"/>
    </xf>
    <xf numFmtId="0" fontId="3" fillId="3" borderId="0" xfId="6" applyFont="1" applyFill="1" applyBorder="1" applyAlignment="1" applyProtection="1">
      <alignment horizontal="left"/>
    </xf>
    <xf numFmtId="0" fontId="4" fillId="5" borderId="0" xfId="6" applyNumberFormat="1" applyFont="1" applyFill="1" applyBorder="1" applyAlignment="1" applyProtection="1">
      <alignment horizontal="left" vertical="top" wrapText="1"/>
      <protection locked="0"/>
    </xf>
    <xf numFmtId="0" fontId="3" fillId="5" borderId="0" xfId="6" applyFont="1" applyFill="1" applyBorder="1" applyAlignment="1" applyProtection="1">
      <alignment horizontal="left" vertical="top" wrapText="1"/>
      <protection locked="0"/>
    </xf>
    <xf numFmtId="0" fontId="4" fillId="5" borderId="0" xfId="6" applyFont="1" applyFill="1" applyBorder="1" applyAlignment="1" applyProtection="1">
      <alignment horizontal="left" vertical="top" wrapText="1"/>
      <protection locked="0"/>
    </xf>
    <xf numFmtId="0" fontId="6" fillId="3" borderId="0" xfId="11" applyFont="1" applyFill="1" applyBorder="1" applyAlignment="1" applyProtection="1">
      <alignment horizontal="left"/>
    </xf>
    <xf numFmtId="0" fontId="15" fillId="3" borderId="11" xfId="11" applyFont="1" applyFill="1" applyBorder="1" applyAlignment="1" applyProtection="1">
      <alignment horizontal="left"/>
    </xf>
    <xf numFmtId="0" fontId="6" fillId="3" borderId="11" xfId="11" applyFont="1" applyFill="1" applyBorder="1" applyAlignment="1" applyProtection="1">
      <alignment horizontal="left"/>
    </xf>
    <xf numFmtId="0" fontId="9" fillId="5" borderId="0" xfId="11" applyFont="1" applyFill="1" applyAlignment="1" applyProtection="1">
      <alignment horizontal="left" vertical="top"/>
      <protection locked="0"/>
    </xf>
    <xf numFmtId="0" fontId="9" fillId="5" borderId="0" xfId="11" applyFont="1" applyFill="1" applyAlignment="1" applyProtection="1">
      <alignment horizontal="left" vertical="top" wrapText="1"/>
      <protection locked="0"/>
    </xf>
    <xf numFmtId="0" fontId="9" fillId="4" borderId="0" xfId="11" applyFont="1" applyFill="1" applyAlignment="1" applyProtection="1">
      <alignment horizontal="left" vertical="top" wrapText="1"/>
      <protection locked="0"/>
    </xf>
    <xf numFmtId="37" fontId="10" fillId="0" borderId="0" xfId="12" applyFont="1" applyFill="1" applyAlignment="1" applyProtection="1">
      <alignment horizontal="right"/>
    </xf>
    <xf numFmtId="37" fontId="11" fillId="0" borderId="0" xfId="12" applyFont="1" applyFill="1" applyAlignment="1" applyProtection="1">
      <alignment horizontal="center"/>
    </xf>
    <xf numFmtId="37" fontId="21" fillId="0" borderId="0" xfId="12" applyFont="1" applyFill="1" applyProtection="1"/>
    <xf numFmtId="37" fontId="10" fillId="0" borderId="0" xfId="12" applyFont="1" applyFill="1" applyProtection="1"/>
    <xf numFmtId="37" fontId="10" fillId="0" borderId="0" xfId="12" applyFont="1" applyFill="1" applyBorder="1" applyProtection="1"/>
    <xf numFmtId="37" fontId="12" fillId="0" borderId="0" xfId="12" applyFont="1" applyFill="1" applyProtection="1"/>
    <xf numFmtId="0" fontId="9" fillId="3" borderId="0" xfId="11" applyFont="1" applyFill="1" applyAlignment="1" applyProtection="1">
      <alignment horizontal="left" vertical="top"/>
      <protection locked="0"/>
    </xf>
    <xf numFmtId="0" fontId="9" fillId="3" borderId="0" xfId="6" applyFont="1" applyFill="1" applyAlignment="1" applyProtection="1">
      <alignment horizontal="left"/>
      <protection locked="0"/>
    </xf>
    <xf numFmtId="0" fontId="9" fillId="4" borderId="0" xfId="6" applyFont="1" applyFill="1" applyAlignment="1" applyProtection="1">
      <alignment horizontal="left" wrapText="1"/>
      <protection locked="0"/>
    </xf>
    <xf numFmtId="0" fontId="9" fillId="3" borderId="0" xfId="6" applyFont="1" applyFill="1" applyAlignment="1" applyProtection="1">
      <alignment horizontal="left" wrapText="1"/>
      <protection locked="0"/>
    </xf>
    <xf numFmtId="0" fontId="9" fillId="0" borderId="0" xfId="6" applyFont="1" applyFill="1" applyAlignment="1" applyProtection="1">
      <alignment horizontal="left"/>
      <protection locked="0"/>
    </xf>
    <xf numFmtId="0" fontId="9" fillId="5" borderId="0" xfId="6" applyFont="1" applyFill="1" applyAlignment="1" applyProtection="1">
      <alignment horizontal="left"/>
      <protection locked="0"/>
    </xf>
    <xf numFmtId="0" fontId="13" fillId="3" borderId="8" xfId="6" quotePrefix="1" applyFont="1" applyFill="1" applyBorder="1" applyAlignment="1" applyProtection="1">
      <alignment horizontal="left"/>
    </xf>
    <xf numFmtId="0" fontId="13" fillId="5" borderId="8" xfId="6" applyFont="1" applyFill="1" applyBorder="1" applyAlignment="1" applyProtection="1">
      <alignment horizontal="left"/>
    </xf>
    <xf numFmtId="37" fontId="13" fillId="0" borderId="0" xfId="13" applyFont="1" applyProtection="1"/>
    <xf numFmtId="0" fontId="9" fillId="5" borderId="0" xfId="6" applyFont="1" applyFill="1" applyAlignment="1" applyProtection="1">
      <alignment horizontal="left" vertical="top"/>
      <protection locked="0"/>
    </xf>
    <xf numFmtId="0" fontId="7" fillId="3" borderId="0" xfId="6" applyFont="1" applyFill="1" applyBorder="1" applyAlignment="1" applyProtection="1">
      <alignment horizontal="left"/>
    </xf>
    <xf numFmtId="0" fontId="19" fillId="5" borderId="0" xfId="6" applyFont="1" applyFill="1" applyBorder="1" applyAlignment="1" applyProtection="1">
      <alignment horizontal="left"/>
    </xf>
    <xf numFmtId="0" fontId="13" fillId="0" borderId="8" xfId="6" applyFont="1" applyFill="1" applyBorder="1" applyAlignment="1" applyProtection="1">
      <alignment horizontal="left"/>
    </xf>
    <xf numFmtId="0" fontId="82" fillId="0" borderId="8" xfId="6" applyFont="1" applyFill="1" applyBorder="1" applyAlignment="1" applyProtection="1">
      <alignment horizontal="left"/>
    </xf>
    <xf numFmtId="0" fontId="9" fillId="3" borderId="0" xfId="6" applyFont="1" applyFill="1" applyAlignment="1" applyProtection="1">
      <alignment horizontal="left" vertical="top"/>
      <protection locked="0"/>
    </xf>
    <xf numFmtId="0" fontId="15" fillId="3" borderId="11" xfId="6" applyFont="1" applyFill="1" applyBorder="1" applyAlignment="1" applyProtection="1">
      <alignment horizontal="left"/>
    </xf>
    <xf numFmtId="0" fontId="6" fillId="3" borderId="11" xfId="6" applyFont="1" applyFill="1" applyBorder="1" applyAlignment="1" applyProtection="1">
      <alignment horizontal="left"/>
    </xf>
    <xf numFmtId="0" fontId="9" fillId="4" borderId="0" xfId="6" applyFont="1" applyFill="1" applyAlignment="1" applyProtection="1">
      <alignment horizontal="left" vertical="top"/>
      <protection locked="0"/>
    </xf>
    <xf numFmtId="0" fontId="9" fillId="3" borderId="0" xfId="6" applyFont="1" applyFill="1" applyAlignment="1" applyProtection="1">
      <alignment horizontal="left" vertical="top" wrapText="1"/>
      <protection locked="0"/>
    </xf>
    <xf numFmtId="0" fontId="6" fillId="3" borderId="8" xfId="6" applyFont="1" applyFill="1" applyBorder="1" applyAlignment="1" applyProtection="1">
      <alignment horizontal="left"/>
    </xf>
    <xf numFmtId="0" fontId="6" fillId="0" borderId="0" xfId="6" applyFont="1" applyFill="1" applyBorder="1" applyAlignment="1" applyProtection="1">
      <alignment horizontal="left"/>
    </xf>
    <xf numFmtId="0" fontId="6" fillId="5" borderId="0" xfId="6" applyFont="1" applyFill="1" applyBorder="1" applyAlignment="1" applyProtection="1">
      <alignment horizontal="left"/>
    </xf>
    <xf numFmtId="0" fontId="3" fillId="3" borderId="11" xfId="11" applyFont="1" applyFill="1" applyBorder="1" applyAlignment="1" applyProtection="1">
      <alignment horizontal="left"/>
    </xf>
    <xf numFmtId="0" fontId="4" fillId="3" borderId="11" xfId="11" applyFont="1" applyFill="1" applyBorder="1" applyAlignment="1" applyProtection="1">
      <alignment horizontal="left"/>
    </xf>
    <xf numFmtId="0" fontId="39" fillId="3" borderId="0" xfId="11" applyFont="1" applyFill="1" applyBorder="1" applyAlignment="1" applyProtection="1">
      <alignment horizontal="center"/>
    </xf>
    <xf numFmtId="0" fontId="6" fillId="3" borderId="0" xfId="11" applyFont="1" applyFill="1" applyAlignment="1" applyProtection="1">
      <alignment horizontal="center"/>
    </xf>
    <xf numFmtId="41" fontId="3" fillId="3" borderId="6" xfId="11" applyNumberFormat="1" applyFont="1" applyFill="1" applyBorder="1" applyAlignment="1" applyProtection="1">
      <alignment horizontal="center"/>
    </xf>
    <xf numFmtId="0" fontId="4" fillId="5" borderId="0" xfId="11" applyFont="1" applyFill="1" applyBorder="1" applyAlignment="1" applyProtection="1">
      <alignment horizontal="left"/>
    </xf>
    <xf numFmtId="0" fontId="9" fillId="3" borderId="0" xfId="11" applyFont="1" applyFill="1" applyAlignment="1" applyProtection="1">
      <alignment horizontal="left" vertical="top" wrapText="1"/>
      <protection locked="0"/>
    </xf>
    <xf numFmtId="0" fontId="9" fillId="4" borderId="0" xfId="11" applyFont="1" applyFill="1" applyAlignment="1" applyProtection="1">
      <alignment horizontal="left" vertical="top"/>
      <protection locked="0"/>
    </xf>
    <xf numFmtId="0" fontId="3" fillId="3" borderId="8" xfId="11" applyFont="1" applyFill="1" applyBorder="1" applyAlignment="1" applyProtection="1">
      <alignment horizontal="left"/>
    </xf>
    <xf numFmtId="0" fontId="3" fillId="3" borderId="13" xfId="11" applyFont="1" applyFill="1" applyBorder="1" applyAlignment="1" applyProtection="1">
      <alignment horizontal="left"/>
    </xf>
    <xf numFmtId="0" fontId="4" fillId="3" borderId="13" xfId="11" applyFont="1" applyFill="1" applyBorder="1" applyAlignment="1" applyProtection="1">
      <alignment horizontal="left"/>
    </xf>
    <xf numFmtId="0" fontId="4" fillId="4" borderId="8" xfId="11" applyFont="1" applyFill="1" applyBorder="1" applyAlignment="1" applyProtection="1">
      <alignment horizontal="left"/>
    </xf>
    <xf numFmtId="0" fontId="13" fillId="4" borderId="11" xfId="6" applyFont="1" applyFill="1" applyBorder="1" applyAlignment="1" applyProtection="1">
      <alignment horizontal="left"/>
    </xf>
    <xf numFmtId="0" fontId="13" fillId="4" borderId="8" xfId="6" applyFont="1" applyFill="1" applyBorder="1" applyAlignment="1" applyProtection="1">
      <alignment horizontal="left"/>
    </xf>
    <xf numFmtId="0" fontId="19" fillId="4" borderId="11" xfId="6" applyFont="1" applyFill="1" applyBorder="1" applyAlignment="1" applyProtection="1">
      <alignment horizontal="left"/>
    </xf>
    <xf numFmtId="0" fontId="19" fillId="4" borderId="0" xfId="6" applyFont="1" applyFill="1" applyBorder="1" applyAlignment="1" applyProtection="1">
      <alignment horizontal="left"/>
    </xf>
    <xf numFmtId="0" fontId="42" fillId="4" borderId="0" xfId="6" applyFont="1" applyFill="1" applyBorder="1" applyAlignment="1" applyProtection="1">
      <alignment horizontal="left"/>
    </xf>
    <xf numFmtId="0" fontId="19" fillId="4" borderId="13" xfId="6" applyFont="1" applyFill="1" applyBorder="1" applyAlignment="1" applyProtection="1">
      <alignment horizontal="left"/>
    </xf>
    <xf numFmtId="0" fontId="7" fillId="5" borderId="0" xfId="17" applyNumberFormat="1" applyFont="1" applyFill="1" applyAlignment="1" applyProtection="1">
      <alignment horizontal="left"/>
    </xf>
    <xf numFmtId="0" fontId="19" fillId="4" borderId="8" xfId="6" applyFont="1" applyFill="1" applyBorder="1" applyAlignment="1" applyProtection="1">
      <alignment horizontal="left"/>
    </xf>
    <xf numFmtId="0" fontId="7" fillId="3" borderId="0" xfId="6" quotePrefix="1" applyFont="1" applyFill="1" applyBorder="1" applyAlignment="1" applyProtection="1">
      <alignment horizontal="left"/>
    </xf>
    <xf numFmtId="0" fontId="41" fillId="3" borderId="0" xfId="6" applyFont="1" applyFill="1" applyBorder="1" applyAlignment="1" applyProtection="1">
      <alignment horizontal="left"/>
    </xf>
    <xf numFmtId="37" fontId="41" fillId="5" borderId="0" xfId="17" applyFont="1" applyFill="1" applyAlignment="1" applyProtection="1">
      <alignment horizontal="left"/>
    </xf>
    <xf numFmtId="0" fontId="7" fillId="3" borderId="0" xfId="6" applyFont="1" applyFill="1" applyAlignment="1" applyProtection="1">
      <alignment horizontal="left"/>
      <protection locked="0"/>
    </xf>
    <xf numFmtId="0" fontId="67" fillId="3" borderId="0" xfId="6" applyFont="1" applyFill="1" applyAlignment="1" applyProtection="1">
      <alignment horizontal="left"/>
      <protection locked="0"/>
    </xf>
    <xf numFmtId="0" fontId="19" fillId="3" borderId="8" xfId="6" quotePrefix="1" applyFont="1" applyFill="1" applyBorder="1" applyAlignment="1" applyProtection="1">
      <alignment horizontal="left"/>
    </xf>
    <xf numFmtId="0" fontId="7" fillId="3" borderId="0" xfId="26" applyFont="1" applyFill="1" applyAlignment="1" applyProtection="1">
      <alignment horizontal="left"/>
      <protection locked="0"/>
    </xf>
    <xf numFmtId="0" fontId="19" fillId="3" borderId="0" xfId="26" applyFont="1" applyFill="1" applyBorder="1" applyAlignment="1" applyProtection="1">
      <alignment horizontal="left"/>
    </xf>
    <xf numFmtId="0" fontId="13" fillId="3" borderId="11" xfId="26" applyFont="1" applyFill="1" applyBorder="1" applyAlignment="1" applyProtection="1">
      <alignment horizontal="left"/>
    </xf>
    <xf numFmtId="0" fontId="19" fillId="3" borderId="11" xfId="26" applyFont="1" applyFill="1" applyBorder="1" applyAlignment="1" applyProtection="1">
      <alignment horizontal="left"/>
    </xf>
    <xf numFmtId="0" fontId="13" fillId="3" borderId="8" xfId="26" applyFont="1" applyFill="1" applyBorder="1" applyAlignment="1" applyProtection="1">
      <alignment horizontal="left"/>
    </xf>
    <xf numFmtId="165" fontId="1" fillId="2" borderId="0" xfId="26" applyNumberFormat="1" applyFont="1" applyFill="1" applyBorder="1" applyAlignment="1" applyProtection="1">
      <alignment horizontal="center" vertical="center" wrapText="1"/>
    </xf>
    <xf numFmtId="0" fontId="13" fillId="3" borderId="0" xfId="26" applyFont="1" applyFill="1" applyBorder="1" applyAlignment="1" applyProtection="1">
      <alignment horizontal="left"/>
    </xf>
    <xf numFmtId="37" fontId="6" fillId="5" borderId="0" xfId="29" applyFont="1" applyFill="1" applyAlignment="1" applyProtection="1">
      <alignment horizontal="left"/>
    </xf>
    <xf numFmtId="0" fontId="19" fillId="4" borderId="0" xfId="6" applyFont="1" applyFill="1" applyBorder="1" applyAlignment="1" applyProtection="1">
      <alignment horizontal="left" wrapText="1"/>
    </xf>
    <xf numFmtId="0" fontId="13" fillId="3" borderId="13" xfId="6" applyFont="1" applyFill="1" applyBorder="1" applyAlignment="1" applyProtection="1">
      <alignment horizontal="left"/>
    </xf>
    <xf numFmtId="0" fontId="15" fillId="3" borderId="0" xfId="6" applyFont="1" applyFill="1" applyAlignment="1" applyProtection="1">
      <alignment horizontal="left"/>
    </xf>
    <xf numFmtId="41" fontId="13" fillId="3" borderId="6" xfId="6" applyNumberFormat="1" applyFont="1" applyFill="1" applyBorder="1" applyAlignment="1" applyProtection="1">
      <alignment horizontal="center"/>
    </xf>
    <xf numFmtId="0" fontId="9" fillId="3" borderId="0" xfId="6" applyFont="1" applyFill="1" applyBorder="1" applyAlignment="1" applyProtection="1">
      <alignment horizontal="left"/>
    </xf>
    <xf numFmtId="0" fontId="9" fillId="4" borderId="0" xfId="6" applyFont="1" applyFill="1" applyBorder="1" applyAlignment="1" applyProtection="1">
      <alignment horizontal="left"/>
    </xf>
    <xf numFmtId="0" fontId="47" fillId="3" borderId="0" xfId="6" applyFont="1" applyFill="1" applyBorder="1" applyAlignment="1" applyProtection="1">
      <alignment horizontal="left"/>
    </xf>
    <xf numFmtId="0" fontId="19" fillId="3" borderId="11" xfId="6" quotePrefix="1" applyFont="1" applyFill="1" applyBorder="1" applyAlignment="1" applyProtection="1">
      <alignment horizontal="left"/>
    </xf>
    <xf numFmtId="0" fontId="13" fillId="3" borderId="11" xfId="6" quotePrefix="1" applyFont="1" applyFill="1" applyBorder="1" applyAlignment="1" applyProtection="1">
      <alignment horizontal="left"/>
    </xf>
    <xf numFmtId="0" fontId="19" fillId="5" borderId="8" xfId="6" applyFont="1" applyFill="1" applyBorder="1" applyAlignment="1" applyProtection="1">
      <alignment horizontal="left"/>
    </xf>
    <xf numFmtId="0" fontId="19" fillId="5" borderId="8" xfId="6" applyFont="1" applyFill="1" applyBorder="1" applyAlignment="1" applyProtection="1">
      <alignment horizontal="left" wrapText="1"/>
    </xf>
    <xf numFmtId="0" fontId="9" fillId="3" borderId="0" xfId="6" applyNumberFormat="1" applyFont="1" applyFill="1" applyBorder="1" applyAlignment="1" applyProtection="1">
      <alignment horizontal="left"/>
    </xf>
    <xf numFmtId="0" fontId="1" fillId="2" borderId="0" xfId="6" applyFont="1" applyFill="1" applyBorder="1" applyAlignment="1" applyProtection="1">
      <alignment horizontal="center" vertical="center"/>
    </xf>
    <xf numFmtId="37" fontId="6" fillId="5" borderId="0" xfId="18" applyFont="1" applyFill="1" applyAlignment="1" applyProtection="1"/>
    <xf numFmtId="41" fontId="6" fillId="3" borderId="6" xfId="6" applyNumberFormat="1" applyFont="1" applyFill="1" applyBorder="1" applyAlignment="1" applyProtection="1">
      <alignment horizontal="center"/>
    </xf>
    <xf numFmtId="37" fontId="6" fillId="5" borderId="0" xfId="18" applyFont="1" applyFill="1" applyAlignment="1" applyProtection="1">
      <alignment horizontal="left"/>
    </xf>
    <xf numFmtId="0" fontId="6" fillId="5" borderId="11" xfId="6" applyFont="1" applyFill="1" applyBorder="1" applyAlignment="1" applyProtection="1">
      <alignment horizontal="left" wrapText="1"/>
    </xf>
    <xf numFmtId="0" fontId="6" fillId="5" borderId="8" xfId="6" applyFont="1" applyFill="1" applyBorder="1" applyAlignment="1" applyProtection="1">
      <alignment horizontal="left" wrapText="1"/>
    </xf>
    <xf numFmtId="165" fontId="6" fillId="3" borderId="11" xfId="6" applyNumberFormat="1" applyFont="1" applyFill="1" applyBorder="1" applyAlignment="1" applyProtection="1">
      <alignment horizontal="left"/>
    </xf>
    <xf numFmtId="0" fontId="6" fillId="5" borderId="13" xfId="6" applyFont="1" applyFill="1" applyBorder="1" applyAlignment="1" applyProtection="1">
      <alignment horizontal="left" wrapText="1"/>
    </xf>
    <xf numFmtId="37" fontId="9" fillId="5" borderId="0" xfId="18" applyFont="1" applyFill="1" applyAlignment="1" applyProtection="1">
      <alignment horizontal="left"/>
    </xf>
    <xf numFmtId="165" fontId="15" fillId="5" borderId="13" xfId="6" applyNumberFormat="1" applyFont="1" applyFill="1" applyBorder="1" applyAlignment="1" applyProtection="1">
      <alignment horizontal="left" wrapText="1"/>
    </xf>
    <xf numFmtId="165" fontId="15" fillId="5" borderId="13" xfId="6" applyNumberFormat="1" applyFont="1" applyFill="1" applyBorder="1" applyAlignment="1" applyProtection="1">
      <alignment horizontal="left"/>
    </xf>
    <xf numFmtId="165" fontId="15" fillId="3" borderId="13" xfId="6" applyNumberFormat="1" applyFont="1" applyFill="1" applyBorder="1" applyAlignment="1" applyProtection="1">
      <alignment horizontal="left"/>
    </xf>
    <xf numFmtId="165" fontId="15" fillId="3" borderId="11" xfId="6" applyNumberFormat="1" applyFont="1" applyFill="1" applyBorder="1" applyAlignment="1" applyProtection="1">
      <alignment horizontal="left"/>
    </xf>
    <xf numFmtId="165" fontId="15" fillId="3" borderId="0" xfId="6" applyNumberFormat="1" applyFont="1" applyFill="1" applyBorder="1" applyAlignment="1" applyProtection="1">
      <alignment horizontal="left"/>
    </xf>
    <xf numFmtId="165" fontId="6" fillId="3" borderId="11" xfId="6" quotePrefix="1" applyNumberFormat="1" applyFont="1" applyFill="1" applyBorder="1" applyAlignment="1" applyProtection="1">
      <alignment horizontal="left"/>
    </xf>
    <xf numFmtId="165" fontId="15" fillId="4" borderId="0" xfId="6" applyNumberFormat="1" applyFont="1" applyFill="1" applyBorder="1" applyAlignment="1" applyProtection="1">
      <alignment horizontal="left" wrapText="1"/>
    </xf>
    <xf numFmtId="165" fontId="15" fillId="4" borderId="0" xfId="6" applyNumberFormat="1" applyFont="1" applyFill="1" applyBorder="1" applyAlignment="1" applyProtection="1">
      <alignment horizontal="left"/>
    </xf>
    <xf numFmtId="165" fontId="6" fillId="5" borderId="11" xfId="6" applyNumberFormat="1" applyFont="1" applyFill="1" applyBorder="1" applyAlignment="1" applyProtection="1">
      <alignment horizontal="left"/>
    </xf>
    <xf numFmtId="165" fontId="6" fillId="5" borderId="8" xfId="6" applyNumberFormat="1" applyFont="1" applyFill="1" applyBorder="1" applyAlignment="1" applyProtection="1">
      <alignment horizontal="left"/>
    </xf>
    <xf numFmtId="37" fontId="9" fillId="4" borderId="0" xfId="18" applyFont="1" applyFill="1" applyAlignment="1" applyProtection="1">
      <alignment horizontal="left"/>
    </xf>
    <xf numFmtId="0" fontId="6" fillId="5" borderId="13" xfId="6" applyFont="1" applyFill="1" applyBorder="1" applyAlignment="1" applyProtection="1">
      <alignment horizontal="left"/>
    </xf>
    <xf numFmtId="165" fontId="15" fillId="5" borderId="0" xfId="6" applyNumberFormat="1" applyFont="1" applyFill="1" applyBorder="1" applyAlignment="1" applyProtection="1">
      <alignment horizontal="left"/>
    </xf>
    <xf numFmtId="165" fontId="6" fillId="3" borderId="8" xfId="6" applyNumberFormat="1" applyFont="1" applyFill="1" applyBorder="1" applyAlignment="1" applyProtection="1">
      <alignment horizontal="left"/>
    </xf>
    <xf numFmtId="0" fontId="13" fillId="3" borderId="0" xfId="6" applyFont="1" applyFill="1" applyBorder="1" applyAlignment="1" applyProtection="1">
      <alignment horizontal="left" vertical="top"/>
      <protection locked="0"/>
    </xf>
    <xf numFmtId="0" fontId="4" fillId="3" borderId="8" xfId="6" applyFont="1" applyFill="1" applyBorder="1" applyAlignment="1" applyProtection="1">
      <alignment horizontal="left"/>
    </xf>
    <xf numFmtId="0" fontId="4" fillId="3" borderId="0" xfId="6" applyFont="1" applyFill="1" applyBorder="1" applyAlignment="1" applyProtection="1">
      <alignment horizontal="left"/>
    </xf>
    <xf numFmtId="0" fontId="13" fillId="3" borderId="0" xfId="6" applyFont="1" applyFill="1" applyBorder="1" applyAlignment="1" applyProtection="1">
      <alignment horizontal="left" vertical="top" wrapText="1"/>
      <protection locked="0"/>
    </xf>
    <xf numFmtId="0" fontId="3" fillId="3" borderId="8" xfId="6" applyFont="1" applyFill="1" applyBorder="1" applyAlignment="1" applyProtection="1">
      <alignment horizontal="left"/>
    </xf>
    <xf numFmtId="0" fontId="3" fillId="4" borderId="0" xfId="6" applyFont="1" applyFill="1" applyBorder="1" applyAlignment="1" applyProtection="1">
      <alignment horizontal="left"/>
    </xf>
    <xf numFmtId="0" fontId="3" fillId="3" borderId="13" xfId="6" applyFont="1" applyFill="1" applyBorder="1" applyAlignment="1" applyProtection="1">
      <alignment horizontal="left"/>
    </xf>
    <xf numFmtId="0" fontId="3" fillId="6" borderId="38" xfId="6" applyFont="1" applyFill="1" applyBorder="1" applyAlignment="1" applyProtection="1">
      <alignment horizontal="left"/>
    </xf>
    <xf numFmtId="0" fontId="4" fillId="6" borderId="41" xfId="6" applyFont="1" applyFill="1" applyBorder="1" applyAlignment="1" applyProtection="1">
      <alignment horizontal="left"/>
    </xf>
    <xf numFmtId="0" fontId="7" fillId="6" borderId="0" xfId="6" applyFont="1" applyFill="1" applyBorder="1" applyAlignment="1" applyProtection="1">
      <alignment horizontal="left"/>
    </xf>
    <xf numFmtId="0" fontId="4" fillId="6" borderId="0" xfId="6" applyFont="1" applyFill="1" applyBorder="1" applyAlignment="1" applyProtection="1">
      <alignment horizontal="left"/>
    </xf>
    <xf numFmtId="0" fontId="3" fillId="6" borderId="43" xfId="6" applyFont="1" applyFill="1" applyBorder="1" applyAlignment="1" applyProtection="1">
      <alignment horizontal="left"/>
    </xf>
    <xf numFmtId="0" fontId="94" fillId="2" borderId="0" xfId="6" applyFont="1" applyFill="1" applyBorder="1" applyAlignment="1" applyProtection="1">
      <alignment horizontal="center" vertical="center" wrapText="1"/>
    </xf>
    <xf numFmtId="0" fontId="3" fillId="6" borderId="0" xfId="6" applyFont="1" applyFill="1" applyBorder="1" applyAlignment="1" applyProtection="1">
      <alignment horizontal="left"/>
    </xf>
    <xf numFmtId="164" fontId="4" fillId="6" borderId="1" xfId="6" applyNumberFormat="1" applyFont="1" applyFill="1" applyBorder="1" applyAlignment="1" applyProtection="1">
      <alignment horizontal="center"/>
    </xf>
    <xf numFmtId="164" fontId="4" fillId="6" borderId="2" xfId="6" applyNumberFormat="1" applyFont="1" applyFill="1" applyBorder="1" applyAlignment="1" applyProtection="1">
      <alignment horizontal="center"/>
    </xf>
    <xf numFmtId="164" fontId="3" fillId="6" borderId="1" xfId="6" applyNumberFormat="1" applyFont="1" applyFill="1" applyBorder="1" applyAlignment="1" applyProtection="1">
      <alignment horizontal="center"/>
    </xf>
    <xf numFmtId="164" fontId="3" fillId="6" borderId="2" xfId="6" applyNumberFormat="1" applyFont="1" applyFill="1" applyBorder="1" applyAlignment="1" applyProtection="1">
      <alignment horizontal="center"/>
    </xf>
    <xf numFmtId="164" fontId="3" fillId="6" borderId="3" xfId="6" applyNumberFormat="1" applyFont="1" applyFill="1" applyBorder="1" applyAlignment="1" applyProtection="1">
      <alignment horizontal="center"/>
    </xf>
    <xf numFmtId="0" fontId="9" fillId="4" borderId="0" xfId="6" quotePrefix="1" applyFont="1" applyFill="1" applyBorder="1" applyAlignment="1" applyProtection="1">
      <alignment horizontal="left"/>
    </xf>
    <xf numFmtId="0" fontId="3" fillId="3" borderId="11" xfId="6" applyFont="1" applyFill="1" applyBorder="1" applyAlignment="1" applyProtection="1">
      <alignment horizontal="left"/>
    </xf>
    <xf numFmtId="0" fontId="4" fillId="5" borderId="0" xfId="6" applyFont="1" applyFill="1" applyBorder="1" applyAlignment="1" applyProtection="1">
      <alignment horizontal="left"/>
    </xf>
    <xf numFmtId="0" fontId="3" fillId="5" borderId="0" xfId="6" applyFont="1" applyFill="1" applyBorder="1" applyAlignment="1" applyProtection="1">
      <alignment horizontal="left"/>
    </xf>
    <xf numFmtId="0" fontId="4" fillId="5" borderId="11" xfId="6" applyFont="1" applyFill="1" applyBorder="1" applyAlignment="1" applyProtection="1">
      <alignment horizontal="left"/>
    </xf>
    <xf numFmtId="0" fontId="15" fillId="5" borderId="0" xfId="6" applyFont="1" applyFill="1" applyBorder="1" applyAlignment="1" applyProtection="1">
      <alignment horizontal="left"/>
    </xf>
    <xf numFmtId="0" fontId="6" fillId="4" borderId="8" xfId="6" applyFont="1" applyFill="1" applyBorder="1" applyAlignment="1" applyProtection="1">
      <alignment horizontal="left"/>
    </xf>
    <xf numFmtId="0" fontId="15" fillId="4" borderId="0" xfId="6" applyFont="1" applyFill="1" applyBorder="1" applyAlignment="1" applyProtection="1">
      <alignment horizontal="left"/>
    </xf>
    <xf numFmtId="0" fontId="3" fillId="3" borderId="0" xfId="6" quotePrefix="1" applyFont="1" applyFill="1" applyBorder="1" applyAlignment="1" applyProtection="1">
      <alignment horizontal="left"/>
    </xf>
    <xf numFmtId="0" fontId="9" fillId="5" borderId="0" xfId="6" applyFont="1" applyFill="1" applyBorder="1" applyAlignment="1" applyProtection="1">
      <alignment horizontal="left"/>
      <protection locked="0"/>
    </xf>
    <xf numFmtId="0" fontId="6" fillId="4" borderId="11" xfId="6" applyFont="1" applyFill="1" applyBorder="1" applyAlignment="1" applyProtection="1">
      <alignment horizontal="left"/>
    </xf>
    <xf numFmtId="0" fontId="15" fillId="4" borderId="11" xfId="6" applyFont="1" applyFill="1" applyBorder="1" applyAlignment="1" applyProtection="1">
      <alignment horizontal="left"/>
    </xf>
    <xf numFmtId="0" fontId="15" fillId="4" borderId="13" xfId="6" applyFont="1" applyFill="1" applyBorder="1" applyAlignment="1" applyProtection="1">
      <alignment horizontal="left"/>
    </xf>
    <xf numFmtId="0" fontId="15" fillId="4" borderId="8" xfId="6" applyFont="1" applyFill="1" applyBorder="1" applyAlignment="1" applyProtection="1">
      <alignment horizontal="left"/>
    </xf>
    <xf numFmtId="0" fontId="9" fillId="4" borderId="0" xfId="6" applyFont="1" applyFill="1" applyBorder="1" applyAlignment="1" applyProtection="1">
      <alignment horizontal="left" wrapText="1"/>
      <protection locked="0"/>
    </xf>
    <xf numFmtId="0" fontId="6" fillId="4" borderId="0" xfId="6" applyFont="1" applyFill="1" applyBorder="1" applyAlignment="1" applyProtection="1">
      <alignment horizontal="left"/>
    </xf>
    <xf numFmtId="0" fontId="28" fillId="5" borderId="0" xfId="6" applyFont="1" applyFill="1" applyBorder="1" applyAlignment="1" applyProtection="1">
      <alignment horizontal="left"/>
      <protection locked="0"/>
    </xf>
    <xf numFmtId="0" fontId="6" fillId="3" borderId="0" xfId="6" quotePrefix="1" applyFont="1" applyFill="1" applyBorder="1" applyAlignment="1" applyProtection="1">
      <alignment horizontal="left"/>
    </xf>
    <xf numFmtId="41" fontId="15" fillId="3" borderId="1" xfId="6" applyNumberFormat="1" applyFont="1" applyFill="1" applyBorder="1" applyAlignment="1" applyProtection="1">
      <alignment horizontal="center"/>
    </xf>
    <xf numFmtId="41" fontId="15" fillId="3" borderId="2" xfId="6" applyNumberFormat="1" applyFont="1" applyFill="1" applyBorder="1" applyAlignment="1" applyProtection="1">
      <alignment horizontal="center"/>
    </xf>
    <xf numFmtId="41" fontId="15" fillId="3" borderId="3" xfId="6" applyNumberFormat="1" applyFont="1" applyFill="1" applyBorder="1" applyAlignment="1" applyProtection="1">
      <alignment horizontal="center"/>
    </xf>
    <xf numFmtId="41" fontId="15" fillId="3" borderId="5" xfId="6" applyNumberFormat="1" applyFont="1" applyFill="1" applyBorder="1" applyAlignment="1" applyProtection="1">
      <alignment horizontal="center"/>
    </xf>
    <xf numFmtId="41" fontId="15" fillId="3" borderId="6" xfId="6" applyNumberFormat="1" applyFont="1" applyFill="1" applyBorder="1" applyAlignment="1" applyProtection="1">
      <alignment horizontal="center"/>
    </xf>
    <xf numFmtId="0" fontId="15" fillId="5" borderId="11" xfId="6" applyFont="1" applyFill="1" applyBorder="1" applyAlignment="1" applyProtection="1">
      <alignment horizontal="left"/>
    </xf>
    <xf numFmtId="0" fontId="7" fillId="4" borderId="0" xfId="6" applyFont="1" applyFill="1" applyBorder="1" applyAlignment="1" applyProtection="1">
      <alignment horizontal="left" vertical="top" wrapText="1"/>
      <protection locked="0"/>
    </xf>
    <xf numFmtId="0" fontId="7" fillId="3" borderId="0" xfId="6" applyFont="1" applyFill="1" applyBorder="1" applyAlignment="1" applyProtection="1">
      <alignment horizontal="left" vertical="top"/>
      <protection locked="0"/>
    </xf>
    <xf numFmtId="0" fontId="7" fillId="4" borderId="0" xfId="6" applyFont="1" applyFill="1" applyBorder="1" applyAlignment="1" applyProtection="1">
      <alignment horizontal="left" vertical="top"/>
      <protection locked="0"/>
    </xf>
    <xf numFmtId="0" fontId="15" fillId="5" borderId="0" xfId="6" applyFont="1" applyFill="1" applyAlignment="1" applyProtection="1">
      <alignment horizontal="left"/>
    </xf>
    <xf numFmtId="0" fontId="7" fillId="3" borderId="0" xfId="6" applyFont="1" applyFill="1" applyAlignment="1" applyProtection="1">
      <alignment horizontal="left"/>
    </xf>
    <xf numFmtId="0" fontId="9" fillId="0" borderId="0" xfId="6" applyFont="1" applyFill="1" applyBorder="1" applyAlignment="1" applyProtection="1">
      <alignment horizontal="left"/>
      <protection locked="0"/>
    </xf>
    <xf numFmtId="0" fontId="9" fillId="4" borderId="0" xfId="6" applyFont="1" applyFill="1" applyBorder="1" applyAlignment="1" applyProtection="1">
      <alignment horizontal="left"/>
      <protection locked="0"/>
    </xf>
    <xf numFmtId="0" fontId="41" fillId="3" borderId="0" xfId="6" quotePrefix="1" applyFont="1" applyFill="1" applyBorder="1" applyAlignment="1" applyProtection="1">
      <alignment horizontal="center"/>
    </xf>
    <xf numFmtId="0" fontId="9" fillId="4" borderId="0" xfId="6" applyFont="1" applyFill="1" applyBorder="1" applyAlignment="1" applyProtection="1">
      <alignment horizontal="left" vertical="top" wrapText="1"/>
      <protection locked="0"/>
    </xf>
    <xf numFmtId="0" fontId="13" fillId="5" borderId="11" xfId="6" applyFont="1" applyFill="1" applyBorder="1" applyAlignment="1" applyProtection="1">
      <alignment horizontal="left"/>
    </xf>
    <xf numFmtId="0" fontId="19" fillId="4" borderId="11" xfId="6" applyFont="1" applyFill="1" applyBorder="1" applyAlignment="1" applyProtection="1">
      <alignment horizontal="left" wrapText="1"/>
    </xf>
    <xf numFmtId="0" fontId="19" fillId="5" borderId="11" xfId="6" applyFont="1" applyFill="1" applyBorder="1" applyAlignment="1" applyProtection="1">
      <alignment horizontal="left"/>
    </xf>
    <xf numFmtId="0" fontId="13" fillId="3" borderId="0" xfId="6" applyFont="1" applyFill="1" applyAlignment="1" applyProtection="1">
      <alignment horizontal="left"/>
    </xf>
    <xf numFmtId="0" fontId="19" fillId="5" borderId="13" xfId="6" applyFont="1" applyFill="1" applyBorder="1" applyAlignment="1" applyProtection="1">
      <alignment horizontal="left"/>
    </xf>
    <xf numFmtId="0" fontId="4" fillId="5" borderId="4" xfId="6" applyFont="1" applyFill="1" applyBorder="1" applyAlignment="1" applyProtection="1">
      <alignment horizontal="left"/>
    </xf>
    <xf numFmtId="0" fontId="4" fillId="5" borderId="0" xfId="6" applyFont="1" applyFill="1" applyAlignment="1" applyProtection="1">
      <alignment horizontal="left"/>
    </xf>
    <xf numFmtId="0" fontId="3" fillId="5" borderId="0" xfId="6" applyFont="1" applyFill="1" applyAlignment="1" applyProtection="1">
      <alignment horizontal="left"/>
    </xf>
    <xf numFmtId="0" fontId="3" fillId="5" borderId="4" xfId="6" applyFont="1" applyFill="1" applyBorder="1" applyAlignment="1" applyProtection="1">
      <alignment horizontal="left"/>
    </xf>
    <xf numFmtId="0" fontId="10" fillId="5" borderId="4" xfId="6" applyFont="1" applyFill="1" applyBorder="1" applyAlignment="1" applyProtection="1">
      <alignment horizontal="left"/>
    </xf>
    <xf numFmtId="10" fontId="3" fillId="5" borderId="8" xfId="1" applyNumberFormat="1" applyFont="1" applyFill="1" applyBorder="1" applyAlignment="1" applyProtection="1">
      <alignment horizontal="left"/>
    </xf>
    <xf numFmtId="10" fontId="3" fillId="5" borderId="9" xfId="1" applyNumberFormat="1" applyFont="1" applyFill="1" applyBorder="1" applyAlignment="1" applyProtection="1">
      <alignment horizontal="left"/>
    </xf>
    <xf numFmtId="10" fontId="3" fillId="5" borderId="11" xfId="1" applyNumberFormat="1" applyFont="1" applyFill="1" applyBorder="1" applyAlignment="1" applyProtection="1">
      <alignment horizontal="left"/>
    </xf>
    <xf numFmtId="10" fontId="3" fillId="5" borderId="24" xfId="1" applyNumberFormat="1" applyFont="1" applyFill="1" applyBorder="1" applyAlignment="1" applyProtection="1">
      <alignment horizontal="left"/>
    </xf>
    <xf numFmtId="37" fontId="7" fillId="4" borderId="0" xfId="25" applyFont="1" applyFill="1" applyBorder="1" applyAlignment="1" applyProtection="1">
      <alignment horizontal="left" vertical="top" wrapText="1"/>
      <protection locked="0"/>
    </xf>
    <xf numFmtId="0" fontId="3" fillId="5" borderId="11" xfId="23" applyFont="1" applyFill="1" applyBorder="1" applyAlignment="1" applyProtection="1">
      <alignment horizontal="left"/>
    </xf>
    <xf numFmtId="0" fontId="3" fillId="5" borderId="24" xfId="23" applyFont="1" applyFill="1" applyBorder="1" applyAlignment="1" applyProtection="1">
      <alignment horizontal="left"/>
    </xf>
    <xf numFmtId="0" fontId="4" fillId="5" borderId="0" xfId="23" applyFont="1" applyFill="1" applyBorder="1" applyAlignment="1" applyProtection="1">
      <alignment horizontal="left"/>
    </xf>
    <xf numFmtId="0" fontId="4" fillId="5" borderId="4" xfId="23" applyFont="1" applyFill="1" applyBorder="1" applyAlignment="1" applyProtection="1">
      <alignment horizontal="left"/>
    </xf>
    <xf numFmtId="0" fontId="3" fillId="5" borderId="0" xfId="23" applyFont="1" applyFill="1" applyBorder="1" applyAlignment="1" applyProtection="1">
      <alignment horizontal="center"/>
    </xf>
    <xf numFmtId="0" fontId="3" fillId="5" borderId="8" xfId="23" applyFont="1" applyFill="1" applyBorder="1" applyAlignment="1" applyProtection="1">
      <alignment horizontal="left"/>
    </xf>
    <xf numFmtId="0" fontId="3" fillId="5" borderId="9" xfId="23" applyFont="1" applyFill="1" applyBorder="1" applyAlignment="1" applyProtection="1">
      <alignment horizontal="left"/>
    </xf>
    <xf numFmtId="0" fontId="3" fillId="5" borderId="13" xfId="23" applyFont="1" applyFill="1" applyBorder="1" applyAlignment="1" applyProtection="1">
      <alignment horizontal="left"/>
    </xf>
    <xf numFmtId="0" fontId="3" fillId="5" borderId="14" xfId="23" applyFont="1" applyFill="1" applyBorder="1" applyAlignment="1" applyProtection="1">
      <alignment horizontal="left"/>
    </xf>
    <xf numFmtId="0" fontId="1" fillId="2" borderId="0" xfId="23" applyFont="1" applyFill="1" applyBorder="1" applyAlignment="1" applyProtection="1">
      <alignment horizontal="center" vertical="center" wrapText="1"/>
    </xf>
    <xf numFmtId="0" fontId="3" fillId="3" borderId="0" xfId="23" applyFont="1" applyFill="1" applyBorder="1" applyAlignment="1" applyProtection="1">
      <alignment horizontal="left"/>
    </xf>
    <xf numFmtId="0" fontId="4" fillId="3" borderId="0" xfId="23" applyFont="1" applyFill="1" applyBorder="1" applyAlignment="1" applyProtection="1">
      <alignment horizontal="left"/>
    </xf>
    <xf numFmtId="0" fontId="4" fillId="3" borderId="4" xfId="23" applyFont="1" applyFill="1" applyBorder="1" applyAlignment="1" applyProtection="1">
      <alignment horizontal="left"/>
    </xf>
    <xf numFmtId="37" fontId="7" fillId="4" borderId="0" xfId="25" applyFont="1" applyFill="1" applyBorder="1" applyAlignment="1" applyProtection="1">
      <alignment horizontal="left" vertical="top"/>
      <protection locked="0"/>
    </xf>
    <xf numFmtId="37" fontId="7" fillId="3" borderId="0" xfId="25" applyFont="1" applyFill="1" applyBorder="1" applyAlignment="1" applyProtection="1">
      <alignment horizontal="left" vertical="top"/>
      <protection locked="0"/>
    </xf>
    <xf numFmtId="0" fontId="10" fillId="5" borderId="0" xfId="24" applyFont="1" applyFill="1" applyBorder="1" applyAlignment="1" applyProtection="1">
      <alignment horizontal="left"/>
    </xf>
    <xf numFmtId="37" fontId="3" fillId="3" borderId="0" xfId="25" applyFont="1" applyFill="1" applyAlignment="1" applyProtection="1">
      <alignment horizontal="left" wrapText="1"/>
    </xf>
    <xf numFmtId="37" fontId="3" fillId="3" borderId="11" xfId="25" applyFont="1" applyFill="1" applyBorder="1" applyAlignment="1" applyProtection="1">
      <alignment horizontal="left"/>
    </xf>
    <xf numFmtId="37" fontId="3" fillId="3" borderId="0" xfId="25" applyFont="1" applyFill="1" applyBorder="1" applyAlignment="1" applyProtection="1">
      <alignment horizontal="left"/>
    </xf>
    <xf numFmtId="41" fontId="3" fillId="3" borderId="2" xfId="4" applyNumberFormat="1" applyFont="1" applyFill="1" applyBorder="1" applyAlignment="1" applyProtection="1">
      <alignment horizontal="center"/>
    </xf>
    <xf numFmtId="0" fontId="46" fillId="3" borderId="8" xfId="6" applyFont="1" applyFill="1" applyBorder="1" applyAlignment="1" applyProtection="1">
      <alignment horizontal="left"/>
    </xf>
    <xf numFmtId="37" fontId="7" fillId="0" borderId="0" xfId="34" applyFont="1" applyFill="1" applyProtection="1"/>
    <xf numFmtId="0" fontId="71" fillId="4" borderId="0" xfId="6" applyFont="1" applyFill="1" applyBorder="1" applyAlignment="1" applyProtection="1">
      <alignment horizontal="left" wrapText="1"/>
      <protection locked="0"/>
    </xf>
    <xf numFmtId="0" fontId="72" fillId="4" borderId="0" xfId="6" applyFont="1" applyFill="1" applyBorder="1" applyAlignment="1" applyProtection="1">
      <alignment horizontal="left" wrapText="1"/>
      <protection locked="0"/>
    </xf>
    <xf numFmtId="0" fontId="71" fillId="3" borderId="0" xfId="6" applyFont="1" applyFill="1" applyAlignment="1" applyProtection="1">
      <alignment horizontal="left"/>
      <protection locked="0"/>
    </xf>
    <xf numFmtId="0" fontId="72" fillId="3" borderId="0" xfId="6" quotePrefix="1" applyFont="1" applyFill="1" applyAlignment="1" applyProtection="1">
      <alignment horizontal="left"/>
      <protection locked="0"/>
    </xf>
    <xf numFmtId="0" fontId="7" fillId="3" borderId="0" xfId="6" applyFont="1" applyFill="1" applyBorder="1" applyAlignment="1" applyProtection="1">
      <alignment horizontal="center"/>
    </xf>
    <xf numFmtId="0" fontId="46" fillId="3" borderId="13" xfId="6" applyFont="1" applyFill="1" applyBorder="1" applyAlignment="1" applyProtection="1">
      <alignment horizontal="left"/>
    </xf>
    <xf numFmtId="0" fontId="7" fillId="3" borderId="2" xfId="6" applyFont="1" applyFill="1" applyBorder="1" applyAlignment="1" applyProtection="1">
      <alignment horizontal="center"/>
    </xf>
    <xf numFmtId="41" fontId="7" fillId="3" borderId="6" xfId="6" applyNumberFormat="1" applyFont="1" applyFill="1" applyBorder="1" applyAlignment="1" applyProtection="1">
      <alignment horizontal="right" wrapText="1"/>
    </xf>
    <xf numFmtId="41" fontId="7" fillId="3" borderId="18" xfId="6" applyNumberFormat="1" applyFont="1" applyFill="1" applyBorder="1" applyAlignment="1" applyProtection="1">
      <alignment horizontal="right" wrapText="1"/>
    </xf>
    <xf numFmtId="41" fontId="7" fillId="3" borderId="2" xfId="6" applyNumberFormat="1" applyFont="1" applyFill="1" applyBorder="1" applyAlignment="1" applyProtection="1">
      <alignment horizontal="center"/>
    </xf>
    <xf numFmtId="0" fontId="7" fillId="3" borderId="18" xfId="6" applyFont="1" applyFill="1" applyBorder="1" applyAlignment="1" applyProtection="1">
      <alignment horizontal="center"/>
    </xf>
    <xf numFmtId="41" fontId="46" fillId="3" borderId="1" xfId="6" applyNumberFormat="1" applyFont="1" applyFill="1" applyBorder="1" applyAlignment="1" applyProtection="1">
      <alignment horizontal="center"/>
    </xf>
    <xf numFmtId="41" fontId="46" fillId="3" borderId="2" xfId="6" applyNumberFormat="1" applyFont="1" applyFill="1" applyBorder="1" applyAlignment="1" applyProtection="1">
      <alignment horizontal="center"/>
    </xf>
    <xf numFmtId="0" fontId="70" fillId="3" borderId="0" xfId="6" quotePrefix="1" applyFont="1" applyFill="1" applyAlignment="1" applyProtection="1">
      <alignment horizontal="left"/>
    </xf>
    <xf numFmtId="0" fontId="30" fillId="3" borderId="0" xfId="6" quotePrefix="1" applyFont="1" applyFill="1" applyBorder="1" applyAlignment="1" applyProtection="1">
      <alignment horizontal="left"/>
    </xf>
    <xf numFmtId="0" fontId="6" fillId="3" borderId="0" xfId="6" applyFont="1" applyFill="1" applyAlignment="1" applyProtection="1">
      <alignment horizontal="left"/>
    </xf>
    <xf numFmtId="0" fontId="56" fillId="2" borderId="0" xfId="6" applyFont="1" applyFill="1" applyAlignment="1" applyProtection="1">
      <alignment horizontal="center" wrapText="1"/>
    </xf>
    <xf numFmtId="0" fontId="6" fillId="3" borderId="2" xfId="6" applyFont="1" applyFill="1" applyBorder="1" applyAlignment="1" applyProtection="1">
      <alignment horizontal="center" wrapText="1"/>
    </xf>
    <xf numFmtId="0" fontId="6" fillId="3" borderId="0" xfId="6" quotePrefix="1" applyFont="1" applyFill="1" applyBorder="1" applyAlignment="1" applyProtection="1">
      <alignment horizontal="left" wrapText="1"/>
    </xf>
    <xf numFmtId="0" fontId="6" fillId="3" borderId="6" xfId="6" applyFont="1" applyFill="1" applyBorder="1" applyAlignment="1" applyProtection="1">
      <alignment horizontal="right" wrapText="1"/>
    </xf>
    <xf numFmtId="0" fontId="6" fillId="3" borderId="18" xfId="6" applyFont="1" applyFill="1" applyBorder="1" applyAlignment="1" applyProtection="1">
      <alignment horizontal="right" wrapText="1"/>
    </xf>
    <xf numFmtId="0" fontId="7" fillId="4" borderId="0" xfId="6" applyFont="1" applyFill="1" applyAlignment="1" applyProtection="1">
      <alignment horizontal="left"/>
      <protection locked="0"/>
    </xf>
    <xf numFmtId="37" fontId="13" fillId="0" borderId="0" xfId="27" applyFont="1" applyFill="1" applyAlignment="1" applyProtection="1">
      <alignment horizontal="left"/>
      <protection locked="0"/>
    </xf>
    <xf numFmtId="37" fontId="10" fillId="0" borderId="0" xfId="27" applyFont="1" applyFill="1" applyProtection="1">
      <protection locked="0"/>
    </xf>
    <xf numFmtId="0" fontId="6" fillId="3" borderId="6" xfId="6" applyFont="1" applyFill="1" applyBorder="1" applyAlignment="1" applyProtection="1">
      <alignment horizontal="right"/>
    </xf>
    <xf numFmtId="0" fontId="6" fillId="3" borderId="18" xfId="6" applyFont="1" applyFill="1" applyBorder="1" applyAlignment="1" applyProtection="1">
      <alignment horizontal="right"/>
    </xf>
    <xf numFmtId="0" fontId="6" fillId="3" borderId="0" xfId="6" quotePrefix="1" applyFont="1" applyFill="1" applyAlignment="1" applyProtection="1">
      <alignment horizontal="right" wrapText="1"/>
    </xf>
    <xf numFmtId="0" fontId="6" fillId="3" borderId="18" xfId="6" quotePrefix="1" applyFont="1" applyFill="1" applyBorder="1" applyAlignment="1" applyProtection="1">
      <alignment horizontal="right" wrapText="1"/>
    </xf>
    <xf numFmtId="49" fontId="15" fillId="4" borderId="0" xfId="28" applyNumberFormat="1" applyFont="1" applyFill="1" applyBorder="1" applyAlignment="1" applyProtection="1">
      <alignment horizontal="left" vertical="center"/>
    </xf>
    <xf numFmtId="0" fontId="6" fillId="3" borderId="8" xfId="6" quotePrefix="1" applyFont="1" applyFill="1" applyBorder="1" applyAlignment="1" applyProtection="1">
      <alignment horizontal="left"/>
    </xf>
    <xf numFmtId="0" fontId="56" fillId="2" borderId="0" xfId="6" applyFont="1" applyFill="1" applyAlignment="1" applyProtection="1">
      <alignment horizontal="center" vertical="center" wrapText="1"/>
    </xf>
    <xf numFmtId="0" fontId="6" fillId="3" borderId="2" xfId="6" applyFont="1" applyFill="1" applyBorder="1" applyAlignment="1" applyProtection="1">
      <alignment horizontal="center"/>
    </xf>
    <xf numFmtId="0" fontId="6" fillId="3" borderId="0" xfId="6" applyFont="1" applyFill="1" applyAlignment="1" applyProtection="1">
      <alignment horizontal="center"/>
    </xf>
    <xf numFmtId="0" fontId="6" fillId="3" borderId="18" xfId="6" quotePrefix="1" applyFont="1" applyFill="1" applyBorder="1" applyAlignment="1" applyProtection="1">
      <alignment horizontal="center" wrapText="1"/>
    </xf>
    <xf numFmtId="0" fontId="9" fillId="3" borderId="0" xfId="11" applyFont="1" applyFill="1" applyAlignment="1" applyProtection="1">
      <alignment horizontal="left"/>
      <protection locked="0"/>
    </xf>
    <xf numFmtId="0" fontId="10" fillId="3" borderId="0" xfId="11" applyFont="1" applyFill="1" applyBorder="1" applyAlignment="1" applyProtection="1">
      <alignment horizontal="left"/>
    </xf>
    <xf numFmtId="0" fontId="9" fillId="5" borderId="0" xfId="11" applyFont="1" applyFill="1" applyAlignment="1" applyProtection="1">
      <alignment horizontal="left" wrapText="1"/>
      <protection locked="0"/>
    </xf>
    <xf numFmtId="0" fontId="9" fillId="4" borderId="0" xfId="11" applyFont="1" applyFill="1" applyAlignment="1" applyProtection="1">
      <alignment horizontal="left" wrapText="1"/>
      <protection locked="0"/>
    </xf>
  </cellXfs>
  <cellStyles count="416">
    <cellStyle name="Calc Currency (0)" xfId="51"/>
    <cellStyle name="Calculation 2" xfId="52"/>
    <cellStyle name="Calculation 2 2" xfId="53"/>
    <cellStyle name="Calculation 2 3" xfId="54"/>
    <cellStyle name="Calculation 3" xfId="55"/>
    <cellStyle name="Calculation 3 2" xfId="56"/>
    <cellStyle name="Calculation 3 3" xfId="57"/>
    <cellStyle name="Check Cell 2" xfId="58"/>
    <cellStyle name="Check Cell 3" xfId="59"/>
    <cellStyle name="checkExposure" xfId="60"/>
    <cellStyle name="checkExposure 2" xfId="61"/>
    <cellStyle name="checkExposure 3" xfId="62"/>
    <cellStyle name="Comma" xfId="4"/>
    <cellStyle name="Comma [0]" xfId="5"/>
    <cellStyle name="Comma [0] 2" xfId="63"/>
    <cellStyle name="Comma [0] 3" xfId="64"/>
    <cellStyle name="Comma [0] 4" xfId="65"/>
    <cellStyle name="Comma [0] 5" xfId="66"/>
    <cellStyle name="Comma 10" xfId="33"/>
    <cellStyle name="Comma 14" xfId="38"/>
    <cellStyle name="Comma 15" xfId="39"/>
    <cellStyle name="Comma 16" xfId="40"/>
    <cellStyle name="Comma 2" xfId="41"/>
    <cellStyle name="Comma 3" xfId="50"/>
    <cellStyle name="Comma 4" xfId="67"/>
    <cellStyle name="Comma 5" xfId="68"/>
    <cellStyle name="Comma 7" xfId="31"/>
    <cellStyle name="Comma 8" xfId="32"/>
    <cellStyle name="Comma 9" xfId="42"/>
    <cellStyle name="Comma_Q4-11-SFI-P1-49-v10" xfId="43"/>
    <cellStyle name="Copied" xfId="69"/>
    <cellStyle name="Currency" xfId="2"/>
    <cellStyle name="Currency [0]" xfId="3"/>
    <cellStyle name="Currency [0] 2" xfId="70"/>
    <cellStyle name="Currency [0] 3" xfId="71"/>
    <cellStyle name="Currency [0] 4" xfId="72"/>
    <cellStyle name="Currency [0] 5" xfId="73"/>
    <cellStyle name="Currency 2" xfId="44"/>
    <cellStyle name="Currency 3" xfId="74"/>
    <cellStyle name="Currency 4" xfId="75"/>
    <cellStyle name="Currency 5" xfId="76"/>
    <cellStyle name="Entered" xfId="77"/>
    <cellStyle name="Explanatory Text 2" xfId="78"/>
    <cellStyle name="Explanatory Text 3" xfId="79"/>
    <cellStyle name="Grey" xfId="80"/>
    <cellStyle name="greyed" xfId="81"/>
    <cellStyle name="greyed 2" xfId="82"/>
    <cellStyle name="greyed 3" xfId="83"/>
    <cellStyle name="greyed_Display" xfId="84"/>
    <cellStyle name="Header1" xfId="85"/>
    <cellStyle name="Header2" xfId="86"/>
    <cellStyle name="Header2 2" xfId="87"/>
    <cellStyle name="Header2 3" xfId="88"/>
    <cellStyle name="highlightExposure" xfId="89"/>
    <cellStyle name="highlightExposure 2" xfId="90"/>
    <cellStyle name="highlightExposure 3" xfId="91"/>
    <cellStyle name="highlightPD" xfId="92"/>
    <cellStyle name="highlightPD 2" xfId="93"/>
    <cellStyle name="highlightPD 3" xfId="94"/>
    <cellStyle name="highlightPercentage" xfId="95"/>
    <cellStyle name="highlightPercentage 2" xfId="96"/>
    <cellStyle name="highlightPercentage 3" xfId="97"/>
    <cellStyle name="highlightText" xfId="98"/>
    <cellStyle name="highlightText 2" xfId="99"/>
    <cellStyle name="highlightText 3" xfId="100"/>
    <cellStyle name="highlightText_Display" xfId="101"/>
    <cellStyle name="inputDate" xfId="102"/>
    <cellStyle name="inputDate 2" xfId="103"/>
    <cellStyle name="inputDate 3" xfId="104"/>
    <cellStyle name="inputExposure" xfId="105"/>
    <cellStyle name="inputExposure 2" xfId="106"/>
    <cellStyle name="inputExposure 3" xfId="107"/>
    <cellStyle name="inputMaturity" xfId="108"/>
    <cellStyle name="inputMaturity 2" xfId="109"/>
    <cellStyle name="inputMaturity 3" xfId="110"/>
    <cellStyle name="inputPD" xfId="111"/>
    <cellStyle name="inputPD 2" xfId="112"/>
    <cellStyle name="inputPD 3" xfId="113"/>
    <cellStyle name="inputPercentage" xfId="114"/>
    <cellStyle name="inputPercentage 2" xfId="115"/>
    <cellStyle name="inputPercentage 3" xfId="116"/>
    <cellStyle name="inputSelection" xfId="117"/>
    <cellStyle name="inputSelection 2" xfId="118"/>
    <cellStyle name="inputSelection 3" xfId="119"/>
    <cellStyle name="inputText" xfId="120"/>
    <cellStyle name="inputText 2" xfId="121"/>
    <cellStyle name="inputText 3" xfId="122"/>
    <cellStyle name="Lien hypertexte" xfId="37"/>
    <cellStyle name="Linked Cell 2" xfId="123"/>
    <cellStyle name="Linked Cell 3" xfId="124"/>
    <cellStyle name="Milliers [0]_Open&amp;Close" xfId="125"/>
    <cellStyle name="Milliers_Open&amp;Close" xfId="126"/>
    <cellStyle name="Monétaire [0]_Open&amp;Close" xfId="127"/>
    <cellStyle name="Monétaire_Open&amp;Close" xfId="128"/>
    <cellStyle name="Normal" xfId="0" builtinId="0"/>
    <cellStyle name="Normal 2" xfId="45"/>
    <cellStyle name="Normal 3" xfId="35"/>
    <cellStyle name="Normal 3 2" xfId="36"/>
    <cellStyle name="Normal_Display" xfId="6"/>
    <cellStyle name="Normal_Display_1" xfId="11"/>
    <cellStyle name="Normal_Display_Display" xfId="26"/>
    <cellStyle name="Normal_Presentation July" xfId="28"/>
    <cellStyle name="Normal_Q1_12_SFI-P1-50 ABS_p16" xfId="29"/>
    <cellStyle name="Normal_Q1_12_SFI-P1-50 AUM_p17" xfId="19"/>
    <cellStyle name="Normal_Q1_12_SFI-P1-50 BSQ_p11" xfId="17"/>
    <cellStyle name="Normal_Q1_12_SFI-P1-50 C3_p23" xfId="22"/>
    <cellStyle name="Normal_Q1_12_SFI-P1-50 CHG_p13" xfId="18"/>
    <cellStyle name="Normal_Q1_12_SFI-P1-50 CI_p18" xfId="7"/>
    <cellStyle name="Normal_Q1_12_SFI-P1-50 DR_p28" xfId="34"/>
    <cellStyle name="Normal_Q1_12_SFI-P1-50 FV_p30" xfId="27"/>
    <cellStyle name="Normal_Q1_12_SFI-P1-50 GIL_p19" xfId="20"/>
    <cellStyle name="Normal_Q1_12_SFI-P1-50 HLQ_p1" xfId="8"/>
    <cellStyle name="Normal_Q1_12_SFI-P1-50 NII_p3" xfId="9"/>
    <cellStyle name="Normal_Q1_12_SFI-P1-50 NIL_p22" xfId="21"/>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30"/>
    <cellStyle name="Normal_SFI-Pro-forma-final-CREDIT" xfId="24"/>
    <cellStyle name="Normal_SFI-Pro-forma-final-CREDIT_Display" xfId="23"/>
    <cellStyle name="Normal_Sheet1_Display" xfId="25"/>
    <cellStyle name="optionalExposure" xfId="129"/>
    <cellStyle name="optionalExposure 2" xfId="130"/>
    <cellStyle name="optionalExposure 3" xfId="131"/>
    <cellStyle name="optionalExposure_Display" xfId="132"/>
    <cellStyle name="optionalMaturity" xfId="133"/>
    <cellStyle name="optionalMaturity 2" xfId="134"/>
    <cellStyle name="optionalMaturity 3" xfId="135"/>
    <cellStyle name="optionalMaturity_Display" xfId="136"/>
    <cellStyle name="optionalPD" xfId="137"/>
    <cellStyle name="optionalPD 2" xfId="138"/>
    <cellStyle name="optionalPD 3" xfId="139"/>
    <cellStyle name="optionalPercentage" xfId="140"/>
    <cellStyle name="optionalPercentage 2" xfId="141"/>
    <cellStyle name="optionalPercentage 3" xfId="142"/>
    <cellStyle name="optionalPercentage_Display" xfId="143"/>
    <cellStyle name="optionalSelection" xfId="144"/>
    <cellStyle name="optionalSelection 2" xfId="145"/>
    <cellStyle name="optionalSelection 3" xfId="146"/>
    <cellStyle name="optionalSelection_Display" xfId="147"/>
    <cellStyle name="optionalText" xfId="148"/>
    <cellStyle name="optionalText 2" xfId="149"/>
    <cellStyle name="optionalText 3" xfId="150"/>
    <cellStyle name="OPXArea" xfId="151"/>
    <cellStyle name="OPXButtonBar" xfId="152"/>
    <cellStyle name="OPXHeadingArea" xfId="153"/>
    <cellStyle name="OPXHeadingRange" xfId="154"/>
    <cellStyle name="OPXHeadingRange 2" xfId="155"/>
    <cellStyle name="OPXHeadingRange 3" xfId="156"/>
    <cellStyle name="OPXHeadingWorkbook" xfId="157"/>
    <cellStyle name="OPXInDate" xfId="158"/>
    <cellStyle name="OPXInDate 2" xfId="159"/>
    <cellStyle name="OPXInDate 3" xfId="160"/>
    <cellStyle name="OPXInDate_Display" xfId="161"/>
    <cellStyle name="OPXInFmat1" xfId="162"/>
    <cellStyle name="OPXInFmat1 2" xfId="163"/>
    <cellStyle name="OPXInFmat1 3" xfId="164"/>
    <cellStyle name="OPXInFmat1_Display" xfId="165"/>
    <cellStyle name="OPXInFmat10" xfId="166"/>
    <cellStyle name="OPXInFmat10 2" xfId="167"/>
    <cellStyle name="OPXInFmat10 3" xfId="168"/>
    <cellStyle name="OPXInFmat10_Display" xfId="169"/>
    <cellStyle name="OPXInFmat11" xfId="170"/>
    <cellStyle name="OPXInFmat11 2" xfId="171"/>
    <cellStyle name="OPXInFmat11 3" xfId="172"/>
    <cellStyle name="OPXInFmat11_Display" xfId="173"/>
    <cellStyle name="OPXInFmat2" xfId="174"/>
    <cellStyle name="OPXInFmat2 2" xfId="175"/>
    <cellStyle name="OPXInFmat2 3" xfId="176"/>
    <cellStyle name="OPXInFmat2_Display" xfId="177"/>
    <cellStyle name="OPXInFmat5" xfId="178"/>
    <cellStyle name="OPXInFmat5 2" xfId="179"/>
    <cellStyle name="OPXInFmat5 3" xfId="180"/>
    <cellStyle name="OPXInFmat5_Display" xfId="181"/>
    <cellStyle name="OPXInFmat6" xfId="182"/>
    <cellStyle name="OPXInFmat6 2" xfId="183"/>
    <cellStyle name="OPXInFmat6 3" xfId="184"/>
    <cellStyle name="OPXInFmat6_Display" xfId="185"/>
    <cellStyle name="OPXInFmat7" xfId="186"/>
    <cellStyle name="OPXInFmat7 2" xfId="187"/>
    <cellStyle name="OPXInFmat7 3" xfId="188"/>
    <cellStyle name="OPXInFmat7_Display" xfId="189"/>
    <cellStyle name="OPXInFmat8" xfId="190"/>
    <cellStyle name="OPXInFmat8 2" xfId="191"/>
    <cellStyle name="OPXInFmat8 3" xfId="192"/>
    <cellStyle name="OPXInFmat8_Display" xfId="193"/>
    <cellStyle name="OPXInFmat9" xfId="194"/>
    <cellStyle name="OPXInFmat9 2" xfId="195"/>
    <cellStyle name="OPXInFmat9 3" xfId="196"/>
    <cellStyle name="OPXInFmat9_Display" xfId="197"/>
    <cellStyle name="OPXInFmatRate61" xfId="198"/>
    <cellStyle name="OPXInFmatRate61 2" xfId="199"/>
    <cellStyle name="OPXInFmatRate61 3" xfId="200"/>
    <cellStyle name="OPXInFmatRate61_Display" xfId="201"/>
    <cellStyle name="OPXInFmatRate62" xfId="202"/>
    <cellStyle name="OPXInFmatRate62 2" xfId="203"/>
    <cellStyle name="OPXInFmatRate62 3" xfId="204"/>
    <cellStyle name="OPXInFmatRate62_Display" xfId="205"/>
    <cellStyle name="OPXInFmatRate63" xfId="206"/>
    <cellStyle name="OPXInFmatRate63 2" xfId="207"/>
    <cellStyle name="OPXInFmatRate63 3" xfId="208"/>
    <cellStyle name="OPXInFmatRate63_Display" xfId="209"/>
    <cellStyle name="OPXInFmatRate64" xfId="210"/>
    <cellStyle name="OPXInFmatRate64 2" xfId="211"/>
    <cellStyle name="OPXInFmatRate64 3" xfId="212"/>
    <cellStyle name="OPXInFmatRate64_Display" xfId="213"/>
    <cellStyle name="OPXInFmatRate65" xfId="214"/>
    <cellStyle name="OPXInFmatRate65 2" xfId="215"/>
    <cellStyle name="OPXInFmatRate65 3" xfId="216"/>
    <cellStyle name="OPXInFmatRate65_Display" xfId="217"/>
    <cellStyle name="OPXInFmatRate66" xfId="218"/>
    <cellStyle name="OPXInFmatRate66 2" xfId="219"/>
    <cellStyle name="OPXInFmatRate66 3" xfId="220"/>
    <cellStyle name="OPXInFmatRate66_Display" xfId="221"/>
    <cellStyle name="OPXInFmatRate67" xfId="222"/>
    <cellStyle name="OPXInFmatRate67 2" xfId="223"/>
    <cellStyle name="OPXInFmatRate67 3" xfId="224"/>
    <cellStyle name="OPXInFmatRate67_Display" xfId="225"/>
    <cellStyle name="OPXInFmatRate68" xfId="226"/>
    <cellStyle name="OPXInFmatRate68 2" xfId="227"/>
    <cellStyle name="OPXInFmatRate68 3" xfId="228"/>
    <cellStyle name="OPXInFmatRate68_Display" xfId="229"/>
    <cellStyle name="OPXInText" xfId="230"/>
    <cellStyle name="OPXInText 2" xfId="231"/>
    <cellStyle name="OPXInText 3" xfId="232"/>
    <cellStyle name="OPXInText_Display" xfId="233"/>
    <cellStyle name="OPXInTextWrap" xfId="234"/>
    <cellStyle name="OPXInTextWrap 2" xfId="235"/>
    <cellStyle name="OPXInTextWrap 3" xfId="236"/>
    <cellStyle name="OPXInTextWrap_Display" xfId="237"/>
    <cellStyle name="OPXInTime" xfId="238"/>
    <cellStyle name="OPXInTime 2" xfId="239"/>
    <cellStyle name="OPXInTime 3" xfId="240"/>
    <cellStyle name="OPXInTime_Display" xfId="241"/>
    <cellStyle name="OPXLiteralCenter" xfId="242"/>
    <cellStyle name="OPXLiteralCenter 2" xfId="243"/>
    <cellStyle name="OPXLiteralCenter 3" xfId="244"/>
    <cellStyle name="OPXLiteralCenterWrap" xfId="245"/>
    <cellStyle name="OPXLiteralCenterWrap 2" xfId="246"/>
    <cellStyle name="OPXLiteralCenterWrap 3" xfId="247"/>
    <cellStyle name="OPXLiteralDateLeft" xfId="248"/>
    <cellStyle name="OPXLiteralDateLeft 2" xfId="249"/>
    <cellStyle name="OPXLiteralDateLeft 3" xfId="250"/>
    <cellStyle name="OPXLiteralDateLeft_Display" xfId="251"/>
    <cellStyle name="OPXLiteralLeft" xfId="252"/>
    <cellStyle name="OPXLiteralLeft 2" xfId="253"/>
    <cellStyle name="OPXLiteralLeft 3" xfId="254"/>
    <cellStyle name="OPXLiteralLeftWrap" xfId="255"/>
    <cellStyle name="OPXLiteralLeftWrap 2" xfId="256"/>
    <cellStyle name="OPXLiteralLeftWrap 3" xfId="257"/>
    <cellStyle name="OPXLiteralRight" xfId="258"/>
    <cellStyle name="OPXLiteralRight 2" xfId="259"/>
    <cellStyle name="OPXLiteralRight 3" xfId="260"/>
    <cellStyle name="OPXLiteralRightWrap" xfId="261"/>
    <cellStyle name="OPXLiteralRightWrap 2" xfId="262"/>
    <cellStyle name="OPXLiteralRightWrap 3" xfId="263"/>
    <cellStyle name="OPXOutDate" xfId="264"/>
    <cellStyle name="OPXOutDate 2" xfId="265"/>
    <cellStyle name="OPXOutDate 3" xfId="266"/>
    <cellStyle name="OPXOutDate_Display" xfId="267"/>
    <cellStyle name="OPXOutFmat1" xfId="268"/>
    <cellStyle name="OPXOutFmat1 2" xfId="269"/>
    <cellStyle name="OPXOutFmat1 3" xfId="270"/>
    <cellStyle name="OPXOutFmat1_Display" xfId="271"/>
    <cellStyle name="OPXOutFmat10" xfId="272"/>
    <cellStyle name="OPXOutFmat10 2" xfId="273"/>
    <cellStyle name="OPXOutFmat10 3" xfId="274"/>
    <cellStyle name="OPXOutFmat10_Display" xfId="275"/>
    <cellStyle name="OPXOutFmat11" xfId="276"/>
    <cellStyle name="OPXOutFmat11 2" xfId="277"/>
    <cellStyle name="OPXOutFmat11 3" xfId="278"/>
    <cellStyle name="OPXOutFmat11_Display" xfId="279"/>
    <cellStyle name="OPXOutFmat2" xfId="280"/>
    <cellStyle name="OPXOutFmat2 2" xfId="281"/>
    <cellStyle name="OPXOutFmat2 3" xfId="282"/>
    <cellStyle name="OPXOutFmat2_Display" xfId="283"/>
    <cellStyle name="OPXOutFmat5" xfId="284"/>
    <cellStyle name="OPXOutFmat5 2" xfId="285"/>
    <cellStyle name="OPXOutFmat5 3" xfId="286"/>
    <cellStyle name="OPXOutFmat5_Display" xfId="287"/>
    <cellStyle name="OPXOutFmat6" xfId="288"/>
    <cellStyle name="OPXOutFmat6 2" xfId="289"/>
    <cellStyle name="OPXOutFmat6 3" xfId="290"/>
    <cellStyle name="OPXOutFmat6_Display" xfId="291"/>
    <cellStyle name="OPXOutFmat7" xfId="292"/>
    <cellStyle name="OPXOutFmat7 2" xfId="293"/>
    <cellStyle name="OPXOutFmat7 3" xfId="294"/>
    <cellStyle name="OPXOutFmat7_Display" xfId="295"/>
    <cellStyle name="OPXOutFmat8" xfId="296"/>
    <cellStyle name="OPXOutFmat8 2" xfId="297"/>
    <cellStyle name="OPXOutFmat8 3" xfId="298"/>
    <cellStyle name="OPXOutFmat8_Display" xfId="299"/>
    <cellStyle name="OPXOutFmat9" xfId="300"/>
    <cellStyle name="OPXOutFmat9 2" xfId="301"/>
    <cellStyle name="OPXOutFmat9 3" xfId="302"/>
    <cellStyle name="OPXOutFmat9_Display" xfId="303"/>
    <cellStyle name="OPXOutFmatRate61" xfId="304"/>
    <cellStyle name="OPXOutFmatRate61 2" xfId="305"/>
    <cellStyle name="OPXOutFmatRate61 3" xfId="306"/>
    <cellStyle name="OPXOutFmatRate61_Display" xfId="307"/>
    <cellStyle name="OPXOutFmatRate62" xfId="308"/>
    <cellStyle name="OPXOutFmatRate62 2" xfId="309"/>
    <cellStyle name="OPXOutFmatRate62 3" xfId="310"/>
    <cellStyle name="OPXOutFmatRate62_Display" xfId="311"/>
    <cellStyle name="OPXOutFmatRate63" xfId="312"/>
    <cellStyle name="OPXOutFmatRate63 2" xfId="313"/>
    <cellStyle name="OPXOutFmatRate63 3" xfId="314"/>
    <cellStyle name="OPXOutFmatRate63_Display" xfId="315"/>
    <cellStyle name="OPXOutFmatRate64" xfId="316"/>
    <cellStyle name="OPXOutFmatRate64 2" xfId="317"/>
    <cellStyle name="OPXOutFmatRate64 3" xfId="318"/>
    <cellStyle name="OPXOutFmatRate64_Display" xfId="319"/>
    <cellStyle name="OPXOutFmatRate65" xfId="320"/>
    <cellStyle name="OPXOutFmatRate65 2" xfId="321"/>
    <cellStyle name="OPXOutFmatRate65 3" xfId="322"/>
    <cellStyle name="OPXOutFmatRate65_Display" xfId="323"/>
    <cellStyle name="OPXOutFmatRate66" xfId="324"/>
    <cellStyle name="OPXOutFmatRate66 2" xfId="325"/>
    <cellStyle name="OPXOutFmatRate66 3" xfId="326"/>
    <cellStyle name="OPXOutFmatRate66_Display" xfId="327"/>
    <cellStyle name="OPXOutFmatRate67" xfId="328"/>
    <cellStyle name="OPXOutFmatRate67 2" xfId="329"/>
    <cellStyle name="OPXOutFmatRate67 3" xfId="330"/>
    <cellStyle name="OPXOutFmatRate67_Display" xfId="331"/>
    <cellStyle name="OPXOutFmatRate68" xfId="332"/>
    <cellStyle name="OPXOutFmatRate68 2" xfId="333"/>
    <cellStyle name="OPXOutFmatRate68 3" xfId="334"/>
    <cellStyle name="OPXOutFmatRate68_Display" xfId="335"/>
    <cellStyle name="OPXOutText" xfId="336"/>
    <cellStyle name="OPXOutText 2" xfId="337"/>
    <cellStyle name="OPXOutText 3" xfId="338"/>
    <cellStyle name="OPXOutText_Display" xfId="339"/>
    <cellStyle name="OPXOutTextWrap" xfId="340"/>
    <cellStyle name="OPXOutTextWrap 2" xfId="341"/>
    <cellStyle name="OPXOutTextWrap 3" xfId="342"/>
    <cellStyle name="OPXOutTextWrap_Display" xfId="343"/>
    <cellStyle name="OPXOutTime" xfId="344"/>
    <cellStyle name="OPXOutTime 2" xfId="345"/>
    <cellStyle name="OPXOutTime 3" xfId="346"/>
    <cellStyle name="OPXOutTime_Display" xfId="347"/>
    <cellStyle name="OPXProtected" xfId="348"/>
    <cellStyle name="OPXProtected 2" xfId="349"/>
    <cellStyle name="OPXProtected 3" xfId="350"/>
    <cellStyle name="OPXProtected_Display" xfId="351"/>
    <cellStyle name="Percent" xfId="1"/>
    <cellStyle name="Percent [2]" xfId="352"/>
    <cellStyle name="Percent 14" xfId="46"/>
    <cellStyle name="Percent 15" xfId="47"/>
    <cellStyle name="Percent 16" xfId="48"/>
    <cellStyle name="Percent 2" xfId="49"/>
    <cellStyle name="Percent 3" xfId="353"/>
    <cellStyle name="Percent 4" xfId="354"/>
    <cellStyle name="Percent 5" xfId="355"/>
    <cellStyle name="RevList" xfId="356"/>
    <cellStyle name="showExposure" xfId="357"/>
    <cellStyle name="showExposure 2" xfId="358"/>
    <cellStyle name="showExposure 3" xfId="359"/>
    <cellStyle name="showParameterE" xfId="360"/>
    <cellStyle name="showParameterE 2" xfId="361"/>
    <cellStyle name="showParameterE 3" xfId="362"/>
    <cellStyle name="showParameterS" xfId="363"/>
    <cellStyle name="showParameterS 2" xfId="364"/>
    <cellStyle name="showParameterS 3" xfId="365"/>
    <cellStyle name="showPD" xfId="366"/>
    <cellStyle name="showPD 2" xfId="367"/>
    <cellStyle name="showPD 3" xfId="368"/>
    <cellStyle name="showPercentage" xfId="369"/>
    <cellStyle name="showPercentage 2" xfId="370"/>
    <cellStyle name="showPercentage 3" xfId="371"/>
    <cellStyle name="showSelection" xfId="372"/>
    <cellStyle name="showSelection 2" xfId="373"/>
    <cellStyle name="showSelection 3" xfId="374"/>
    <cellStyle name="Style 1" xfId="375"/>
    <cellStyle name="Subtotal" xfId="376"/>
    <cellStyle name="supFloat" xfId="377"/>
    <cellStyle name="supFloat 2" xfId="378"/>
    <cellStyle name="supFloat 3" xfId="379"/>
    <cellStyle name="supInt" xfId="380"/>
    <cellStyle name="supInt 2" xfId="381"/>
    <cellStyle name="supInt 3" xfId="382"/>
    <cellStyle name="supParameterE" xfId="383"/>
    <cellStyle name="supParameterE 2" xfId="384"/>
    <cellStyle name="supParameterE 3" xfId="385"/>
    <cellStyle name="supParameterS" xfId="386"/>
    <cellStyle name="supParameterS 2" xfId="387"/>
    <cellStyle name="supParameterS 3" xfId="388"/>
    <cellStyle name="supPD" xfId="389"/>
    <cellStyle name="supPD 2" xfId="390"/>
    <cellStyle name="supPD 3" xfId="391"/>
    <cellStyle name="supPercentage" xfId="392"/>
    <cellStyle name="supPercentage 2" xfId="393"/>
    <cellStyle name="supPercentage 3" xfId="394"/>
    <cellStyle name="supPercentageL" xfId="395"/>
    <cellStyle name="supPercentageL 2" xfId="396"/>
    <cellStyle name="supPercentageL 3" xfId="397"/>
    <cellStyle name="supSelection" xfId="398"/>
    <cellStyle name="supSelection 2" xfId="399"/>
    <cellStyle name="supSelection 3" xfId="400"/>
    <cellStyle name="supSelection_Display" xfId="401"/>
    <cellStyle name="supText" xfId="402"/>
    <cellStyle name="supText 2" xfId="403"/>
    <cellStyle name="supText 3" xfId="404"/>
    <cellStyle name="Title 2" xfId="405"/>
    <cellStyle name="Title 3" xfId="406"/>
    <cellStyle name="Total 2" xfId="407"/>
    <cellStyle name="Total 2 2" xfId="408"/>
    <cellStyle name="Total 2 3" xfId="409"/>
    <cellStyle name="Total 3" xfId="410"/>
    <cellStyle name="Total 3 2" xfId="411"/>
    <cellStyle name="Total 3 3" xfId="412"/>
    <cellStyle name="Unlocked" xfId="413"/>
    <cellStyle name="Warning Text 2" xfId="414"/>
    <cellStyle name="Warning Text 3" xfId="41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zoomScaleSheetLayoutView="50" workbookViewId="0">
      <selection activeCell="A29" sqref="A29"/>
    </sheetView>
  </sheetViews>
  <sheetFormatPr defaultColWidth="8.85546875" defaultRowHeight="12.75" x14ac:dyDescent="0.2"/>
  <cols>
    <col min="1" max="1" width="118.7109375" style="1865" customWidth="1"/>
    <col min="2" max="2" width="118.85546875" style="1865" customWidth="1"/>
    <col min="3" max="3" width="16.7109375" style="1865" customWidth="1"/>
    <col min="4" max="256" width="9.140625" style="1865" customWidth="1"/>
    <col min="257" max="258" width="118.7109375" style="1865" customWidth="1"/>
    <col min="259" max="259" width="16.7109375" style="1865" customWidth="1"/>
    <col min="260" max="512" width="9.140625" style="1865" customWidth="1"/>
    <col min="513" max="514" width="118.7109375" style="1865" customWidth="1"/>
    <col min="515" max="515" width="16.7109375" style="1865" customWidth="1"/>
    <col min="516" max="768" width="9.140625" style="1865" customWidth="1"/>
    <col min="769" max="770" width="118.7109375" style="1865" customWidth="1"/>
    <col min="771" max="771" width="16.7109375" style="1865" customWidth="1"/>
    <col min="772" max="1024" width="9.140625" style="1865" customWidth="1"/>
    <col min="1025" max="1026" width="118.7109375" style="1865" customWidth="1"/>
    <col min="1027" max="1027" width="16.7109375" style="1865" customWidth="1"/>
    <col min="1028" max="1280" width="9.140625" style="1865" customWidth="1"/>
    <col min="1281" max="1282" width="118.7109375" style="1865" customWidth="1"/>
    <col min="1283" max="1283" width="16.7109375" style="1865" customWidth="1"/>
    <col min="1284" max="1536" width="9.140625" style="1865" customWidth="1"/>
    <col min="1537" max="1538" width="118.7109375" style="1865" customWidth="1"/>
    <col min="1539" max="1539" width="16.7109375" style="1865" customWidth="1"/>
    <col min="1540" max="1792" width="9.140625" style="1865" customWidth="1"/>
    <col min="1793" max="1794" width="118.7109375" style="1865" customWidth="1"/>
    <col min="1795" max="1795" width="16.7109375" style="1865" customWidth="1"/>
    <col min="1796" max="2048" width="9.140625" style="1865" customWidth="1"/>
    <col min="2049" max="2050" width="118.7109375" style="1865" customWidth="1"/>
    <col min="2051" max="2051" width="16.7109375" style="1865" customWidth="1"/>
    <col min="2052" max="2304" width="9.140625" style="1865" customWidth="1"/>
    <col min="2305" max="2306" width="118.7109375" style="1865" customWidth="1"/>
    <col min="2307" max="2307" width="16.7109375" style="1865" customWidth="1"/>
    <col min="2308" max="2560" width="9.140625" style="1865" customWidth="1"/>
    <col min="2561" max="2562" width="118.7109375" style="1865" customWidth="1"/>
    <col min="2563" max="2563" width="16.7109375" style="1865" customWidth="1"/>
    <col min="2564" max="2816" width="9.140625" style="1865" customWidth="1"/>
    <col min="2817" max="2818" width="118.7109375" style="1865" customWidth="1"/>
    <col min="2819" max="2819" width="16.7109375" style="1865" customWidth="1"/>
    <col min="2820" max="3072" width="9.140625" style="1865" customWidth="1"/>
    <col min="3073" max="3074" width="118.7109375" style="1865" customWidth="1"/>
    <col min="3075" max="3075" width="16.7109375" style="1865" customWidth="1"/>
    <col min="3076" max="3328" width="9.140625" style="1865" customWidth="1"/>
    <col min="3329" max="3330" width="118.7109375" style="1865" customWidth="1"/>
    <col min="3331" max="3331" width="16.7109375" style="1865" customWidth="1"/>
    <col min="3332" max="3584" width="9.140625" style="1865" customWidth="1"/>
    <col min="3585" max="3586" width="118.7109375" style="1865" customWidth="1"/>
    <col min="3587" max="3587" width="16.7109375" style="1865" customWidth="1"/>
    <col min="3588" max="3840" width="9.140625" style="1865" customWidth="1"/>
    <col min="3841" max="3842" width="118.7109375" style="1865" customWidth="1"/>
    <col min="3843" max="3843" width="16.7109375" style="1865" customWidth="1"/>
    <col min="3844" max="4096" width="9.140625" style="1865" customWidth="1"/>
    <col min="4097" max="4098" width="118.7109375" style="1865" customWidth="1"/>
    <col min="4099" max="4099" width="16.7109375" style="1865" customWidth="1"/>
    <col min="4100" max="4352" width="9.140625" style="1865" customWidth="1"/>
    <col min="4353" max="4354" width="118.7109375" style="1865" customWidth="1"/>
    <col min="4355" max="4355" width="16.7109375" style="1865" customWidth="1"/>
    <col min="4356" max="4608" width="9.140625" style="1865" customWidth="1"/>
    <col min="4609" max="4610" width="118.7109375" style="1865" customWidth="1"/>
    <col min="4611" max="4611" width="16.7109375" style="1865" customWidth="1"/>
    <col min="4612" max="4864" width="9.140625" style="1865" customWidth="1"/>
    <col min="4865" max="4866" width="118.7109375" style="1865" customWidth="1"/>
    <col min="4867" max="4867" width="16.7109375" style="1865" customWidth="1"/>
    <col min="4868" max="5120" width="9.140625" style="1865" customWidth="1"/>
    <col min="5121" max="5122" width="118.7109375" style="1865" customWidth="1"/>
    <col min="5123" max="5123" width="16.7109375" style="1865" customWidth="1"/>
    <col min="5124" max="5376" width="9.140625" style="1865" customWidth="1"/>
    <col min="5377" max="5378" width="118.7109375" style="1865" customWidth="1"/>
    <col min="5379" max="5379" width="16.7109375" style="1865" customWidth="1"/>
    <col min="5380" max="5632" width="9.140625" style="1865" customWidth="1"/>
    <col min="5633" max="5634" width="118.7109375" style="1865" customWidth="1"/>
    <col min="5635" max="5635" width="16.7109375" style="1865" customWidth="1"/>
    <col min="5636" max="5888" width="9.140625" style="1865" customWidth="1"/>
    <col min="5889" max="5890" width="118.7109375" style="1865" customWidth="1"/>
    <col min="5891" max="5891" width="16.7109375" style="1865" customWidth="1"/>
    <col min="5892" max="6144" width="9.140625" style="1865" customWidth="1"/>
    <col min="6145" max="6146" width="118.7109375" style="1865" customWidth="1"/>
    <col min="6147" max="6147" width="16.7109375" style="1865" customWidth="1"/>
    <col min="6148" max="6400" width="9.140625" style="1865" customWidth="1"/>
    <col min="6401" max="6402" width="118.7109375" style="1865" customWidth="1"/>
    <col min="6403" max="6403" width="16.7109375" style="1865" customWidth="1"/>
    <col min="6404" max="6656" width="9.140625" style="1865" customWidth="1"/>
    <col min="6657" max="6658" width="118.7109375" style="1865" customWidth="1"/>
    <col min="6659" max="6659" width="16.7109375" style="1865" customWidth="1"/>
    <col min="6660" max="6912" width="9.140625" style="1865" customWidth="1"/>
    <col min="6913" max="6914" width="118.7109375" style="1865" customWidth="1"/>
    <col min="6915" max="6915" width="16.7109375" style="1865" customWidth="1"/>
    <col min="6916" max="7168" width="9.140625" style="1865" customWidth="1"/>
    <col min="7169" max="7170" width="118.7109375" style="1865" customWidth="1"/>
    <col min="7171" max="7171" width="16.7109375" style="1865" customWidth="1"/>
    <col min="7172" max="7424" width="9.140625" style="1865" customWidth="1"/>
    <col min="7425" max="7426" width="118.7109375" style="1865" customWidth="1"/>
    <col min="7427" max="7427" width="16.7109375" style="1865" customWidth="1"/>
    <col min="7428" max="7680" width="9.140625" style="1865" customWidth="1"/>
    <col min="7681" max="7682" width="118.7109375" style="1865" customWidth="1"/>
    <col min="7683" max="7683" width="16.7109375" style="1865" customWidth="1"/>
    <col min="7684" max="7936" width="9.140625" style="1865" customWidth="1"/>
    <col min="7937" max="7938" width="118.7109375" style="1865" customWidth="1"/>
    <col min="7939" max="7939" width="16.7109375" style="1865" customWidth="1"/>
    <col min="7940" max="8192" width="9.140625" style="1865" customWidth="1"/>
    <col min="8193" max="8194" width="118.7109375" style="1865" customWidth="1"/>
    <col min="8195" max="8195" width="16.7109375" style="1865" customWidth="1"/>
    <col min="8196" max="8448" width="9.140625" style="1865" customWidth="1"/>
    <col min="8449" max="8450" width="118.7109375" style="1865" customWidth="1"/>
    <col min="8451" max="8451" width="16.7109375" style="1865" customWidth="1"/>
    <col min="8452" max="8704" width="9.140625" style="1865" customWidth="1"/>
    <col min="8705" max="8706" width="118.7109375" style="1865" customWidth="1"/>
    <col min="8707" max="8707" width="16.7109375" style="1865" customWidth="1"/>
    <col min="8708" max="8960" width="9.140625" style="1865" customWidth="1"/>
    <col min="8961" max="8962" width="118.7109375" style="1865" customWidth="1"/>
    <col min="8963" max="8963" width="16.7109375" style="1865" customWidth="1"/>
    <col min="8964" max="9216" width="9.140625" style="1865" customWidth="1"/>
    <col min="9217" max="9218" width="118.7109375" style="1865" customWidth="1"/>
    <col min="9219" max="9219" width="16.7109375" style="1865" customWidth="1"/>
    <col min="9220" max="9472" width="9.140625" style="1865" customWidth="1"/>
    <col min="9473" max="9474" width="118.7109375" style="1865" customWidth="1"/>
    <col min="9475" max="9475" width="16.7109375" style="1865" customWidth="1"/>
    <col min="9476" max="9728" width="9.140625" style="1865" customWidth="1"/>
    <col min="9729" max="9730" width="118.7109375" style="1865" customWidth="1"/>
    <col min="9731" max="9731" width="16.7109375" style="1865" customWidth="1"/>
    <col min="9732" max="9984" width="9.140625" style="1865" customWidth="1"/>
    <col min="9985" max="9986" width="118.7109375" style="1865" customWidth="1"/>
    <col min="9987" max="9987" width="16.7109375" style="1865" customWidth="1"/>
    <col min="9988" max="10240" width="9.140625" style="1865" customWidth="1"/>
    <col min="10241" max="10242" width="118.7109375" style="1865" customWidth="1"/>
    <col min="10243" max="10243" width="16.7109375" style="1865" customWidth="1"/>
    <col min="10244" max="10496" width="9.140625" style="1865" customWidth="1"/>
    <col min="10497" max="10498" width="118.7109375" style="1865" customWidth="1"/>
    <col min="10499" max="10499" width="16.7109375" style="1865" customWidth="1"/>
    <col min="10500" max="10752" width="9.140625" style="1865" customWidth="1"/>
    <col min="10753" max="10754" width="118.7109375" style="1865" customWidth="1"/>
    <col min="10755" max="10755" width="16.7109375" style="1865" customWidth="1"/>
    <col min="10756" max="11008" width="9.140625" style="1865" customWidth="1"/>
    <col min="11009" max="11010" width="118.7109375" style="1865" customWidth="1"/>
    <col min="11011" max="11011" width="16.7109375" style="1865" customWidth="1"/>
    <col min="11012" max="11264" width="9.140625" style="1865" customWidth="1"/>
    <col min="11265" max="11266" width="118.7109375" style="1865" customWidth="1"/>
    <col min="11267" max="11267" width="16.7109375" style="1865" customWidth="1"/>
    <col min="11268" max="11520" width="9.140625" style="1865" customWidth="1"/>
    <col min="11521" max="11522" width="118.7109375" style="1865" customWidth="1"/>
    <col min="11523" max="11523" width="16.7109375" style="1865" customWidth="1"/>
    <col min="11524" max="11776" width="9.140625" style="1865" customWidth="1"/>
    <col min="11777" max="11778" width="118.7109375" style="1865" customWidth="1"/>
    <col min="11779" max="11779" width="16.7109375" style="1865" customWidth="1"/>
    <col min="11780" max="12032" width="9.140625" style="1865" customWidth="1"/>
    <col min="12033" max="12034" width="118.7109375" style="1865" customWidth="1"/>
    <col min="12035" max="12035" width="16.7109375" style="1865" customWidth="1"/>
    <col min="12036" max="12288" width="9.140625" style="1865" customWidth="1"/>
    <col min="12289" max="12290" width="118.7109375" style="1865" customWidth="1"/>
    <col min="12291" max="12291" width="16.7109375" style="1865" customWidth="1"/>
    <col min="12292" max="12544" width="9.140625" style="1865" customWidth="1"/>
    <col min="12545" max="12546" width="118.7109375" style="1865" customWidth="1"/>
    <col min="12547" max="12547" width="16.7109375" style="1865" customWidth="1"/>
    <col min="12548" max="12800" width="9.140625" style="1865" customWidth="1"/>
    <col min="12801" max="12802" width="118.7109375" style="1865" customWidth="1"/>
    <col min="12803" max="12803" width="16.7109375" style="1865" customWidth="1"/>
    <col min="12804" max="13056" width="9.140625" style="1865" customWidth="1"/>
    <col min="13057" max="13058" width="118.7109375" style="1865" customWidth="1"/>
    <col min="13059" max="13059" width="16.7109375" style="1865" customWidth="1"/>
    <col min="13060" max="13312" width="9.140625" style="1865" customWidth="1"/>
    <col min="13313" max="13314" width="118.7109375" style="1865" customWidth="1"/>
    <col min="13315" max="13315" width="16.7109375" style="1865" customWidth="1"/>
    <col min="13316" max="13568" width="9.140625" style="1865" customWidth="1"/>
    <col min="13569" max="13570" width="118.7109375" style="1865" customWidth="1"/>
    <col min="13571" max="13571" width="16.7109375" style="1865" customWidth="1"/>
    <col min="13572" max="13824" width="9.140625" style="1865" customWidth="1"/>
    <col min="13825" max="13826" width="118.7109375" style="1865" customWidth="1"/>
    <col min="13827" max="13827" width="16.7109375" style="1865" customWidth="1"/>
    <col min="13828" max="14080" width="9.140625" style="1865" customWidth="1"/>
    <col min="14081" max="14082" width="118.7109375" style="1865" customWidth="1"/>
    <col min="14083" max="14083" width="16.7109375" style="1865" customWidth="1"/>
    <col min="14084" max="14336" width="9.140625" style="1865" customWidth="1"/>
    <col min="14337" max="14338" width="118.7109375" style="1865" customWidth="1"/>
    <col min="14339" max="14339" width="16.7109375" style="1865" customWidth="1"/>
    <col min="14340" max="14592" width="9.140625" style="1865" customWidth="1"/>
    <col min="14593" max="14594" width="118.7109375" style="1865" customWidth="1"/>
    <col min="14595" max="14595" width="16.7109375" style="1865" customWidth="1"/>
    <col min="14596" max="14848" width="9.140625" style="1865" customWidth="1"/>
    <col min="14849" max="14850" width="118.7109375" style="1865" customWidth="1"/>
    <col min="14851" max="14851" width="16.7109375" style="1865" customWidth="1"/>
    <col min="14852" max="15104" width="9.140625" style="1865" customWidth="1"/>
    <col min="15105" max="15106" width="118.7109375" style="1865" customWidth="1"/>
    <col min="15107" max="15107" width="16.7109375" style="1865" customWidth="1"/>
    <col min="15108" max="15360" width="9.140625" style="1865" customWidth="1"/>
    <col min="15361" max="15362" width="118.7109375" style="1865" customWidth="1"/>
    <col min="15363" max="15363" width="16.7109375" style="1865" customWidth="1"/>
    <col min="15364" max="15616" width="9.140625" style="1865" customWidth="1"/>
    <col min="15617" max="15618" width="118.7109375" style="1865" customWidth="1"/>
    <col min="15619" max="15619" width="16.7109375" style="1865" customWidth="1"/>
    <col min="15620" max="15872" width="9.140625" style="1865" customWidth="1"/>
    <col min="15873" max="15874" width="118.7109375" style="1865" customWidth="1"/>
    <col min="15875" max="15875" width="16.7109375" style="1865" customWidth="1"/>
    <col min="15876" max="16128" width="9.140625" style="1865" customWidth="1"/>
    <col min="16129" max="16130" width="118.7109375" style="1865" customWidth="1"/>
    <col min="16131" max="16131" width="16.7109375" style="1865" customWidth="1"/>
    <col min="16132" max="16384" width="9.140625" style="1865" customWidth="1"/>
  </cols>
  <sheetData>
    <row r="1" spans="1:8" s="1866" customFormat="1" ht="39.950000000000003" customHeight="1" x14ac:dyDescent="0.2">
      <c r="A1" s="1864"/>
      <c r="B1" s="1864"/>
      <c r="C1" s="1865"/>
      <c r="D1" s="1865"/>
      <c r="E1" s="1865"/>
      <c r="F1" s="1865"/>
      <c r="G1" s="1865"/>
    </row>
    <row r="2" spans="1:8" s="1866" customFormat="1" ht="39.950000000000003" customHeight="1" x14ac:dyDescent="0.2">
      <c r="A2" s="1864"/>
      <c r="B2" s="1864"/>
      <c r="C2" s="1865"/>
      <c r="D2" s="1865"/>
      <c r="E2" s="1865"/>
      <c r="F2" s="1865"/>
      <c r="G2" s="1865"/>
    </row>
    <row r="3" spans="1:8" ht="75.75" x14ac:dyDescent="1">
      <c r="A3" s="1864"/>
      <c r="B3" s="1867" t="s">
        <v>822</v>
      </c>
    </row>
    <row r="4" spans="1:8" s="1866" customFormat="1" ht="75.75" x14ac:dyDescent="1">
      <c r="A4" s="1864"/>
      <c r="B4" s="1867" t="s">
        <v>823</v>
      </c>
      <c r="C4" s="1865"/>
      <c r="D4" s="1865"/>
      <c r="E4" s="1865"/>
      <c r="F4" s="1865"/>
      <c r="G4" s="1865"/>
    </row>
    <row r="5" spans="1:8" s="1866" customFormat="1" ht="75.75" x14ac:dyDescent="1">
      <c r="A5" s="1864"/>
      <c r="B5" s="1867" t="s">
        <v>824</v>
      </c>
      <c r="C5" s="1865"/>
      <c r="D5" s="1865"/>
      <c r="E5" s="1865"/>
      <c r="F5" s="1865"/>
      <c r="G5" s="1865"/>
    </row>
    <row r="6" spans="1:8" s="1866" customFormat="1" ht="39.950000000000003" customHeight="1" x14ac:dyDescent="0.2">
      <c r="A6" s="1864"/>
      <c r="B6" s="1868"/>
      <c r="C6" s="1865"/>
      <c r="D6" s="1865"/>
      <c r="E6" s="1865"/>
      <c r="F6" s="1865"/>
      <c r="G6" s="1865"/>
    </row>
    <row r="7" spans="1:8" s="1866" customFormat="1" ht="49.5" x14ac:dyDescent="0.65">
      <c r="A7" s="1864"/>
      <c r="B7" s="1869" t="s">
        <v>825</v>
      </c>
      <c r="C7" s="1865"/>
      <c r="D7" s="1865"/>
      <c r="E7" s="1865"/>
      <c r="F7" s="1865"/>
      <c r="G7" s="1865"/>
    </row>
    <row r="8" spans="1:8" s="1871" customFormat="1" ht="49.5" x14ac:dyDescent="0.65">
      <c r="A8" s="1864"/>
      <c r="B8" s="1870" t="s">
        <v>844</v>
      </c>
      <c r="C8" s="1865"/>
      <c r="D8" s="1865"/>
      <c r="E8" s="1865"/>
      <c r="F8" s="1865"/>
      <c r="G8" s="1865"/>
    </row>
    <row r="9" spans="1:8" s="1871" customFormat="1" ht="39.950000000000003" customHeight="1" x14ac:dyDescent="0.2">
      <c r="A9" s="1864"/>
      <c r="B9" s="1872"/>
      <c r="C9" s="1865"/>
      <c r="D9" s="1865"/>
      <c r="E9" s="1865"/>
      <c r="F9" s="1865"/>
      <c r="G9" s="1865"/>
    </row>
    <row r="10" spans="1:8" s="1871" customFormat="1" ht="39.75" customHeight="1" x14ac:dyDescent="0.2">
      <c r="A10" s="1864"/>
      <c r="B10" s="1864"/>
      <c r="C10" s="1865"/>
      <c r="D10" s="1865"/>
      <c r="E10" s="1865"/>
      <c r="F10" s="1865"/>
      <c r="G10" s="1865"/>
    </row>
    <row r="11" spans="1:8" s="1866" customFormat="1" ht="39.950000000000003" customHeight="1" x14ac:dyDescent="0.2">
      <c r="A11" s="1864"/>
      <c r="B11" s="1864"/>
      <c r="C11" s="1865"/>
      <c r="D11" s="1865"/>
      <c r="E11" s="1865"/>
      <c r="F11" s="1865"/>
      <c r="G11" s="1865"/>
    </row>
    <row r="12" spans="1:8" s="1866" customFormat="1" ht="39.950000000000003" customHeight="1" x14ac:dyDescent="0.25">
      <c r="A12" s="1864"/>
      <c r="B12" s="1864"/>
      <c r="C12" s="1865"/>
      <c r="D12" s="1865"/>
      <c r="E12" s="1865"/>
      <c r="F12" s="1865"/>
      <c r="G12" s="1865"/>
      <c r="H12" s="1873"/>
    </row>
    <row r="13" spans="1:8" s="1866" customFormat="1" ht="39.950000000000003" customHeight="1" x14ac:dyDescent="0.2">
      <c r="A13" s="1864"/>
      <c r="B13" s="1864"/>
      <c r="C13" s="1865"/>
      <c r="D13" s="1865"/>
      <c r="E13" s="1865"/>
      <c r="F13" s="1865"/>
      <c r="G13" s="1865"/>
    </row>
    <row r="14" spans="1:8" s="1866" customFormat="1" ht="39.950000000000003" customHeight="1" x14ac:dyDescent="0.4">
      <c r="A14" s="2314" t="s">
        <v>826</v>
      </c>
      <c r="B14" s="2314"/>
      <c r="C14" s="1865"/>
      <c r="D14" s="1865"/>
      <c r="E14" s="1865"/>
      <c r="F14" s="1865"/>
      <c r="G14" s="1865"/>
    </row>
    <row r="15" spans="1:8" s="1866" customFormat="1" ht="39.950000000000003" customHeight="1" x14ac:dyDescent="0.4">
      <c r="A15" s="2315" t="s">
        <v>827</v>
      </c>
      <c r="B15" s="2315"/>
    </row>
    <row r="16" spans="1:8" s="1866" customFormat="1" ht="39.75" customHeight="1" x14ac:dyDescent="0.4">
      <c r="A16" s="2314" t="s">
        <v>828</v>
      </c>
      <c r="B16" s="2314"/>
    </row>
    <row r="17" spans="1:2" s="1866" customFormat="1" ht="39.950000000000003" customHeight="1" x14ac:dyDescent="0.45">
      <c r="A17" s="2316"/>
      <c r="B17" s="2316"/>
    </row>
    <row r="18" spans="1:2" s="1866" customFormat="1" ht="39.950000000000003" customHeight="1" x14ac:dyDescent="0.5">
      <c r="A18" s="2317"/>
      <c r="B18" s="2317"/>
    </row>
    <row r="19" spans="1:2" s="1866" customFormat="1" ht="39.950000000000003" customHeight="1" x14ac:dyDescent="0.2"/>
    <row r="20" spans="1:2" ht="39.950000000000003" customHeight="1" x14ac:dyDescent="0.2"/>
    <row r="21" spans="1:2" ht="39.950000000000003" customHeight="1" x14ac:dyDescent="0.2"/>
  </sheetData>
  <mergeCells count="5">
    <mergeCell ref="A14:B14"/>
    <mergeCell ref="A15:B15"/>
    <mergeCell ref="A16:B16"/>
    <mergeCell ref="A17:B17"/>
    <mergeCell ref="A18:B18"/>
  </mergeCells>
  <printOptions horizontalCentered="1"/>
  <pageMargins left="0.25" right="0.25" top="0.5" bottom="0.25" header="0.5" footer="0.3"/>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zoomScaleNormal="100" workbookViewId="0">
      <selection activeCell="C77" sqref="C77"/>
    </sheetView>
  </sheetViews>
  <sheetFormatPr defaultColWidth="9.140625" defaultRowHeight="12.75" x14ac:dyDescent="0.2"/>
  <cols>
    <col min="1" max="1" width="2.140625" style="1357" customWidth="1"/>
    <col min="2" max="2" width="40.28515625" style="1357" customWidth="1"/>
    <col min="3" max="3" width="2.85546875" style="1357" customWidth="1"/>
    <col min="4" max="4" width="7.5703125" style="1358" customWidth="1"/>
    <col min="5" max="5" width="7.42578125" style="1359" customWidth="1"/>
    <col min="6" max="12" width="7.42578125" style="1357" customWidth="1"/>
    <col min="13" max="13" width="1.28515625" style="1357" customWidth="1"/>
    <col min="14" max="14" width="2.140625" style="1357" customWidth="1"/>
    <col min="15" max="15" width="1.28515625" style="1357" customWidth="1"/>
    <col min="16" max="16" width="7.140625" style="1359" customWidth="1"/>
    <col min="17" max="19" width="7.140625" style="1357" customWidth="1"/>
    <col min="20" max="20" width="1.28515625" style="1360" customWidth="1"/>
    <col min="21" max="22" width="9.140625" style="1357" customWidth="1"/>
    <col min="23" max="23" width="9.140625" style="1361" customWidth="1"/>
    <col min="24" max="24" width="9.140625" style="1357" customWidth="1"/>
    <col min="25" max="16384" width="9.140625" style="1357"/>
  </cols>
  <sheetData>
    <row r="1" spans="1:20" ht="15.75" customHeight="1" x14ac:dyDescent="0.2">
      <c r="A1" s="2383" t="s">
        <v>431</v>
      </c>
      <c r="B1" s="2383"/>
      <c r="C1" s="2383"/>
      <c r="D1" s="2383"/>
      <c r="E1" s="2383"/>
      <c r="F1" s="2383"/>
      <c r="G1" s="2383"/>
      <c r="H1" s="2383"/>
      <c r="I1" s="2383"/>
      <c r="J1" s="2383"/>
      <c r="K1" s="2383"/>
      <c r="L1" s="2383"/>
      <c r="M1" s="2383"/>
      <c r="N1" s="2383"/>
      <c r="O1" s="2383"/>
      <c r="P1" s="2383"/>
      <c r="Q1" s="2383"/>
      <c r="R1" s="2383"/>
      <c r="S1" s="2383"/>
      <c r="T1" s="2383"/>
    </row>
    <row r="2" spans="1:20" ht="10.5" customHeight="1" x14ac:dyDescent="0.2">
      <c r="A2" s="907"/>
      <c r="B2" s="907"/>
      <c r="C2" s="907"/>
      <c r="D2" s="907"/>
      <c r="E2" s="907"/>
      <c r="F2" s="907"/>
      <c r="G2" s="907"/>
      <c r="H2" s="907"/>
      <c r="I2" s="907"/>
      <c r="J2" s="907"/>
      <c r="K2" s="907"/>
      <c r="L2" s="907"/>
      <c r="M2" s="907"/>
      <c r="N2" s="907"/>
      <c r="O2" s="907"/>
      <c r="P2" s="1326"/>
      <c r="Q2" s="1326"/>
      <c r="R2" s="907"/>
      <c r="S2" s="907"/>
      <c r="T2" s="908"/>
    </row>
    <row r="3" spans="1:20" ht="10.5" customHeight="1" x14ac:dyDescent="0.2">
      <c r="A3" s="2425" t="s">
        <v>432</v>
      </c>
      <c r="B3" s="2425"/>
      <c r="C3" s="1327"/>
      <c r="D3" s="7"/>
      <c r="E3" s="7"/>
      <c r="F3" s="7"/>
      <c r="G3" s="7"/>
      <c r="H3" s="7"/>
      <c r="I3" s="7"/>
      <c r="J3" s="7"/>
      <c r="K3" s="7"/>
      <c r="L3" s="7"/>
      <c r="M3" s="7"/>
      <c r="N3" s="7"/>
      <c r="O3" s="7"/>
      <c r="P3" s="1169"/>
      <c r="Q3" s="1169"/>
      <c r="R3" s="7"/>
      <c r="S3" s="7"/>
      <c r="T3" s="1328"/>
    </row>
    <row r="4" spans="1:20" ht="10.5" customHeight="1" x14ac:dyDescent="0.2">
      <c r="A4" s="1327"/>
      <c r="B4" s="1327"/>
      <c r="C4" s="1327"/>
      <c r="D4" s="7"/>
      <c r="E4" s="7"/>
      <c r="F4" s="7"/>
      <c r="G4" s="7"/>
      <c r="H4" s="7"/>
      <c r="I4" s="7"/>
      <c r="J4" s="7"/>
      <c r="K4" s="7"/>
      <c r="L4" s="7"/>
      <c r="M4" s="7"/>
      <c r="N4" s="7"/>
      <c r="O4" s="7"/>
      <c r="P4" s="1169"/>
      <c r="Q4" s="1169"/>
      <c r="R4" s="7"/>
      <c r="S4" s="7"/>
      <c r="T4" s="1328"/>
    </row>
    <row r="5" spans="1:20" ht="22.5" customHeight="1" x14ac:dyDescent="0.2">
      <c r="A5" s="1329" t="s">
        <v>433</v>
      </c>
      <c r="B5" s="2430" t="s">
        <v>434</v>
      </c>
      <c r="C5" s="2430"/>
      <c r="D5" s="2430"/>
      <c r="E5" s="2430"/>
      <c r="F5" s="2430"/>
      <c r="G5" s="2430"/>
      <c r="H5" s="2430"/>
      <c r="I5" s="2430"/>
      <c r="J5" s="2430"/>
      <c r="K5" s="2430"/>
      <c r="L5" s="2430"/>
      <c r="M5" s="2430"/>
      <c r="N5" s="2430"/>
      <c r="O5" s="2430"/>
      <c r="P5" s="2430"/>
      <c r="Q5" s="2430"/>
      <c r="R5" s="2430"/>
      <c r="S5" s="2430"/>
      <c r="T5" s="2430"/>
    </row>
    <row r="6" spans="1:20" ht="22.5" customHeight="1" x14ac:dyDescent="0.2">
      <c r="A6" s="1329" t="s">
        <v>433</v>
      </c>
      <c r="B6" s="2430" t="s">
        <v>435</v>
      </c>
      <c r="C6" s="2430"/>
      <c r="D6" s="2430"/>
      <c r="E6" s="2430"/>
      <c r="F6" s="2430"/>
      <c r="G6" s="2430"/>
      <c r="H6" s="2430"/>
      <c r="I6" s="2430"/>
      <c r="J6" s="2430"/>
      <c r="K6" s="2430"/>
      <c r="L6" s="2430"/>
      <c r="M6" s="2430"/>
      <c r="N6" s="2430"/>
      <c r="O6" s="2430"/>
      <c r="P6" s="2430"/>
      <c r="Q6" s="2430"/>
      <c r="R6" s="2430"/>
      <c r="S6" s="2430"/>
      <c r="T6" s="2430"/>
    </row>
    <row r="7" spans="1:20" ht="22.5" customHeight="1" x14ac:dyDescent="0.2">
      <c r="A7" s="1329" t="s">
        <v>433</v>
      </c>
      <c r="B7" s="2431" t="s">
        <v>436</v>
      </c>
      <c r="C7" s="2430"/>
      <c r="D7" s="2430"/>
      <c r="E7" s="2430"/>
      <c r="F7" s="2430"/>
      <c r="G7" s="2430"/>
      <c r="H7" s="2430"/>
      <c r="I7" s="2430"/>
      <c r="J7" s="2430"/>
      <c r="K7" s="2430"/>
      <c r="L7" s="2430"/>
      <c r="M7" s="2430"/>
      <c r="N7" s="2430"/>
      <c r="O7" s="2430"/>
      <c r="P7" s="2430"/>
      <c r="Q7" s="2430"/>
      <c r="R7" s="2430"/>
      <c r="S7" s="2430"/>
      <c r="T7" s="2430"/>
    </row>
    <row r="8" spans="1:20" ht="23.25" customHeight="1" x14ac:dyDescent="0.2">
      <c r="A8" s="1329" t="s">
        <v>433</v>
      </c>
      <c r="B8" s="2430" t="s">
        <v>437</v>
      </c>
      <c r="C8" s="2430"/>
      <c r="D8" s="2430"/>
      <c r="E8" s="2430"/>
      <c r="F8" s="2430"/>
      <c r="G8" s="2430"/>
      <c r="H8" s="2430"/>
      <c r="I8" s="2430"/>
      <c r="J8" s="2430"/>
      <c r="K8" s="2430"/>
      <c r="L8" s="2430"/>
      <c r="M8" s="2430"/>
      <c r="N8" s="2430"/>
      <c r="O8" s="2430"/>
      <c r="P8" s="2430"/>
      <c r="Q8" s="2430"/>
      <c r="R8" s="2430"/>
      <c r="S8" s="2430"/>
      <c r="T8" s="2430"/>
    </row>
    <row r="9" spans="1:20" ht="43.5" customHeight="1" x14ac:dyDescent="0.2">
      <c r="A9" s="2429" t="s">
        <v>438</v>
      </c>
      <c r="B9" s="2429"/>
      <c r="C9" s="2429"/>
      <c r="D9" s="2429"/>
      <c r="E9" s="2429"/>
      <c r="F9" s="2429"/>
      <c r="G9" s="2429"/>
      <c r="H9" s="2429"/>
      <c r="I9" s="2429"/>
      <c r="J9" s="2429"/>
      <c r="K9" s="2429"/>
      <c r="L9" s="2429"/>
      <c r="M9" s="2429"/>
      <c r="N9" s="2429"/>
      <c r="O9" s="2429"/>
      <c r="P9" s="2429"/>
      <c r="Q9" s="2429"/>
      <c r="R9" s="2429"/>
      <c r="S9" s="2429"/>
      <c r="T9" s="2429"/>
    </row>
    <row r="10" spans="1:20" ht="10.5" customHeight="1" x14ac:dyDescent="0.2">
      <c r="A10" s="1330"/>
      <c r="B10" s="1330"/>
      <c r="C10" s="1330"/>
      <c r="D10" s="1330"/>
      <c r="E10" s="1330"/>
      <c r="F10" s="1330"/>
      <c r="G10" s="1330"/>
      <c r="H10" s="1330"/>
      <c r="I10" s="1330"/>
      <c r="J10" s="1330"/>
      <c r="K10" s="1330"/>
      <c r="L10" s="1330"/>
      <c r="M10" s="1330"/>
      <c r="N10" s="1330"/>
      <c r="O10" s="1330"/>
      <c r="P10" s="1330"/>
      <c r="Q10" s="1330"/>
      <c r="R10" s="1330"/>
      <c r="S10" s="1330"/>
      <c r="T10" s="1330"/>
    </row>
    <row r="11" spans="1:20" ht="10.5" customHeight="1" x14ac:dyDescent="0.2">
      <c r="A11" s="7"/>
      <c r="B11" s="7"/>
      <c r="C11" s="7"/>
      <c r="D11" s="1331"/>
      <c r="E11" s="1331"/>
      <c r="F11" s="1332"/>
      <c r="G11" s="1332"/>
      <c r="H11" s="1332"/>
      <c r="I11" s="1332"/>
      <c r="J11" s="1332"/>
      <c r="K11" s="1332"/>
      <c r="L11" s="1332"/>
      <c r="M11" s="1331"/>
      <c r="N11" s="1331"/>
      <c r="O11" s="1331"/>
      <c r="P11" s="1331"/>
      <c r="Q11" s="1331"/>
      <c r="R11" s="1332"/>
      <c r="S11" s="1331"/>
      <c r="T11" s="1328"/>
    </row>
    <row r="12" spans="1:20" ht="11.25" customHeight="1" x14ac:dyDescent="0.2">
      <c r="A12" s="2428" t="s">
        <v>1</v>
      </c>
      <c r="B12" s="2428"/>
      <c r="C12" s="2"/>
      <c r="D12" s="1333"/>
      <c r="E12" s="1334"/>
      <c r="F12" s="1334"/>
      <c r="G12" s="1334"/>
      <c r="H12" s="1334"/>
      <c r="I12" s="1334"/>
      <c r="J12" s="1334"/>
      <c r="K12" s="1334"/>
      <c r="L12" s="1334"/>
      <c r="M12" s="1335"/>
      <c r="N12" s="1336"/>
      <c r="O12" s="1337"/>
      <c r="P12" s="1338" t="s">
        <v>44</v>
      </c>
      <c r="Q12" s="1339" t="s">
        <v>45</v>
      </c>
      <c r="R12" s="1339" t="s">
        <v>45</v>
      </c>
      <c r="S12" s="1339" t="s">
        <v>46</v>
      </c>
      <c r="T12" s="1340"/>
    </row>
    <row r="13" spans="1:20" ht="11.25" customHeight="1" x14ac:dyDescent="0.2">
      <c r="A13" s="1166"/>
      <c r="B13" s="1167"/>
      <c r="C13" s="1167"/>
      <c r="D13" s="1341" t="s">
        <v>847</v>
      </c>
      <c r="E13" s="1342" t="s">
        <v>2</v>
      </c>
      <c r="F13" s="1342" t="s">
        <v>3</v>
      </c>
      <c r="G13" s="1342" t="s">
        <v>4</v>
      </c>
      <c r="H13" s="1342" t="s">
        <v>5</v>
      </c>
      <c r="I13" s="1342" t="s">
        <v>6</v>
      </c>
      <c r="J13" s="1342" t="s">
        <v>7</v>
      </c>
      <c r="K13" s="1342" t="s">
        <v>8</v>
      </c>
      <c r="L13" s="1342" t="s">
        <v>9</v>
      </c>
      <c r="M13" s="1343"/>
      <c r="N13" s="1344"/>
      <c r="O13" s="1345"/>
      <c r="P13" s="1346" t="s">
        <v>846</v>
      </c>
      <c r="Q13" s="1342" t="s">
        <v>846</v>
      </c>
      <c r="R13" s="1342" t="s">
        <v>47</v>
      </c>
      <c r="S13" s="1342" t="s">
        <v>47</v>
      </c>
      <c r="T13" s="1347"/>
    </row>
    <row r="14" spans="1:20" ht="11.25" customHeight="1" x14ac:dyDescent="0.2">
      <c r="A14" s="7"/>
      <c r="B14" s="7"/>
      <c r="C14" s="7"/>
      <c r="D14" s="7"/>
      <c r="E14" s="7"/>
      <c r="F14" s="7"/>
      <c r="G14" s="7"/>
      <c r="H14" s="7"/>
      <c r="I14" s="7"/>
      <c r="J14" s="7"/>
      <c r="K14" s="7"/>
      <c r="L14" s="7"/>
      <c r="M14" s="7"/>
      <c r="N14" s="7"/>
      <c r="O14" s="7"/>
      <c r="P14" s="7"/>
      <c r="Q14" s="7"/>
      <c r="R14" s="7"/>
      <c r="S14" s="7"/>
      <c r="T14" s="7"/>
    </row>
    <row r="15" spans="1:20" ht="11.25" customHeight="1" x14ac:dyDescent="0.2">
      <c r="A15" s="2426" t="s">
        <v>439</v>
      </c>
      <c r="B15" s="2426"/>
      <c r="C15" s="1348"/>
      <c r="D15" s="939"/>
      <c r="E15" s="1912"/>
      <c r="F15" s="10"/>
      <c r="G15" s="10"/>
      <c r="H15" s="10"/>
      <c r="I15" s="10"/>
      <c r="J15" s="10"/>
      <c r="K15" s="10"/>
      <c r="L15" s="10"/>
      <c r="M15" s="11"/>
      <c r="N15" s="7"/>
      <c r="O15" s="9"/>
      <c r="P15" s="10"/>
      <c r="Q15" s="10"/>
      <c r="R15" s="10"/>
      <c r="S15" s="10"/>
      <c r="T15" s="11"/>
    </row>
    <row r="16" spans="1:20" ht="11.25" customHeight="1" x14ac:dyDescent="0.2">
      <c r="A16" s="25"/>
      <c r="B16" s="1349" t="s">
        <v>440</v>
      </c>
      <c r="C16" s="13"/>
      <c r="D16" s="2168">
        <v>657</v>
      </c>
      <c r="E16" s="1913">
        <v>570</v>
      </c>
      <c r="F16" s="22">
        <v>463</v>
      </c>
      <c r="G16" s="22">
        <v>668</v>
      </c>
      <c r="H16" s="22">
        <v>639</v>
      </c>
      <c r="I16" s="22">
        <v>584</v>
      </c>
      <c r="J16" s="22">
        <v>656</v>
      </c>
      <c r="K16" s="22">
        <v>551</v>
      </c>
      <c r="L16" s="22">
        <v>561</v>
      </c>
      <c r="M16" s="719"/>
      <c r="N16" s="14"/>
      <c r="O16" s="1350"/>
      <c r="P16" s="2171">
        <f>SUM(D16:F16)</f>
        <v>1690</v>
      </c>
      <c r="Q16" s="22">
        <f>SUM(H16:J16)</f>
        <v>1879</v>
      </c>
      <c r="R16" s="22">
        <v>2547</v>
      </c>
      <c r="S16" s="22">
        <v>2420</v>
      </c>
      <c r="T16" s="18"/>
    </row>
    <row r="17" spans="1:20" ht="11.25" customHeight="1" x14ac:dyDescent="0.2">
      <c r="A17" s="25"/>
      <c r="B17" s="1349" t="s">
        <v>441</v>
      </c>
      <c r="C17" s="13"/>
      <c r="D17" s="2168">
        <v>348</v>
      </c>
      <c r="E17" s="1913">
        <v>328</v>
      </c>
      <c r="F17" s="22">
        <v>319</v>
      </c>
      <c r="G17" s="22">
        <v>333</v>
      </c>
      <c r="H17" s="22">
        <v>350</v>
      </c>
      <c r="I17" s="22">
        <v>310</v>
      </c>
      <c r="J17" s="22">
        <v>314</v>
      </c>
      <c r="K17" s="22">
        <v>287</v>
      </c>
      <c r="L17" s="22">
        <v>291</v>
      </c>
      <c r="M17" s="719"/>
      <c r="N17" s="14"/>
      <c r="O17" s="1350"/>
      <c r="P17" s="2172">
        <f>SUM(D17:F17)</f>
        <v>995</v>
      </c>
      <c r="Q17" s="22">
        <f>SUM(H17:J17)</f>
        <v>974</v>
      </c>
      <c r="R17" s="22">
        <v>1307</v>
      </c>
      <c r="S17" s="22">
        <v>1138</v>
      </c>
      <c r="T17" s="18"/>
    </row>
    <row r="18" spans="1:20" ht="11.25" customHeight="1" x14ac:dyDescent="0.2">
      <c r="A18" s="1351"/>
      <c r="B18" s="1349" t="s">
        <v>442</v>
      </c>
      <c r="C18" s="1352"/>
      <c r="D18" s="2168">
        <v>172</v>
      </c>
      <c r="E18" s="1913">
        <v>163</v>
      </c>
      <c r="F18" s="736">
        <v>168</v>
      </c>
      <c r="G18" s="736">
        <v>131</v>
      </c>
      <c r="H18" s="736">
        <v>162</v>
      </c>
      <c r="I18" s="736">
        <v>138</v>
      </c>
      <c r="J18" s="736">
        <v>134</v>
      </c>
      <c r="K18" s="736">
        <v>107</v>
      </c>
      <c r="L18" s="736">
        <v>41</v>
      </c>
      <c r="M18" s="1353"/>
      <c r="N18" s="762"/>
      <c r="O18" s="1354"/>
      <c r="P18" s="2171">
        <f t="shared" ref="P18:P20" si="0">SUM(D18:F18)</f>
        <v>503</v>
      </c>
      <c r="Q18" s="22">
        <f t="shared" ref="Q18:Q20" si="1">SUM(H18:J18)</f>
        <v>434</v>
      </c>
      <c r="R18" s="22">
        <v>565</v>
      </c>
      <c r="S18" s="22">
        <v>203</v>
      </c>
      <c r="T18" s="18"/>
    </row>
    <row r="19" spans="1:20" ht="11.25" customHeight="1" x14ac:dyDescent="0.2">
      <c r="A19" s="1351"/>
      <c r="B19" s="13" t="s">
        <v>443</v>
      </c>
      <c r="C19" s="1355"/>
      <c r="D19" s="2168">
        <v>231</v>
      </c>
      <c r="E19" s="1913">
        <v>279</v>
      </c>
      <c r="F19" s="22">
        <v>201</v>
      </c>
      <c r="G19" s="22">
        <v>233</v>
      </c>
      <c r="H19" s="22">
        <v>265</v>
      </c>
      <c r="I19" s="22">
        <v>249</v>
      </c>
      <c r="J19" s="22">
        <v>322</v>
      </c>
      <c r="K19" s="22">
        <v>222</v>
      </c>
      <c r="L19" s="22">
        <v>252</v>
      </c>
      <c r="M19" s="719"/>
      <c r="N19" s="14"/>
      <c r="O19" s="1350"/>
      <c r="P19" s="2171">
        <f t="shared" si="0"/>
        <v>711</v>
      </c>
      <c r="Q19" s="22">
        <f t="shared" si="1"/>
        <v>836</v>
      </c>
      <c r="R19" s="22">
        <v>1069</v>
      </c>
      <c r="S19" s="22">
        <v>1090</v>
      </c>
      <c r="T19" s="18"/>
    </row>
    <row r="20" spans="1:20" ht="11.25" customHeight="1" x14ac:dyDescent="0.2">
      <c r="A20" s="1351"/>
      <c r="B20" s="13" t="s">
        <v>444</v>
      </c>
      <c r="C20" s="1355"/>
      <c r="D20" s="2169">
        <v>-10</v>
      </c>
      <c r="E20" s="782">
        <v>8</v>
      </c>
      <c r="F20" s="14">
        <v>31</v>
      </c>
      <c r="G20" s="14">
        <v>-97</v>
      </c>
      <c r="H20" s="14">
        <v>-47</v>
      </c>
      <c r="I20" s="14">
        <v>38</v>
      </c>
      <c r="J20" s="14">
        <v>-98</v>
      </c>
      <c r="K20" s="14">
        <v>-3</v>
      </c>
      <c r="L20" s="14">
        <v>-48</v>
      </c>
      <c r="M20" s="719"/>
      <c r="N20" s="14"/>
      <c r="O20" s="1356"/>
      <c r="P20" s="2173">
        <f t="shared" si="0"/>
        <v>29</v>
      </c>
      <c r="Q20" s="729">
        <f t="shared" si="1"/>
        <v>-107</v>
      </c>
      <c r="R20" s="14">
        <v>-204</v>
      </c>
      <c r="S20" s="14">
        <v>-133</v>
      </c>
      <c r="T20" s="733"/>
    </row>
    <row r="21" spans="1:20" ht="11.25" customHeight="1" x14ac:dyDescent="0.2">
      <c r="A21" s="2427" t="s">
        <v>165</v>
      </c>
      <c r="B21" s="2427"/>
      <c r="C21" s="13"/>
      <c r="D21" s="2170">
        <f>SUM(D16:D20)</f>
        <v>1398</v>
      </c>
      <c r="E21" s="1914">
        <f>SUM(E16:E20)</f>
        <v>1348</v>
      </c>
      <c r="F21" s="19">
        <f>SUM(F16:F20)</f>
        <v>1182</v>
      </c>
      <c r="G21" s="19">
        <f t="shared" ref="G21" si="2">SUM(G16:G20)</f>
        <v>1268</v>
      </c>
      <c r="H21" s="19">
        <f t="shared" ref="H21" si="3">SUM(H16:H20)</f>
        <v>1369</v>
      </c>
      <c r="I21" s="19">
        <f t="shared" ref="I21" si="4">SUM(I16:I20)</f>
        <v>1319</v>
      </c>
      <c r="J21" s="19">
        <f t="shared" ref="J21" si="5">SUM(J16:J20)</f>
        <v>1328</v>
      </c>
      <c r="K21" s="19">
        <f t="shared" ref="K21" si="6">SUM(K16:K20)</f>
        <v>1164</v>
      </c>
      <c r="L21" s="19">
        <f t="shared" ref="L21" si="7">SUM(L16:L20)</f>
        <v>1097</v>
      </c>
      <c r="M21" s="738"/>
      <c r="N21" s="14"/>
      <c r="O21" s="919"/>
      <c r="P21" s="2174">
        <f>SUM(P16:P20)</f>
        <v>3928</v>
      </c>
      <c r="Q21" s="19">
        <f>SUM(Q16:Q20)</f>
        <v>4016</v>
      </c>
      <c r="R21" s="19">
        <f t="shared" ref="R21:S21" si="8">SUM(R16:R20)</f>
        <v>5284</v>
      </c>
      <c r="S21" s="19">
        <f t="shared" si="8"/>
        <v>4718</v>
      </c>
      <c r="T21" s="24"/>
    </row>
    <row r="22" spans="1:20" ht="7.5" customHeight="1" x14ac:dyDescent="0.2">
      <c r="A22" s="2424"/>
      <c r="B22" s="2424"/>
      <c r="C22" s="2424"/>
      <c r="D22" s="2424"/>
      <c r="E22" s="2424"/>
      <c r="F22" s="2424"/>
      <c r="G22" s="2424"/>
      <c r="H22" s="2424"/>
      <c r="I22" s="2424"/>
      <c r="J22" s="2424"/>
      <c r="K22" s="2424"/>
      <c r="L22" s="2424"/>
      <c r="M22" s="2424"/>
      <c r="N22" s="2424"/>
      <c r="O22" s="2424"/>
      <c r="P22" s="2424"/>
      <c r="Q22" s="2424"/>
      <c r="R22" s="2424"/>
      <c r="S22" s="2424"/>
      <c r="T22" s="2424"/>
    </row>
  </sheetData>
  <sheetProtection selectLockedCells="1"/>
  <mergeCells count="11">
    <mergeCell ref="A22:T22"/>
    <mergeCell ref="A1:T1"/>
    <mergeCell ref="A3:B3"/>
    <mergeCell ref="A15:B15"/>
    <mergeCell ref="A21:B21"/>
    <mergeCell ref="A12:B12"/>
    <mergeCell ref="A9:T9"/>
    <mergeCell ref="B5:T5"/>
    <mergeCell ref="B6:T6"/>
    <mergeCell ref="B7:T7"/>
    <mergeCell ref="B8:T8"/>
  </mergeCells>
  <pageMargins left="0.25" right="0.25" top="0.5" bottom="0.25" header="0.3" footer="0.3"/>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election activeCell="V75" sqref="V75"/>
    </sheetView>
  </sheetViews>
  <sheetFormatPr defaultColWidth="7" defaultRowHeight="12.75" x14ac:dyDescent="0.2"/>
  <cols>
    <col min="1" max="1" width="2.140625" style="438" customWidth="1"/>
    <col min="2" max="2" width="39" style="438" customWidth="1"/>
    <col min="3" max="3" width="8.5703125" style="439" customWidth="1"/>
    <col min="4" max="4" width="7.42578125" style="440" customWidth="1"/>
    <col min="5" max="11" width="7.42578125" style="437" customWidth="1"/>
    <col min="12" max="12" width="1.28515625" style="437" customWidth="1"/>
    <col min="13" max="13" width="2.140625" style="441" customWidth="1"/>
    <col min="14" max="14" width="1.28515625" style="440" customWidth="1"/>
    <col min="15" max="15" width="8.5703125" style="437" customWidth="1"/>
    <col min="16" max="16" width="7.42578125" style="437" customWidth="1"/>
    <col min="17" max="18" width="7.42578125" style="442" customWidth="1"/>
    <col min="19" max="19" width="1.28515625" style="437" customWidth="1"/>
    <col min="20" max="20" width="7" style="437" customWidth="1"/>
    <col min="21" max="21" width="8.42578125" style="437" customWidth="1"/>
    <col min="22" max="22" width="7" style="443" customWidth="1"/>
    <col min="23" max="23" width="7" style="437" customWidth="1"/>
    <col min="24" max="16384" width="7" style="437"/>
  </cols>
  <sheetData>
    <row r="1" spans="1:19" ht="15.75" customHeight="1" x14ac:dyDescent="0.2">
      <c r="A1" s="2397" t="s">
        <v>136</v>
      </c>
      <c r="B1" s="2397"/>
      <c r="C1" s="2397"/>
      <c r="D1" s="2397"/>
      <c r="E1" s="2397"/>
      <c r="F1" s="2397"/>
      <c r="G1" s="2397"/>
      <c r="H1" s="2397"/>
      <c r="I1" s="2397"/>
      <c r="J1" s="2397"/>
      <c r="K1" s="2397"/>
      <c r="L1" s="2397"/>
      <c r="M1" s="2397"/>
      <c r="N1" s="2397"/>
      <c r="O1" s="2397"/>
      <c r="P1" s="2397"/>
      <c r="Q1" s="2397"/>
      <c r="R1" s="2397"/>
      <c r="S1" s="2397"/>
    </row>
    <row r="2" spans="1:19" s="321" customFormat="1" ht="8.4499999999999993" customHeight="1" x14ac:dyDescent="0.15">
      <c r="A2" s="322"/>
      <c r="B2" s="322"/>
      <c r="C2" s="323"/>
      <c r="D2" s="323"/>
      <c r="E2" s="323"/>
      <c r="F2" s="323"/>
      <c r="G2" s="323"/>
      <c r="H2" s="323"/>
      <c r="I2" s="323"/>
      <c r="J2" s="323"/>
      <c r="K2" s="323"/>
      <c r="L2" s="323"/>
      <c r="M2" s="323"/>
      <c r="N2" s="323"/>
      <c r="O2" s="323"/>
      <c r="P2" s="323"/>
      <c r="Q2" s="323"/>
      <c r="R2" s="323"/>
      <c r="S2" s="324"/>
    </row>
    <row r="3" spans="1:19" ht="10.5" customHeight="1" x14ac:dyDescent="0.2">
      <c r="A3" s="2432" t="s">
        <v>1</v>
      </c>
      <c r="B3" s="2432"/>
      <c r="C3" s="326"/>
      <c r="D3" s="327"/>
      <c r="E3" s="327"/>
      <c r="F3" s="327"/>
      <c r="G3" s="327"/>
      <c r="H3" s="327"/>
      <c r="I3" s="327"/>
      <c r="J3" s="327"/>
      <c r="K3" s="327"/>
      <c r="L3" s="328"/>
      <c r="M3" s="329"/>
      <c r="N3" s="330"/>
      <c r="O3" s="331" t="s">
        <v>44</v>
      </c>
      <c r="P3" s="332" t="s">
        <v>45</v>
      </c>
      <c r="Q3" s="332" t="s">
        <v>45</v>
      </c>
      <c r="R3" s="332" t="s">
        <v>46</v>
      </c>
      <c r="S3" s="333"/>
    </row>
    <row r="4" spans="1:19" ht="10.5" customHeight="1" x14ac:dyDescent="0.2">
      <c r="A4" s="334"/>
      <c r="B4" s="334"/>
      <c r="C4" s="335" t="s">
        <v>847</v>
      </c>
      <c r="D4" s="336" t="s">
        <v>2</v>
      </c>
      <c r="E4" s="336" t="s">
        <v>3</v>
      </c>
      <c r="F4" s="336" t="s">
        <v>4</v>
      </c>
      <c r="G4" s="336" t="s">
        <v>5</v>
      </c>
      <c r="H4" s="336" t="s">
        <v>6</v>
      </c>
      <c r="I4" s="336" t="s">
        <v>7</v>
      </c>
      <c r="J4" s="336" t="s">
        <v>8</v>
      </c>
      <c r="K4" s="336" t="s">
        <v>9</v>
      </c>
      <c r="L4" s="337"/>
      <c r="M4" s="338"/>
      <c r="N4" s="339"/>
      <c r="O4" s="340" t="s">
        <v>846</v>
      </c>
      <c r="P4" s="336" t="s">
        <v>846</v>
      </c>
      <c r="Q4" s="336" t="s">
        <v>47</v>
      </c>
      <c r="R4" s="336" t="s">
        <v>47</v>
      </c>
      <c r="S4" s="341"/>
    </row>
    <row r="5" spans="1:19" ht="10.5" customHeight="1" x14ac:dyDescent="0.2">
      <c r="A5" s="322"/>
      <c r="B5" s="322"/>
      <c r="C5" s="342"/>
      <c r="D5" s="342"/>
      <c r="E5" s="342"/>
      <c r="F5" s="342"/>
      <c r="G5" s="342"/>
      <c r="H5" s="342"/>
      <c r="I5" s="342"/>
      <c r="J5" s="342"/>
      <c r="K5" s="342"/>
      <c r="L5" s="342"/>
      <c r="M5" s="343"/>
      <c r="N5" s="342"/>
      <c r="O5" s="344"/>
      <c r="P5" s="344"/>
      <c r="Q5" s="344"/>
      <c r="R5" s="344"/>
      <c r="S5" s="345"/>
    </row>
    <row r="6" spans="1:19" ht="11.25" customHeight="1" x14ac:dyDescent="0.2">
      <c r="A6" s="2398" t="s">
        <v>137</v>
      </c>
      <c r="B6" s="2398"/>
      <c r="C6" s="347"/>
      <c r="D6" s="348"/>
      <c r="E6" s="348"/>
      <c r="F6" s="348"/>
      <c r="G6" s="348"/>
      <c r="H6" s="348"/>
      <c r="I6" s="348"/>
      <c r="J6" s="348"/>
      <c r="K6" s="348"/>
      <c r="L6" s="349"/>
      <c r="M6" s="343"/>
      <c r="N6" s="350"/>
      <c r="O6" s="343"/>
      <c r="P6" s="343"/>
      <c r="Q6" s="343"/>
      <c r="R6" s="343"/>
      <c r="S6" s="351"/>
    </row>
    <row r="7" spans="1:19" ht="11.25" customHeight="1" x14ac:dyDescent="0.2">
      <c r="A7" s="356"/>
      <c r="B7" s="357" t="s">
        <v>51</v>
      </c>
      <c r="C7" s="2066">
        <v>2239</v>
      </c>
      <c r="D7" s="581">
        <v>2128</v>
      </c>
      <c r="E7" s="78">
        <v>2166</v>
      </c>
      <c r="F7" s="78">
        <v>2201</v>
      </c>
      <c r="G7" s="78">
        <v>2176</v>
      </c>
      <c r="H7" s="78">
        <v>2090</v>
      </c>
      <c r="I7" s="78">
        <v>2138</v>
      </c>
      <c r="J7" s="78">
        <v>2093</v>
      </c>
      <c r="K7" s="78">
        <v>2039</v>
      </c>
      <c r="L7" s="79"/>
      <c r="M7" s="99"/>
      <c r="N7" s="352"/>
      <c r="O7" s="2067">
        <f>SUM(C7:E7)</f>
        <v>6533</v>
      </c>
      <c r="P7" s="99">
        <f>SUM(G7:I7)</f>
        <v>6404</v>
      </c>
      <c r="Q7" s="78">
        <v>8605</v>
      </c>
      <c r="R7" s="78">
        <v>8372</v>
      </c>
      <c r="S7" s="293"/>
    </row>
    <row r="8" spans="1:19" ht="11.25" customHeight="1" x14ac:dyDescent="0.2">
      <c r="A8" s="356"/>
      <c r="B8" s="357" t="s">
        <v>740</v>
      </c>
      <c r="C8" s="2066">
        <v>197</v>
      </c>
      <c r="D8" s="581">
        <v>202</v>
      </c>
      <c r="E8" s="301">
        <v>192</v>
      </c>
      <c r="F8" s="301">
        <v>182</v>
      </c>
      <c r="G8" s="301">
        <v>199</v>
      </c>
      <c r="H8" s="301">
        <v>199</v>
      </c>
      <c r="I8" s="301">
        <v>180</v>
      </c>
      <c r="J8" s="301">
        <v>181</v>
      </c>
      <c r="K8" s="301">
        <v>188</v>
      </c>
      <c r="L8" s="79"/>
      <c r="M8" s="99"/>
      <c r="N8" s="358"/>
      <c r="O8" s="2067">
        <f>SUM(C8:E8)</f>
        <v>591</v>
      </c>
      <c r="P8" s="97">
        <f>SUM(G8:I8)</f>
        <v>578</v>
      </c>
      <c r="Q8" s="301">
        <v>760</v>
      </c>
      <c r="R8" s="301">
        <v>760</v>
      </c>
      <c r="S8" s="293"/>
    </row>
    <row r="9" spans="1:19" ht="11.25" customHeight="1" x14ac:dyDescent="0.2">
      <c r="A9" s="356"/>
      <c r="B9" s="357" t="s">
        <v>741</v>
      </c>
      <c r="C9" s="2175">
        <v>7</v>
      </c>
      <c r="D9" s="1919">
        <v>27</v>
      </c>
      <c r="E9" s="359">
        <v>16</v>
      </c>
      <c r="F9" s="359">
        <v>9</v>
      </c>
      <c r="G9" s="359">
        <v>0</v>
      </c>
      <c r="H9" s="359">
        <v>4</v>
      </c>
      <c r="I9" s="359">
        <v>-32</v>
      </c>
      <c r="J9" s="359">
        <v>2</v>
      </c>
      <c r="K9" s="359">
        <v>2</v>
      </c>
      <c r="L9" s="360"/>
      <c r="M9" s="99"/>
      <c r="N9" s="361"/>
      <c r="O9" s="2180">
        <f>SUM(C9:E9)</f>
        <v>50</v>
      </c>
      <c r="P9" s="359">
        <f>SUM(G9:I9)</f>
        <v>-28</v>
      </c>
      <c r="Q9" s="359">
        <v>-19</v>
      </c>
      <c r="R9" s="359">
        <v>6</v>
      </c>
      <c r="S9" s="362"/>
    </row>
    <row r="10" spans="1:19" ht="11.25" customHeight="1" x14ac:dyDescent="0.2">
      <c r="A10" s="356"/>
      <c r="B10" s="357" t="s">
        <v>138</v>
      </c>
      <c r="C10" s="2066">
        <f>SUM(C8:C9)</f>
        <v>204</v>
      </c>
      <c r="D10" s="581">
        <f>SUM(D8:D9)</f>
        <v>229</v>
      </c>
      <c r="E10" s="581">
        <f t="shared" ref="E10:K10" si="0">SUM(E8:E9)</f>
        <v>208</v>
      </c>
      <c r="F10" s="581">
        <f t="shared" si="0"/>
        <v>191</v>
      </c>
      <c r="G10" s="581">
        <f t="shared" si="0"/>
        <v>199</v>
      </c>
      <c r="H10" s="581">
        <f t="shared" si="0"/>
        <v>203</v>
      </c>
      <c r="I10" s="581">
        <f t="shared" si="0"/>
        <v>148</v>
      </c>
      <c r="J10" s="581">
        <f t="shared" si="0"/>
        <v>183</v>
      </c>
      <c r="K10" s="581">
        <f t="shared" si="0"/>
        <v>190</v>
      </c>
      <c r="L10" s="79"/>
      <c r="M10" s="99"/>
      <c r="N10" s="352"/>
      <c r="O10" s="2075">
        <f>SUM(O8:O9)</f>
        <v>641</v>
      </c>
      <c r="P10" s="78">
        <f>SUM(P8:P9)</f>
        <v>550</v>
      </c>
      <c r="Q10" s="78">
        <f t="shared" ref="Q10:R10" si="1">SUM(Q8:Q9)</f>
        <v>741</v>
      </c>
      <c r="R10" s="78">
        <f t="shared" si="1"/>
        <v>766</v>
      </c>
      <c r="S10" s="293"/>
    </row>
    <row r="11" spans="1:19" ht="11.25" customHeight="1" x14ac:dyDescent="0.2">
      <c r="A11" s="356"/>
      <c r="B11" s="363" t="s">
        <v>53</v>
      </c>
      <c r="C11" s="2176">
        <v>1140</v>
      </c>
      <c r="D11" s="1920">
        <v>1122</v>
      </c>
      <c r="E11" s="364">
        <v>1327</v>
      </c>
      <c r="F11" s="364">
        <v>1100</v>
      </c>
      <c r="G11" s="364">
        <v>1105</v>
      </c>
      <c r="H11" s="364">
        <v>1092</v>
      </c>
      <c r="I11" s="364">
        <v>1098</v>
      </c>
      <c r="J11" s="364">
        <v>1161</v>
      </c>
      <c r="K11" s="364">
        <v>1085</v>
      </c>
      <c r="L11" s="365"/>
      <c r="M11" s="354"/>
      <c r="N11" s="366"/>
      <c r="O11" s="2180">
        <f>SUM(C11:E11)</f>
        <v>3589</v>
      </c>
      <c r="P11" s="99">
        <f>SUM(G11:I11)</f>
        <v>3295</v>
      </c>
      <c r="Q11" s="359">
        <v>4395</v>
      </c>
      <c r="R11" s="359">
        <v>4348</v>
      </c>
      <c r="S11" s="362"/>
    </row>
    <row r="12" spans="1:19" ht="11.25" customHeight="1" x14ac:dyDescent="0.2">
      <c r="A12" s="367"/>
      <c r="B12" s="368" t="s">
        <v>139</v>
      </c>
      <c r="C12" s="2066">
        <f>C7-C10-C11</f>
        <v>895</v>
      </c>
      <c r="D12" s="581">
        <f>D7-D10-D11</f>
        <v>777</v>
      </c>
      <c r="E12" s="581">
        <f t="shared" ref="E12:K12" si="2">E7-E10-E11</f>
        <v>631</v>
      </c>
      <c r="F12" s="581">
        <f t="shared" si="2"/>
        <v>910</v>
      </c>
      <c r="G12" s="581">
        <f t="shared" si="2"/>
        <v>872</v>
      </c>
      <c r="H12" s="581">
        <f t="shared" si="2"/>
        <v>795</v>
      </c>
      <c r="I12" s="581">
        <f t="shared" si="2"/>
        <v>892</v>
      </c>
      <c r="J12" s="581">
        <f t="shared" si="2"/>
        <v>749</v>
      </c>
      <c r="K12" s="581">
        <f t="shared" si="2"/>
        <v>764</v>
      </c>
      <c r="L12" s="79"/>
      <c r="M12" s="99"/>
      <c r="N12" s="352"/>
      <c r="O12" s="2067">
        <f>O7-O10-O11</f>
        <v>2303</v>
      </c>
      <c r="P12" s="86">
        <f>P7-P10-P11</f>
        <v>2559</v>
      </c>
      <c r="Q12" s="86">
        <f t="shared" ref="Q12:R12" si="3">Q7-Q10-Q11</f>
        <v>3469</v>
      </c>
      <c r="R12" s="86">
        <f t="shared" si="3"/>
        <v>3258</v>
      </c>
      <c r="S12" s="293"/>
    </row>
    <row r="13" spans="1:19" ht="11.25" customHeight="1" x14ac:dyDescent="0.2">
      <c r="A13" s="367"/>
      <c r="B13" s="368" t="s">
        <v>55</v>
      </c>
      <c r="C13" s="2177">
        <v>238</v>
      </c>
      <c r="D13" s="1664">
        <v>207</v>
      </c>
      <c r="E13" s="97">
        <v>168</v>
      </c>
      <c r="F13" s="97">
        <v>242</v>
      </c>
      <c r="G13" s="97">
        <v>233</v>
      </c>
      <c r="H13" s="97">
        <v>211</v>
      </c>
      <c r="I13" s="97">
        <v>236</v>
      </c>
      <c r="J13" s="97">
        <v>198</v>
      </c>
      <c r="K13" s="97">
        <v>203</v>
      </c>
      <c r="L13" s="79"/>
      <c r="M13" s="99"/>
      <c r="N13" s="355"/>
      <c r="O13" s="2187">
        <f>SUM(C13:E13)</f>
        <v>613</v>
      </c>
      <c r="P13" s="78">
        <f>SUM(G13:I13)</f>
        <v>680</v>
      </c>
      <c r="Q13" s="97">
        <v>922</v>
      </c>
      <c r="R13" s="97">
        <v>838</v>
      </c>
      <c r="S13" s="293"/>
    </row>
    <row r="14" spans="1:19" ht="11.25" customHeight="1" x14ac:dyDescent="0.2">
      <c r="A14" s="2433" t="s">
        <v>56</v>
      </c>
      <c r="B14" s="2433"/>
      <c r="C14" s="2178">
        <f>C12-C13</f>
        <v>657</v>
      </c>
      <c r="D14" s="1665">
        <f>D12-D13</f>
        <v>570</v>
      </c>
      <c r="E14" s="1665">
        <f t="shared" ref="E14:K14" si="4">E12-E13</f>
        <v>463</v>
      </c>
      <c r="F14" s="1665">
        <f t="shared" si="4"/>
        <v>668</v>
      </c>
      <c r="G14" s="1665">
        <f t="shared" si="4"/>
        <v>639</v>
      </c>
      <c r="H14" s="1665">
        <f t="shared" si="4"/>
        <v>584</v>
      </c>
      <c r="I14" s="1665">
        <f t="shared" si="4"/>
        <v>656</v>
      </c>
      <c r="J14" s="1665">
        <f t="shared" si="4"/>
        <v>551</v>
      </c>
      <c r="K14" s="1665">
        <f t="shared" si="4"/>
        <v>561</v>
      </c>
      <c r="L14" s="371"/>
      <c r="M14" s="354"/>
      <c r="N14" s="372"/>
      <c r="O14" s="2188">
        <f>O12-O13</f>
        <v>1690</v>
      </c>
      <c r="P14" s="370">
        <f>P12-P13</f>
        <v>1879</v>
      </c>
      <c r="Q14" s="370">
        <f t="shared" ref="Q14:R14" si="5">Q12-Q13</f>
        <v>2547</v>
      </c>
      <c r="R14" s="370">
        <f t="shared" si="5"/>
        <v>2420</v>
      </c>
      <c r="S14" s="101"/>
    </row>
    <row r="15" spans="1:19" ht="11.25" customHeight="1" x14ac:dyDescent="0.2">
      <c r="A15" s="2434" t="s">
        <v>60</v>
      </c>
      <c r="B15" s="2434"/>
      <c r="C15" s="2176">
        <f>C14</f>
        <v>657</v>
      </c>
      <c r="D15" s="1920">
        <f>D14</f>
        <v>570</v>
      </c>
      <c r="E15" s="1920">
        <f t="shared" ref="E15:K15" si="6">E14</f>
        <v>463</v>
      </c>
      <c r="F15" s="1920">
        <f t="shared" si="6"/>
        <v>668</v>
      </c>
      <c r="G15" s="1920">
        <f t="shared" si="6"/>
        <v>639</v>
      </c>
      <c r="H15" s="1920">
        <f t="shared" si="6"/>
        <v>584</v>
      </c>
      <c r="I15" s="1920">
        <f t="shared" si="6"/>
        <v>656</v>
      </c>
      <c r="J15" s="1920">
        <f t="shared" si="6"/>
        <v>551</v>
      </c>
      <c r="K15" s="1920">
        <f t="shared" si="6"/>
        <v>561</v>
      </c>
      <c r="L15" s="373"/>
      <c r="M15" s="354"/>
      <c r="N15" s="374"/>
      <c r="O15" s="2067">
        <f>O14</f>
        <v>1690</v>
      </c>
      <c r="P15" s="78">
        <f>P14</f>
        <v>1879</v>
      </c>
      <c r="Q15" s="78">
        <f t="shared" ref="Q15:R15" si="7">Q14</f>
        <v>2547</v>
      </c>
      <c r="R15" s="78">
        <f t="shared" si="7"/>
        <v>2420</v>
      </c>
      <c r="S15" s="375"/>
    </row>
    <row r="16" spans="1:19" ht="11.25" customHeight="1" x14ac:dyDescent="0.2">
      <c r="A16" s="322"/>
      <c r="B16" s="322"/>
      <c r="C16" s="2166"/>
      <c r="D16" s="872"/>
      <c r="E16" s="93"/>
      <c r="F16" s="93"/>
      <c r="G16" s="93"/>
      <c r="H16" s="93"/>
      <c r="I16" s="93"/>
      <c r="J16" s="93"/>
      <c r="K16" s="93"/>
      <c r="L16" s="93"/>
      <c r="M16" s="99"/>
      <c r="N16" s="93"/>
      <c r="O16" s="2166"/>
      <c r="P16" s="93"/>
      <c r="Q16" s="93"/>
      <c r="R16" s="93"/>
      <c r="S16" s="376"/>
    </row>
    <row r="17" spans="1:19" ht="11.25" customHeight="1" x14ac:dyDescent="0.2">
      <c r="A17" s="2398" t="s">
        <v>51</v>
      </c>
      <c r="B17" s="2398"/>
      <c r="C17" s="2179"/>
      <c r="D17" s="1671"/>
      <c r="E17" s="354"/>
      <c r="F17" s="354"/>
      <c r="G17" s="354"/>
      <c r="H17" s="354"/>
      <c r="I17" s="354"/>
      <c r="J17" s="354"/>
      <c r="K17" s="354"/>
      <c r="L17" s="377"/>
      <c r="M17" s="354"/>
      <c r="N17" s="378"/>
      <c r="O17" s="2189"/>
      <c r="P17" s="354"/>
      <c r="Q17" s="354"/>
      <c r="R17" s="354"/>
      <c r="S17" s="379"/>
    </row>
    <row r="18" spans="1:19" ht="11.25" customHeight="1" x14ac:dyDescent="0.2">
      <c r="A18" s="380"/>
      <c r="B18" s="363" t="s">
        <v>101</v>
      </c>
      <c r="C18" s="2066">
        <v>1642</v>
      </c>
      <c r="D18" s="581">
        <v>1540</v>
      </c>
      <c r="E18" s="78">
        <v>1567</v>
      </c>
      <c r="F18" s="78">
        <v>1586</v>
      </c>
      <c r="G18" s="78">
        <v>1575</v>
      </c>
      <c r="H18" s="78">
        <v>1489</v>
      </c>
      <c r="I18" s="78">
        <v>1517</v>
      </c>
      <c r="J18" s="78">
        <v>1505</v>
      </c>
      <c r="K18" s="78">
        <v>1467</v>
      </c>
      <c r="L18" s="79"/>
      <c r="M18" s="99"/>
      <c r="N18" s="352"/>
      <c r="O18" s="2067">
        <f>SUM(C18:E18)</f>
        <v>4749</v>
      </c>
      <c r="P18" s="78">
        <f>SUM(G18:I18)</f>
        <v>4581</v>
      </c>
      <c r="Q18" s="78">
        <v>6167</v>
      </c>
      <c r="R18" s="78">
        <v>5752</v>
      </c>
      <c r="S18" s="293"/>
    </row>
    <row r="19" spans="1:19" ht="11.25" customHeight="1" x14ac:dyDescent="0.2">
      <c r="A19" s="367"/>
      <c r="B19" s="363" t="s">
        <v>742</v>
      </c>
      <c r="C19" s="2066">
        <v>597</v>
      </c>
      <c r="D19" s="581">
        <v>588</v>
      </c>
      <c r="E19" s="78">
        <v>599</v>
      </c>
      <c r="F19" s="78">
        <v>615</v>
      </c>
      <c r="G19" s="78">
        <v>601</v>
      </c>
      <c r="H19" s="78">
        <v>601</v>
      </c>
      <c r="I19" s="78">
        <v>621</v>
      </c>
      <c r="J19" s="78">
        <v>588</v>
      </c>
      <c r="K19" s="78">
        <v>572</v>
      </c>
      <c r="L19" s="79"/>
      <c r="M19" s="99"/>
      <c r="N19" s="358"/>
      <c r="O19" s="2067">
        <f>SUM(C19:E19)</f>
        <v>1784</v>
      </c>
      <c r="P19" s="78">
        <f>SUM(G19:I19)</f>
        <v>1823</v>
      </c>
      <c r="Q19" s="78">
        <v>2438</v>
      </c>
      <c r="R19" s="78">
        <v>2620</v>
      </c>
      <c r="S19" s="293"/>
    </row>
    <row r="20" spans="1:19" ht="11.25" customHeight="1" x14ac:dyDescent="0.2">
      <c r="A20" s="381"/>
      <c r="B20" s="382"/>
      <c r="C20" s="2081">
        <f>SUM(C18:C19)</f>
        <v>2239</v>
      </c>
      <c r="D20" s="872">
        <f>SUM(D18:D19)</f>
        <v>2128</v>
      </c>
      <c r="E20" s="872">
        <f t="shared" ref="E20:K20" si="8">SUM(E18:E19)</f>
        <v>2166</v>
      </c>
      <c r="F20" s="872">
        <f t="shared" si="8"/>
        <v>2201</v>
      </c>
      <c r="G20" s="872">
        <f t="shared" si="8"/>
        <v>2176</v>
      </c>
      <c r="H20" s="872">
        <f t="shared" si="8"/>
        <v>2090</v>
      </c>
      <c r="I20" s="872">
        <f t="shared" si="8"/>
        <v>2138</v>
      </c>
      <c r="J20" s="872">
        <f t="shared" si="8"/>
        <v>2093</v>
      </c>
      <c r="K20" s="872">
        <f t="shared" si="8"/>
        <v>2039</v>
      </c>
      <c r="L20" s="94"/>
      <c r="M20" s="99"/>
      <c r="N20" s="383"/>
      <c r="O20" s="2166">
        <f>SUM(O18:O19)</f>
        <v>6533</v>
      </c>
      <c r="P20" s="93">
        <f>SUM(P18:P19)</f>
        <v>6404</v>
      </c>
      <c r="Q20" s="93">
        <f>SUM(Q18:Q19)</f>
        <v>8605</v>
      </c>
      <c r="R20" s="93">
        <f>SUM(R18:R19)</f>
        <v>8372</v>
      </c>
      <c r="S20" s="101"/>
    </row>
    <row r="21" spans="1:19" ht="11.25" customHeight="1" x14ac:dyDescent="0.2">
      <c r="A21" s="346"/>
      <c r="B21" s="346"/>
      <c r="C21" s="2180"/>
      <c r="D21" s="884"/>
      <c r="E21" s="364"/>
      <c r="F21" s="364"/>
      <c r="G21" s="364"/>
      <c r="H21" s="364"/>
      <c r="I21" s="364"/>
      <c r="J21" s="364"/>
      <c r="K21" s="364"/>
      <c r="L21" s="364"/>
      <c r="M21" s="99"/>
      <c r="N21" s="364"/>
      <c r="O21" s="2180"/>
      <c r="P21" s="364"/>
      <c r="Q21" s="364"/>
      <c r="R21" s="364"/>
      <c r="S21" s="384"/>
    </row>
    <row r="22" spans="1:19" ht="11.25" customHeight="1" x14ac:dyDescent="0.2">
      <c r="A22" s="2398" t="s">
        <v>141</v>
      </c>
      <c r="B22" s="2398"/>
      <c r="C22" s="2153"/>
      <c r="D22" s="1423"/>
      <c r="E22" s="385"/>
      <c r="F22" s="385"/>
      <c r="G22" s="385"/>
      <c r="H22" s="385"/>
      <c r="I22" s="385"/>
      <c r="J22" s="385"/>
      <c r="K22" s="385"/>
      <c r="L22" s="386"/>
      <c r="M22" s="385"/>
      <c r="N22" s="387"/>
      <c r="O22" s="2190"/>
      <c r="P22" s="385"/>
      <c r="Q22" s="385"/>
      <c r="R22" s="385"/>
      <c r="S22" s="388"/>
    </row>
    <row r="23" spans="1:19" ht="11.25" customHeight="1" x14ac:dyDescent="0.2">
      <c r="A23" s="356"/>
      <c r="B23" s="363" t="s">
        <v>743</v>
      </c>
      <c r="C23" s="2066">
        <v>222732</v>
      </c>
      <c r="D23" s="581">
        <v>223228</v>
      </c>
      <c r="E23" s="78">
        <v>224494</v>
      </c>
      <c r="F23" s="78">
        <v>225268</v>
      </c>
      <c r="G23" s="78">
        <v>225611</v>
      </c>
      <c r="H23" s="78">
        <v>225352</v>
      </c>
      <c r="I23" s="78">
        <v>224840</v>
      </c>
      <c r="J23" s="78">
        <v>222202</v>
      </c>
      <c r="K23" s="78">
        <v>216287</v>
      </c>
      <c r="L23" s="79"/>
      <c r="M23" s="385"/>
      <c r="N23" s="389"/>
      <c r="O23" s="2067">
        <v>223488</v>
      </c>
      <c r="P23" s="78">
        <v>225267</v>
      </c>
      <c r="Q23" s="290">
        <v>225267</v>
      </c>
      <c r="R23" s="290">
        <v>213343</v>
      </c>
      <c r="S23" s="390"/>
    </row>
    <row r="24" spans="1:19" ht="11.25" customHeight="1" x14ac:dyDescent="0.2">
      <c r="A24" s="356"/>
      <c r="B24" s="363" t="s">
        <v>744</v>
      </c>
      <c r="C24" s="2066">
        <v>18012</v>
      </c>
      <c r="D24" s="581">
        <v>17482</v>
      </c>
      <c r="E24" s="78">
        <v>17289</v>
      </c>
      <c r="F24" s="78">
        <v>17012</v>
      </c>
      <c r="G24" s="78">
        <v>16575</v>
      </c>
      <c r="H24" s="78">
        <v>16225</v>
      </c>
      <c r="I24" s="78">
        <v>15857</v>
      </c>
      <c r="J24" s="78">
        <v>15605</v>
      </c>
      <c r="K24" s="78">
        <v>15395</v>
      </c>
      <c r="L24" s="79"/>
      <c r="M24" s="385"/>
      <c r="N24" s="389"/>
      <c r="O24" s="2067">
        <v>17596</v>
      </c>
      <c r="P24" s="78">
        <v>16219</v>
      </c>
      <c r="Q24" s="290">
        <v>16419</v>
      </c>
      <c r="R24" s="290">
        <v>15204</v>
      </c>
      <c r="S24" s="390"/>
    </row>
    <row r="25" spans="1:19" ht="11.25" customHeight="1" x14ac:dyDescent="0.2">
      <c r="A25" s="356"/>
      <c r="B25" s="391" t="s">
        <v>745</v>
      </c>
      <c r="C25" s="2066">
        <v>12542</v>
      </c>
      <c r="D25" s="581">
        <v>12293</v>
      </c>
      <c r="E25" s="78">
        <v>12550</v>
      </c>
      <c r="F25" s="78">
        <v>12463</v>
      </c>
      <c r="G25" s="78">
        <v>12435</v>
      </c>
      <c r="H25" s="78">
        <v>12137</v>
      </c>
      <c r="I25" s="78">
        <v>12346</v>
      </c>
      <c r="J25" s="78">
        <v>12199</v>
      </c>
      <c r="K25" s="78">
        <v>12156</v>
      </c>
      <c r="L25" s="79"/>
      <c r="M25" s="385"/>
      <c r="N25" s="389"/>
      <c r="O25" s="2067">
        <v>12464</v>
      </c>
      <c r="P25" s="78">
        <v>12308</v>
      </c>
      <c r="Q25" s="290">
        <v>12347</v>
      </c>
      <c r="R25" s="290">
        <v>12119</v>
      </c>
      <c r="S25" s="392"/>
    </row>
    <row r="26" spans="1:19" ht="11.25" customHeight="1" x14ac:dyDescent="0.2">
      <c r="A26" s="356"/>
      <c r="B26" s="391" t="s">
        <v>746</v>
      </c>
      <c r="C26" s="2066">
        <v>3015</v>
      </c>
      <c r="D26" s="581">
        <v>3021</v>
      </c>
      <c r="E26" s="78">
        <v>3004</v>
      </c>
      <c r="F26" s="78">
        <v>3008</v>
      </c>
      <c r="G26" s="78">
        <v>3007</v>
      </c>
      <c r="H26" s="78">
        <v>3001</v>
      </c>
      <c r="I26" s="78">
        <v>2973</v>
      </c>
      <c r="J26" s="78">
        <v>3001</v>
      </c>
      <c r="K26" s="78">
        <v>2922</v>
      </c>
      <c r="L26" s="79"/>
      <c r="M26" s="385"/>
      <c r="N26" s="389"/>
      <c r="O26" s="2067">
        <v>3013</v>
      </c>
      <c r="P26" s="78">
        <v>2994</v>
      </c>
      <c r="Q26" s="290">
        <v>2997</v>
      </c>
      <c r="R26" s="290">
        <v>2882</v>
      </c>
      <c r="S26" s="392"/>
    </row>
    <row r="27" spans="1:19" ht="11.25" customHeight="1" x14ac:dyDescent="0.2">
      <c r="A27" s="356"/>
      <c r="B27" s="363" t="s">
        <v>747</v>
      </c>
      <c r="C27" s="2066">
        <v>255694</v>
      </c>
      <c r="D27" s="581">
        <v>255372</v>
      </c>
      <c r="E27" s="78">
        <v>256694</v>
      </c>
      <c r="F27" s="78">
        <v>257106</v>
      </c>
      <c r="G27" s="78">
        <v>256995</v>
      </c>
      <c r="H27" s="78">
        <v>256053</v>
      </c>
      <c r="I27" s="78">
        <v>255552</v>
      </c>
      <c r="J27" s="78">
        <v>253133</v>
      </c>
      <c r="K27" s="78">
        <v>246889</v>
      </c>
      <c r="L27" s="79"/>
      <c r="M27" s="385"/>
      <c r="N27" s="389"/>
      <c r="O27" s="2067">
        <v>255926</v>
      </c>
      <c r="P27" s="301">
        <v>256202</v>
      </c>
      <c r="Q27" s="303">
        <v>256430</v>
      </c>
      <c r="R27" s="303">
        <v>243703</v>
      </c>
      <c r="S27" s="390"/>
    </row>
    <row r="28" spans="1:19" ht="11.25" customHeight="1" x14ac:dyDescent="0.2">
      <c r="A28" s="393"/>
      <c r="B28" s="363" t="s">
        <v>143</v>
      </c>
      <c r="C28" s="2066">
        <v>178459</v>
      </c>
      <c r="D28" s="581">
        <v>178119</v>
      </c>
      <c r="E28" s="78">
        <v>173132</v>
      </c>
      <c r="F28" s="78">
        <v>166911</v>
      </c>
      <c r="G28" s="78">
        <v>165730</v>
      </c>
      <c r="H28" s="78">
        <v>166840</v>
      </c>
      <c r="I28" s="78">
        <v>167335</v>
      </c>
      <c r="J28" s="78">
        <v>164290</v>
      </c>
      <c r="K28" s="78">
        <v>163756</v>
      </c>
      <c r="L28" s="79"/>
      <c r="M28" s="385"/>
      <c r="N28" s="394"/>
      <c r="O28" s="2067">
        <v>176553</v>
      </c>
      <c r="P28" s="78">
        <v>166633</v>
      </c>
      <c r="Q28" s="78">
        <v>166703</v>
      </c>
      <c r="R28" s="78">
        <v>162904</v>
      </c>
      <c r="S28" s="392"/>
    </row>
    <row r="29" spans="1:19" ht="11.25" customHeight="1" x14ac:dyDescent="0.2">
      <c r="A29" s="367"/>
      <c r="B29" s="363" t="s">
        <v>748</v>
      </c>
      <c r="C29" s="2181">
        <v>3627</v>
      </c>
      <c r="D29" s="884">
        <v>3766</v>
      </c>
      <c r="E29" s="364">
        <v>3664</v>
      </c>
      <c r="F29" s="364">
        <v>3829</v>
      </c>
      <c r="G29" s="364">
        <v>3789</v>
      </c>
      <c r="H29" s="364">
        <v>3742</v>
      </c>
      <c r="I29" s="364">
        <v>3741</v>
      </c>
      <c r="J29" s="364">
        <v>3758</v>
      </c>
      <c r="K29" s="364">
        <v>3598</v>
      </c>
      <c r="L29" s="395"/>
      <c r="M29" s="385"/>
      <c r="N29" s="396"/>
      <c r="O29" s="2180">
        <v>3685</v>
      </c>
      <c r="P29" s="359">
        <v>3757</v>
      </c>
      <c r="Q29" s="397">
        <v>3775</v>
      </c>
      <c r="R29" s="397">
        <v>3752</v>
      </c>
      <c r="S29" s="398"/>
    </row>
    <row r="30" spans="1:19" ht="11.25" customHeight="1" x14ac:dyDescent="0.2">
      <c r="A30" s="322"/>
      <c r="B30" s="322"/>
      <c r="C30" s="2182"/>
      <c r="D30" s="1918"/>
      <c r="E30" s="399"/>
      <c r="F30" s="399"/>
      <c r="G30" s="399"/>
      <c r="H30" s="399"/>
      <c r="I30" s="399"/>
      <c r="J30" s="399"/>
      <c r="K30" s="399"/>
      <c r="L30" s="399"/>
      <c r="M30" s="399"/>
      <c r="N30" s="399"/>
      <c r="O30" s="2191"/>
      <c r="P30" s="399"/>
      <c r="Q30" s="399"/>
      <c r="R30" s="399"/>
      <c r="S30" s="400"/>
    </row>
    <row r="31" spans="1:19" ht="11.25" customHeight="1" x14ac:dyDescent="0.2">
      <c r="A31" s="2398" t="s">
        <v>61</v>
      </c>
      <c r="B31" s="2398"/>
      <c r="C31" s="2183"/>
      <c r="D31" s="1921"/>
      <c r="E31" s="401"/>
      <c r="F31" s="401"/>
      <c r="G31" s="401"/>
      <c r="H31" s="401"/>
      <c r="I31" s="401"/>
      <c r="J31" s="401"/>
      <c r="K31" s="401"/>
      <c r="L31" s="402"/>
      <c r="M31" s="399"/>
      <c r="N31" s="403"/>
      <c r="O31" s="2192"/>
      <c r="P31" s="401"/>
      <c r="Q31" s="401"/>
      <c r="R31" s="401"/>
      <c r="S31" s="404"/>
    </row>
    <row r="32" spans="1:19" ht="11.25" customHeight="1" x14ac:dyDescent="0.2">
      <c r="A32" s="356"/>
      <c r="B32" s="363" t="s">
        <v>749</v>
      </c>
      <c r="C32" s="2184">
        <v>2.5499999999999998E-2</v>
      </c>
      <c r="D32" s="1682">
        <v>2.47E-2</v>
      </c>
      <c r="E32" s="406">
        <v>2.4199999999999999E-2</v>
      </c>
      <c r="F32" s="406">
        <v>2.4500000000000001E-2</v>
      </c>
      <c r="G32" s="406">
        <v>2.4299999999999999E-2</v>
      </c>
      <c r="H32" s="406">
        <v>2.3800000000000002E-2</v>
      </c>
      <c r="I32" s="406">
        <v>2.35E-2</v>
      </c>
      <c r="J32" s="406">
        <v>2.3599999999999999E-2</v>
      </c>
      <c r="K32" s="406">
        <v>2.3599999999999999E-2</v>
      </c>
      <c r="L32" s="407"/>
      <c r="M32" s="399"/>
      <c r="N32" s="408"/>
      <c r="O32" s="2193">
        <v>2.4799999999999999E-2</v>
      </c>
      <c r="P32" s="409">
        <v>2.3900000000000001E-2</v>
      </c>
      <c r="Q32" s="410">
        <v>2.41E-2</v>
      </c>
      <c r="R32" s="410">
        <v>2.3599999999999999E-2</v>
      </c>
      <c r="S32" s="411"/>
    </row>
    <row r="33" spans="1:19" ht="11.25" customHeight="1" x14ac:dyDescent="0.2">
      <c r="A33" s="356"/>
      <c r="B33" s="363" t="s">
        <v>144</v>
      </c>
      <c r="C33" s="2185">
        <v>0.50900000000000001</v>
      </c>
      <c r="D33" s="1685">
        <v>0.52700000000000002</v>
      </c>
      <c r="E33" s="412">
        <v>0.61199999999999999</v>
      </c>
      <c r="F33" s="412">
        <v>0.5</v>
      </c>
      <c r="G33" s="412">
        <v>0.50800000000000001</v>
      </c>
      <c r="H33" s="412">
        <v>0.52300000000000002</v>
      </c>
      <c r="I33" s="412">
        <v>0.51300000000000001</v>
      </c>
      <c r="J33" s="412">
        <v>0.55500000000000005</v>
      </c>
      <c r="K33" s="412">
        <v>0.53200000000000003</v>
      </c>
      <c r="L33" s="82"/>
      <c r="M33" s="413"/>
      <c r="N33" s="414"/>
      <c r="O33" s="2194">
        <v>0.54900000000000004</v>
      </c>
      <c r="P33" s="415">
        <v>0.51500000000000001</v>
      </c>
      <c r="Q33" s="416">
        <v>0.51100000000000001</v>
      </c>
      <c r="R33" s="416">
        <v>0.51900000000000002</v>
      </c>
      <c r="S33" s="417"/>
    </row>
    <row r="34" spans="1:19" ht="11.25" customHeight="1" x14ac:dyDescent="0.2">
      <c r="A34" s="367"/>
      <c r="B34" s="363" t="s">
        <v>750</v>
      </c>
      <c r="C34" s="2185">
        <v>0.71499999999999997</v>
      </c>
      <c r="D34" s="1685">
        <v>0.61699999999999999</v>
      </c>
      <c r="E34" s="412">
        <v>0.499</v>
      </c>
      <c r="F34" s="412">
        <v>0.68899999999999995</v>
      </c>
      <c r="G34" s="412">
        <v>0.66700000000000004</v>
      </c>
      <c r="H34" s="412">
        <v>0.63600000000000001</v>
      </c>
      <c r="I34" s="412">
        <v>0.69299999999999995</v>
      </c>
      <c r="J34" s="412">
        <v>0.57799999999999996</v>
      </c>
      <c r="K34" s="412">
        <v>0.61699999999999999</v>
      </c>
      <c r="L34" s="82"/>
      <c r="M34" s="418"/>
      <c r="N34" s="419"/>
      <c r="O34" s="2194">
        <v>0.61</v>
      </c>
      <c r="P34" s="420">
        <v>0.66600000000000004</v>
      </c>
      <c r="Q34" s="420">
        <v>0.67200000000000004</v>
      </c>
      <c r="R34" s="420">
        <v>0.64300000000000002</v>
      </c>
      <c r="S34" s="417"/>
    </row>
    <row r="35" spans="1:19" ht="11.25" customHeight="1" x14ac:dyDescent="0.2">
      <c r="A35" s="367"/>
      <c r="B35" s="363" t="s">
        <v>60</v>
      </c>
      <c r="C35" s="2066">
        <f>C15</f>
        <v>657</v>
      </c>
      <c r="D35" s="581">
        <f>D15</f>
        <v>570</v>
      </c>
      <c r="E35" s="581">
        <f t="shared" ref="E35:K35" si="9">E15</f>
        <v>463</v>
      </c>
      <c r="F35" s="581">
        <f t="shared" si="9"/>
        <v>668</v>
      </c>
      <c r="G35" s="581">
        <f t="shared" si="9"/>
        <v>639</v>
      </c>
      <c r="H35" s="581">
        <f t="shared" si="9"/>
        <v>584</v>
      </c>
      <c r="I35" s="581">
        <f t="shared" si="9"/>
        <v>656</v>
      </c>
      <c r="J35" s="581">
        <f t="shared" si="9"/>
        <v>551</v>
      </c>
      <c r="K35" s="581">
        <f t="shared" si="9"/>
        <v>561</v>
      </c>
      <c r="L35" s="79"/>
      <c r="M35" s="421"/>
      <c r="N35" s="358"/>
      <c r="O35" s="2067">
        <f>O15</f>
        <v>1690</v>
      </c>
      <c r="P35" s="78">
        <f>P15</f>
        <v>1879</v>
      </c>
      <c r="Q35" s="78">
        <f t="shared" ref="Q35:R35" si="10">Q15</f>
        <v>2547</v>
      </c>
      <c r="R35" s="78">
        <f t="shared" si="10"/>
        <v>2420</v>
      </c>
      <c r="S35" s="422"/>
    </row>
    <row r="36" spans="1:19" ht="11.25" customHeight="1" x14ac:dyDescent="0.2">
      <c r="A36" s="367"/>
      <c r="B36" s="363" t="s">
        <v>751</v>
      </c>
      <c r="C36" s="2181">
        <v>-90</v>
      </c>
      <c r="D36" s="884">
        <v>-90</v>
      </c>
      <c r="E36" s="99">
        <v>-91</v>
      </c>
      <c r="F36" s="99">
        <v>-95</v>
      </c>
      <c r="G36" s="99">
        <v>-94</v>
      </c>
      <c r="H36" s="99">
        <v>-90</v>
      </c>
      <c r="I36" s="99">
        <v>-93</v>
      </c>
      <c r="J36" s="99">
        <v>-93</v>
      </c>
      <c r="K36" s="99">
        <v>-89</v>
      </c>
      <c r="L36" s="353"/>
      <c r="M36" s="421"/>
      <c r="N36" s="423"/>
      <c r="O36" s="2067">
        <f>SUM(C36:E36)</f>
        <v>-271</v>
      </c>
      <c r="P36" s="99">
        <f>SUM(G36:I36)</f>
        <v>-277</v>
      </c>
      <c r="Q36" s="99">
        <v>-372</v>
      </c>
      <c r="R36" s="99">
        <v>-367</v>
      </c>
      <c r="S36" s="422"/>
    </row>
    <row r="37" spans="1:19" ht="11.25" customHeight="1" x14ac:dyDescent="0.2">
      <c r="A37" s="367"/>
      <c r="B37" s="363" t="s">
        <v>752</v>
      </c>
      <c r="C37" s="2081">
        <f>SUM(C35:C36)</f>
        <v>567</v>
      </c>
      <c r="D37" s="872">
        <f>SUM(D35:D36)</f>
        <v>480</v>
      </c>
      <c r="E37" s="872">
        <f t="shared" ref="E37:K37" si="11">SUM(E35:E36)</f>
        <v>372</v>
      </c>
      <c r="F37" s="872">
        <f t="shared" si="11"/>
        <v>573</v>
      </c>
      <c r="G37" s="872">
        <f t="shared" si="11"/>
        <v>545</v>
      </c>
      <c r="H37" s="872">
        <f t="shared" si="11"/>
        <v>494</v>
      </c>
      <c r="I37" s="872">
        <f t="shared" si="11"/>
        <v>563</v>
      </c>
      <c r="J37" s="872">
        <f t="shared" si="11"/>
        <v>458</v>
      </c>
      <c r="K37" s="872">
        <f t="shared" si="11"/>
        <v>472</v>
      </c>
      <c r="L37" s="94"/>
      <c r="M37" s="99"/>
      <c r="N37" s="383"/>
      <c r="O37" s="2166">
        <f>SUM(O35:O36)</f>
        <v>1419</v>
      </c>
      <c r="P37" s="93">
        <f>SUM(P35:P36)</f>
        <v>1602</v>
      </c>
      <c r="Q37" s="93">
        <f t="shared" ref="Q37:R37" si="12">SUM(Q35:Q36)</f>
        <v>2175</v>
      </c>
      <c r="R37" s="93">
        <f t="shared" si="12"/>
        <v>2053</v>
      </c>
      <c r="S37" s="101"/>
    </row>
    <row r="38" spans="1:19" ht="11.25" customHeight="1" x14ac:dyDescent="0.2">
      <c r="A38" s="322"/>
      <c r="B38" s="322"/>
      <c r="C38" s="2154"/>
      <c r="D38" s="578"/>
      <c r="E38" s="149"/>
      <c r="F38" s="149"/>
      <c r="G38" s="149"/>
      <c r="H38" s="149"/>
      <c r="I38" s="149"/>
      <c r="J38" s="149"/>
      <c r="K38" s="149"/>
      <c r="L38" s="99"/>
      <c r="M38" s="149"/>
      <c r="N38" s="149"/>
      <c r="O38" s="2154"/>
      <c r="P38" s="99"/>
      <c r="Q38" s="149"/>
      <c r="R38" s="149"/>
      <c r="S38" s="400"/>
    </row>
    <row r="39" spans="1:19" ht="11.25" customHeight="1" x14ac:dyDescent="0.2">
      <c r="A39" s="2398" t="s">
        <v>146</v>
      </c>
      <c r="B39" s="2398"/>
      <c r="C39" s="2186"/>
      <c r="D39" s="875"/>
      <c r="E39" s="424"/>
      <c r="F39" s="424"/>
      <c r="G39" s="424"/>
      <c r="H39" s="424"/>
      <c r="I39" s="424"/>
      <c r="J39" s="424"/>
      <c r="K39" s="424"/>
      <c r="L39" s="425"/>
      <c r="M39" s="149"/>
      <c r="N39" s="426"/>
      <c r="O39" s="2152"/>
      <c r="P39" s="427"/>
      <c r="Q39" s="424"/>
      <c r="R39" s="424"/>
      <c r="S39" s="404"/>
    </row>
    <row r="40" spans="1:19" ht="11.25" customHeight="1" x14ac:dyDescent="0.2">
      <c r="A40" s="356"/>
      <c r="B40" s="363" t="s">
        <v>147</v>
      </c>
      <c r="C40" s="2066">
        <v>1034</v>
      </c>
      <c r="D40" s="581">
        <v>1042</v>
      </c>
      <c r="E40" s="290">
        <v>1045</v>
      </c>
      <c r="F40" s="290">
        <v>1049</v>
      </c>
      <c r="G40" s="290">
        <v>1056</v>
      </c>
      <c r="H40" s="290">
        <v>1067</v>
      </c>
      <c r="I40" s="290">
        <v>1076</v>
      </c>
      <c r="J40" s="290">
        <v>1076</v>
      </c>
      <c r="K40" s="290">
        <v>1088</v>
      </c>
      <c r="L40" s="291"/>
      <c r="M40" s="149"/>
      <c r="N40" s="428"/>
      <c r="O40" s="2067">
        <f>C40</f>
        <v>1034</v>
      </c>
      <c r="P40" s="78">
        <f>G40</f>
        <v>1056</v>
      </c>
      <c r="Q40" s="290">
        <v>1049</v>
      </c>
      <c r="R40" s="290">
        <v>1076</v>
      </c>
      <c r="S40" s="293"/>
    </row>
    <row r="41" spans="1:19" ht="11.25" customHeight="1" x14ac:dyDescent="0.2">
      <c r="A41" s="367"/>
      <c r="B41" s="429" t="s">
        <v>148</v>
      </c>
      <c r="C41" s="2066">
        <v>3072</v>
      </c>
      <c r="D41" s="581">
        <v>3073</v>
      </c>
      <c r="E41" s="301">
        <v>3062</v>
      </c>
      <c r="F41" s="301">
        <v>3063</v>
      </c>
      <c r="G41" s="301">
        <v>3045</v>
      </c>
      <c r="H41" s="301">
        <v>3361</v>
      </c>
      <c r="I41" s="301">
        <v>3794</v>
      </c>
      <c r="J41" s="301">
        <v>3880</v>
      </c>
      <c r="K41" s="301">
        <v>3882</v>
      </c>
      <c r="L41" s="291"/>
      <c r="M41" s="149"/>
      <c r="N41" s="430"/>
      <c r="O41" s="2167">
        <f>C41</f>
        <v>3072</v>
      </c>
      <c r="P41" s="301">
        <f>G41</f>
        <v>3045</v>
      </c>
      <c r="Q41" s="303">
        <v>3063</v>
      </c>
      <c r="R41" s="303">
        <v>3880</v>
      </c>
      <c r="S41" s="293"/>
    </row>
    <row r="42" spans="1:19" ht="11.25" customHeight="1" x14ac:dyDescent="0.2">
      <c r="A42" s="367"/>
      <c r="B42" s="391" t="s">
        <v>149</v>
      </c>
      <c r="C42" s="2066">
        <v>40138</v>
      </c>
      <c r="D42" s="581">
        <v>40052</v>
      </c>
      <c r="E42" s="301">
        <v>37730</v>
      </c>
      <c r="F42" s="301">
        <v>36566</v>
      </c>
      <c r="G42" s="301">
        <v>37884</v>
      </c>
      <c r="H42" s="301">
        <v>36153</v>
      </c>
      <c r="I42" s="301">
        <v>36484</v>
      </c>
      <c r="J42" s="301">
        <v>34225</v>
      </c>
      <c r="K42" s="301">
        <v>32367</v>
      </c>
      <c r="L42" s="79"/>
      <c r="M42" s="99"/>
      <c r="N42" s="358"/>
      <c r="O42" s="2067">
        <f>C42</f>
        <v>40138</v>
      </c>
      <c r="P42" s="301">
        <f>G42</f>
        <v>37884</v>
      </c>
      <c r="Q42" s="301">
        <v>36566</v>
      </c>
      <c r="R42" s="301">
        <v>34225</v>
      </c>
      <c r="S42" s="293"/>
    </row>
    <row r="43" spans="1:19" ht="11.25" customHeight="1" x14ac:dyDescent="0.2">
      <c r="A43" s="367"/>
      <c r="B43" s="429" t="s">
        <v>150</v>
      </c>
      <c r="C43" s="2175">
        <v>13833</v>
      </c>
      <c r="D43" s="1919">
        <v>13735</v>
      </c>
      <c r="E43" s="359">
        <v>13527</v>
      </c>
      <c r="F43" s="359">
        <v>14086</v>
      </c>
      <c r="G43" s="359">
        <v>14425</v>
      </c>
      <c r="H43" s="359">
        <v>14593</v>
      </c>
      <c r="I43" s="359">
        <v>14773</v>
      </c>
      <c r="J43" s="359">
        <v>14709</v>
      </c>
      <c r="K43" s="359">
        <v>15127</v>
      </c>
      <c r="L43" s="360"/>
      <c r="M43" s="149"/>
      <c r="N43" s="431"/>
      <c r="O43" s="2180">
        <f>C43</f>
        <v>13833</v>
      </c>
      <c r="P43" s="359">
        <f>G43</f>
        <v>14425</v>
      </c>
      <c r="Q43" s="397">
        <v>14086</v>
      </c>
      <c r="R43" s="397">
        <v>14709</v>
      </c>
      <c r="S43" s="362"/>
    </row>
    <row r="44" spans="1:19" ht="4.5" customHeight="1" x14ac:dyDescent="0.2">
      <c r="A44" s="432"/>
      <c r="B44" s="432"/>
      <c r="C44" s="433"/>
      <c r="D44" s="433"/>
      <c r="E44" s="433"/>
      <c r="F44" s="433"/>
      <c r="G44" s="433"/>
      <c r="H44" s="433"/>
      <c r="I44" s="433"/>
      <c r="J44" s="433"/>
      <c r="K44" s="433"/>
      <c r="L44" s="433"/>
      <c r="M44" s="433"/>
      <c r="N44" s="433"/>
      <c r="O44" s="433"/>
      <c r="P44" s="433"/>
      <c r="Q44" s="433"/>
      <c r="R44" s="433"/>
      <c r="S44" s="433"/>
    </row>
    <row r="45" spans="1:19" s="434" customFormat="1" ht="27" customHeight="1" x14ac:dyDescent="0.15">
      <c r="A45" s="435" t="s">
        <v>40</v>
      </c>
      <c r="B45" s="2437" t="s">
        <v>151</v>
      </c>
      <c r="C45" s="2437"/>
      <c r="D45" s="2437"/>
      <c r="E45" s="2437"/>
      <c r="F45" s="2437"/>
      <c r="G45" s="2437"/>
      <c r="H45" s="2437"/>
      <c r="I45" s="2437"/>
      <c r="J45" s="2437"/>
      <c r="K45" s="2437"/>
      <c r="L45" s="2437"/>
      <c r="M45" s="2437"/>
      <c r="N45" s="2437"/>
      <c r="O45" s="2437"/>
      <c r="P45" s="2437"/>
      <c r="Q45" s="2437"/>
      <c r="R45" s="2437"/>
      <c r="S45" s="2437"/>
    </row>
    <row r="46" spans="1:19" s="434" customFormat="1" ht="18" customHeight="1" x14ac:dyDescent="0.15">
      <c r="A46" s="435" t="s">
        <v>135</v>
      </c>
      <c r="B46" s="2436" t="s">
        <v>853</v>
      </c>
      <c r="C46" s="2436"/>
      <c r="D46" s="2436"/>
      <c r="E46" s="2436"/>
      <c r="F46" s="2436"/>
      <c r="G46" s="2436"/>
      <c r="H46" s="2436"/>
      <c r="I46" s="2436"/>
      <c r="J46" s="2436"/>
      <c r="K46" s="2436"/>
      <c r="L46" s="2436"/>
      <c r="M46" s="2436"/>
      <c r="N46" s="2436"/>
      <c r="O46" s="2436"/>
      <c r="P46" s="2436"/>
      <c r="Q46" s="2436"/>
      <c r="R46" s="2436"/>
      <c r="S46" s="2436"/>
    </row>
    <row r="47" spans="1:19" s="434" customFormat="1" ht="9" customHeight="1" x14ac:dyDescent="0.15">
      <c r="A47" s="435" t="s">
        <v>152</v>
      </c>
      <c r="B47" s="2435" t="s">
        <v>153</v>
      </c>
      <c r="C47" s="2435"/>
      <c r="D47" s="2435"/>
      <c r="E47" s="2435"/>
      <c r="F47" s="2435"/>
      <c r="G47" s="2435"/>
      <c r="H47" s="2435"/>
      <c r="I47" s="2435"/>
      <c r="J47" s="2435"/>
      <c r="K47" s="2435"/>
      <c r="L47" s="2435"/>
      <c r="M47" s="2435"/>
      <c r="N47" s="2435"/>
      <c r="O47" s="2435"/>
      <c r="P47" s="2435"/>
      <c r="Q47" s="2435"/>
      <c r="R47" s="2435"/>
      <c r="S47" s="2435"/>
    </row>
    <row r="48" spans="1:19" s="434" customFormat="1" ht="9" customHeight="1" x14ac:dyDescent="0.15">
      <c r="A48" s="436" t="s">
        <v>154</v>
      </c>
      <c r="B48" s="2444" t="s">
        <v>155</v>
      </c>
      <c r="C48" s="2444"/>
      <c r="D48" s="2444"/>
      <c r="E48" s="2444"/>
      <c r="F48" s="2444"/>
      <c r="G48" s="2444"/>
      <c r="H48" s="2444"/>
      <c r="I48" s="2444"/>
      <c r="J48" s="2444"/>
      <c r="K48" s="2444"/>
      <c r="L48" s="2444"/>
      <c r="M48" s="2444"/>
      <c r="N48" s="2444"/>
      <c r="O48" s="2444"/>
      <c r="P48" s="2444"/>
      <c r="Q48" s="2444"/>
      <c r="R48" s="2444"/>
      <c r="S48" s="2444"/>
    </row>
    <row r="49" spans="1:19" s="434" customFormat="1" ht="9" customHeight="1" x14ac:dyDescent="0.15">
      <c r="A49" s="436" t="s">
        <v>156</v>
      </c>
      <c r="B49" s="2444" t="s">
        <v>157</v>
      </c>
      <c r="C49" s="2444"/>
      <c r="D49" s="2444"/>
      <c r="E49" s="2444"/>
      <c r="F49" s="2444"/>
      <c r="G49" s="2444"/>
      <c r="H49" s="2444"/>
      <c r="I49" s="2444"/>
      <c r="J49" s="2444"/>
      <c r="K49" s="2444"/>
      <c r="L49" s="2444"/>
      <c r="M49" s="2444"/>
      <c r="N49" s="2444"/>
      <c r="O49" s="2444"/>
      <c r="P49" s="2444"/>
      <c r="Q49" s="2444"/>
      <c r="R49" s="2444"/>
      <c r="S49" s="2444"/>
    </row>
    <row r="58" spans="1:19" ht="12.75" customHeight="1" x14ac:dyDescent="0.2">
      <c r="B58" s="2438"/>
      <c r="C58" s="2439"/>
      <c r="D58" s="2440"/>
      <c r="E58" s="2441"/>
      <c r="F58" s="2441"/>
      <c r="G58" s="2441"/>
      <c r="H58" s="2441"/>
      <c r="I58" s="2441"/>
      <c r="J58" s="2441"/>
      <c r="K58" s="2441"/>
      <c r="L58" s="2441"/>
      <c r="M58" s="2442"/>
      <c r="N58" s="2440"/>
      <c r="O58" s="2441"/>
      <c r="P58" s="2441"/>
      <c r="Q58" s="2443"/>
      <c r="R58" s="2443"/>
      <c r="S58" s="2441"/>
    </row>
    <row r="59" spans="1:19" x14ac:dyDescent="0.2">
      <c r="B59" s="2438"/>
      <c r="C59" s="2439"/>
      <c r="D59" s="2440"/>
      <c r="E59" s="2441"/>
      <c r="F59" s="2441"/>
      <c r="G59" s="2441"/>
      <c r="H59" s="2441"/>
      <c r="I59" s="2441"/>
      <c r="J59" s="2441"/>
      <c r="K59" s="2441"/>
      <c r="L59" s="2441"/>
      <c r="M59" s="2442"/>
      <c r="N59" s="2440"/>
      <c r="O59" s="2441"/>
      <c r="P59" s="2441"/>
      <c r="Q59" s="2443"/>
      <c r="R59" s="2443"/>
      <c r="S59" s="2441"/>
    </row>
    <row r="60" spans="1:19" x14ac:dyDescent="0.2">
      <c r="B60" s="2438"/>
      <c r="C60" s="2439"/>
      <c r="D60" s="2440"/>
      <c r="E60" s="2441"/>
      <c r="F60" s="2441"/>
      <c r="G60" s="2441"/>
      <c r="H60" s="2441"/>
      <c r="I60" s="2441"/>
      <c r="J60" s="2441"/>
      <c r="K60" s="2441"/>
      <c r="L60" s="2441"/>
      <c r="M60" s="2442"/>
      <c r="N60" s="2440"/>
      <c r="O60" s="2441"/>
      <c r="P60" s="2441"/>
      <c r="Q60" s="2443"/>
      <c r="R60" s="2443"/>
      <c r="S60" s="2441"/>
    </row>
    <row r="61" spans="1:19" x14ac:dyDescent="0.2">
      <c r="B61" s="2438"/>
      <c r="C61" s="2439"/>
      <c r="D61" s="2440"/>
      <c r="E61" s="2441"/>
      <c r="F61" s="2441"/>
      <c r="G61" s="2441"/>
      <c r="H61" s="2441"/>
      <c r="I61" s="2441"/>
      <c r="J61" s="2441"/>
      <c r="K61" s="2441"/>
      <c r="L61" s="2441"/>
      <c r="M61" s="2442"/>
      <c r="N61" s="2440"/>
      <c r="O61" s="2441"/>
      <c r="P61" s="2441"/>
      <c r="Q61" s="2443"/>
      <c r="R61" s="2443"/>
      <c r="S61" s="2441"/>
    </row>
    <row r="63" spans="1:19" x14ac:dyDescent="0.2">
      <c r="B63" s="2438"/>
      <c r="C63" s="2439"/>
      <c r="D63" s="2440"/>
      <c r="E63" s="2441"/>
      <c r="F63" s="2441"/>
      <c r="G63" s="2441"/>
      <c r="H63" s="2441"/>
      <c r="I63" s="2441"/>
      <c r="J63" s="2441"/>
      <c r="K63" s="2441"/>
      <c r="L63" s="2441"/>
      <c r="M63" s="2442"/>
      <c r="N63" s="2440"/>
      <c r="O63" s="2441"/>
      <c r="P63" s="2441"/>
      <c r="Q63" s="2443"/>
      <c r="R63" s="2443"/>
      <c r="S63" s="2441"/>
    </row>
  </sheetData>
  <sheetProtection selectLockedCells="1"/>
  <mergeCells count="16">
    <mergeCell ref="B47:S47"/>
    <mergeCell ref="B46:S46"/>
    <mergeCell ref="B45:S45"/>
    <mergeCell ref="B63:S63"/>
    <mergeCell ref="B58:S61"/>
    <mergeCell ref="B48:S48"/>
    <mergeCell ref="B49:S49"/>
    <mergeCell ref="A1:S1"/>
    <mergeCell ref="A3:B3"/>
    <mergeCell ref="A6:B6"/>
    <mergeCell ref="A14:B14"/>
    <mergeCell ref="A39:B39"/>
    <mergeCell ref="A15:B15"/>
    <mergeCell ref="A17:B17"/>
    <mergeCell ref="A22:B22"/>
    <mergeCell ref="A31:B31"/>
  </mergeCells>
  <pageMargins left="0.25" right="0.25" top="0.5" bottom="0.25" header="0.5" footer="0.5"/>
  <pageSetup paperSize="9" scale="98"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workbookViewId="0">
      <selection activeCell="P40" sqref="P40"/>
    </sheetView>
  </sheetViews>
  <sheetFormatPr defaultColWidth="9.140625" defaultRowHeight="12.75" x14ac:dyDescent="0.2"/>
  <cols>
    <col min="1" max="2" width="2.140625" style="549" customWidth="1"/>
    <col min="3" max="3" width="38.28515625" style="549" customWidth="1"/>
    <col min="4" max="4" width="7.85546875" style="549" customWidth="1"/>
    <col min="5" max="5" width="7.42578125" style="550" customWidth="1"/>
    <col min="6" max="6" width="7.42578125" style="551" customWidth="1"/>
    <col min="7" max="12" width="7.42578125" style="552" customWidth="1"/>
    <col min="13" max="13" width="1.28515625" style="552" customWidth="1"/>
    <col min="14" max="14" width="2.140625" style="552" customWidth="1"/>
    <col min="15" max="15" width="1.28515625" style="553" customWidth="1"/>
    <col min="16" max="16" width="7.5703125" style="551" customWidth="1"/>
    <col min="17" max="17" width="7.42578125" style="551" customWidth="1"/>
    <col min="18" max="19" width="7.42578125" style="552" customWidth="1"/>
    <col min="20" max="20" width="1.28515625" style="552" customWidth="1"/>
    <col min="21" max="21" width="9.140625" style="554" customWidth="1"/>
    <col min="22" max="22" width="9.140625" style="552" customWidth="1"/>
    <col min="23" max="23" width="9.140625" style="555" customWidth="1"/>
    <col min="24" max="24" width="9.140625" style="552" customWidth="1"/>
    <col min="25" max="16384" width="9.140625" style="552"/>
  </cols>
  <sheetData>
    <row r="1" spans="1:20" ht="15.75" customHeight="1" x14ac:dyDescent="0.2">
      <c r="A1" s="2383" t="s">
        <v>158</v>
      </c>
      <c r="B1" s="2383"/>
      <c r="C1" s="2383"/>
      <c r="D1" s="2383"/>
      <c r="E1" s="2383"/>
      <c r="F1" s="2383"/>
      <c r="G1" s="2383"/>
      <c r="H1" s="2383"/>
      <c r="I1" s="2383"/>
      <c r="J1" s="2383"/>
      <c r="K1" s="2383"/>
      <c r="L1" s="2383"/>
      <c r="M1" s="2383"/>
      <c r="N1" s="2383"/>
      <c r="O1" s="2383"/>
      <c r="P1" s="2383"/>
      <c r="Q1" s="2383"/>
      <c r="R1" s="2383"/>
      <c r="S1" s="2383"/>
      <c r="T1" s="2383"/>
    </row>
    <row r="2" spans="1:20" s="444" customFormat="1" ht="7.5" customHeight="1" x14ac:dyDescent="0.15">
      <c r="A2" s="2341"/>
      <c r="B2" s="2341"/>
      <c r="C2" s="2341"/>
      <c r="D2" s="2341"/>
      <c r="E2" s="2341"/>
      <c r="F2" s="2341"/>
      <c r="G2" s="2341"/>
      <c r="H2" s="2341"/>
      <c r="I2" s="2341"/>
      <c r="J2" s="2341"/>
      <c r="K2" s="2341"/>
      <c r="L2" s="2341"/>
      <c r="M2" s="2341"/>
      <c r="N2" s="2341"/>
      <c r="O2" s="2341"/>
      <c r="P2" s="2341"/>
      <c r="Q2" s="2341"/>
      <c r="R2" s="2341"/>
      <c r="S2" s="2341"/>
      <c r="T2" s="2341"/>
    </row>
    <row r="3" spans="1:20" s="445" customFormat="1" ht="10.5" customHeight="1" x14ac:dyDescent="0.15">
      <c r="A3" s="2417" t="s">
        <v>1</v>
      </c>
      <c r="B3" s="2417"/>
      <c r="C3" s="2417"/>
      <c r="D3" s="447"/>
      <c r="E3" s="448"/>
      <c r="F3" s="448"/>
      <c r="G3" s="448"/>
      <c r="H3" s="448"/>
      <c r="I3" s="448"/>
      <c r="J3" s="448"/>
      <c r="K3" s="448"/>
      <c r="L3" s="448"/>
      <c r="M3" s="449"/>
      <c r="N3" s="450"/>
      <c r="O3" s="447"/>
      <c r="P3" s="182" t="s">
        <v>44</v>
      </c>
      <c r="Q3" s="183" t="s">
        <v>45</v>
      </c>
      <c r="R3" s="183" t="s">
        <v>45</v>
      </c>
      <c r="S3" s="183" t="s">
        <v>46</v>
      </c>
      <c r="T3" s="451"/>
    </row>
    <row r="4" spans="1:20" s="445" customFormat="1" ht="10.5" customHeight="1" x14ac:dyDescent="0.15">
      <c r="A4" s="185"/>
      <c r="B4" s="185"/>
      <c r="C4" s="185"/>
      <c r="D4" s="187" t="s">
        <v>847</v>
      </c>
      <c r="E4" s="188" t="s">
        <v>2</v>
      </c>
      <c r="F4" s="188" t="s">
        <v>3</v>
      </c>
      <c r="G4" s="188" t="s">
        <v>4</v>
      </c>
      <c r="H4" s="188" t="s">
        <v>5</v>
      </c>
      <c r="I4" s="188" t="s">
        <v>6</v>
      </c>
      <c r="J4" s="188" t="s">
        <v>7</v>
      </c>
      <c r="K4" s="188" t="s">
        <v>8</v>
      </c>
      <c r="L4" s="188" t="s">
        <v>9</v>
      </c>
      <c r="M4" s="452"/>
      <c r="N4" s="453"/>
      <c r="O4" s="454"/>
      <c r="P4" s="192" t="s">
        <v>846</v>
      </c>
      <c r="Q4" s="188" t="s">
        <v>846</v>
      </c>
      <c r="R4" s="188" t="s">
        <v>47</v>
      </c>
      <c r="S4" s="188" t="s">
        <v>47</v>
      </c>
      <c r="T4" s="193"/>
    </row>
    <row r="5" spans="1:20" s="445" customFormat="1" ht="10.5" customHeight="1" x14ac:dyDescent="0.15">
      <c r="A5" s="224"/>
      <c r="B5" s="224"/>
      <c r="C5" s="224"/>
      <c r="D5" s="455"/>
      <c r="E5" s="455"/>
      <c r="F5" s="455"/>
      <c r="G5" s="455"/>
      <c r="H5" s="455"/>
      <c r="I5" s="455"/>
      <c r="J5" s="455"/>
      <c r="K5" s="455"/>
      <c r="L5" s="455"/>
      <c r="M5" s="456"/>
      <c r="N5" s="457"/>
      <c r="O5" s="455"/>
      <c r="P5" s="455"/>
      <c r="Q5" s="455"/>
      <c r="R5" s="455"/>
      <c r="S5" s="455"/>
      <c r="T5" s="458"/>
    </row>
    <row r="6" spans="1:20" s="445" customFormat="1" ht="10.5" customHeight="1" x14ac:dyDescent="0.15">
      <c r="A6" s="2408" t="s">
        <v>137</v>
      </c>
      <c r="B6" s="2408"/>
      <c r="C6" s="2408"/>
      <c r="D6" s="459"/>
      <c r="E6" s="460"/>
      <c r="F6" s="460"/>
      <c r="G6" s="460"/>
      <c r="H6" s="460"/>
      <c r="I6" s="460"/>
      <c r="J6" s="460"/>
      <c r="K6" s="460"/>
      <c r="L6" s="460"/>
      <c r="M6" s="461"/>
      <c r="N6" s="457"/>
      <c r="O6" s="459"/>
      <c r="P6" s="462"/>
      <c r="Q6" s="460"/>
      <c r="R6" s="460"/>
      <c r="S6" s="460"/>
      <c r="T6" s="446"/>
    </row>
    <row r="7" spans="1:20" s="445" customFormat="1" ht="10.5" customHeight="1" x14ac:dyDescent="0.15">
      <c r="A7" s="133"/>
      <c r="B7" s="2450" t="s">
        <v>159</v>
      </c>
      <c r="C7" s="2406"/>
      <c r="D7" s="2156">
        <v>414</v>
      </c>
      <c r="E7" s="828">
        <v>408</v>
      </c>
      <c r="F7" s="243">
        <v>413</v>
      </c>
      <c r="G7" s="243">
        <v>386</v>
      </c>
      <c r="H7" s="243">
        <v>389</v>
      </c>
      <c r="I7" s="243">
        <v>359</v>
      </c>
      <c r="J7" s="243">
        <v>354</v>
      </c>
      <c r="K7" s="243">
        <v>348</v>
      </c>
      <c r="L7" s="243">
        <v>333</v>
      </c>
      <c r="M7" s="203"/>
      <c r="N7" s="204"/>
      <c r="O7" s="464"/>
      <c r="P7" s="2159">
        <f>SUM(D7:F7)</f>
        <v>1235</v>
      </c>
      <c r="Q7" s="202">
        <f>SUM(H7:J7)</f>
        <v>1102</v>
      </c>
      <c r="R7" s="243">
        <v>1488</v>
      </c>
      <c r="S7" s="243">
        <v>1324</v>
      </c>
      <c r="T7" s="206"/>
    </row>
    <row r="8" spans="1:20" s="445" customFormat="1" ht="10.5" customHeight="1" x14ac:dyDescent="0.15">
      <c r="A8" s="116"/>
      <c r="B8" s="2450" t="s">
        <v>160</v>
      </c>
      <c r="C8" s="2406"/>
      <c r="D8" s="2158">
        <v>609</v>
      </c>
      <c r="E8" s="848">
        <v>595</v>
      </c>
      <c r="F8" s="468">
        <v>579</v>
      </c>
      <c r="G8" s="468">
        <v>600</v>
      </c>
      <c r="H8" s="468">
        <v>599</v>
      </c>
      <c r="I8" s="468">
        <v>578</v>
      </c>
      <c r="J8" s="468">
        <v>600</v>
      </c>
      <c r="K8" s="468">
        <v>574</v>
      </c>
      <c r="L8" s="468">
        <v>570</v>
      </c>
      <c r="M8" s="216"/>
      <c r="N8" s="204"/>
      <c r="O8" s="475"/>
      <c r="P8" s="2162">
        <f>SUM(D8:F8)</f>
        <v>1783</v>
      </c>
      <c r="Q8" s="211">
        <f>SUM(H8:J8)</f>
        <v>1777</v>
      </c>
      <c r="R8" s="468">
        <v>2377</v>
      </c>
      <c r="S8" s="468">
        <v>2266</v>
      </c>
      <c r="T8" s="1575"/>
    </row>
    <row r="9" spans="1:20" s="445" customFormat="1" ht="10.5" customHeight="1" x14ac:dyDescent="0.15">
      <c r="A9" s="116"/>
      <c r="B9" s="2406" t="s">
        <v>162</v>
      </c>
      <c r="C9" s="2406"/>
      <c r="D9" s="2156">
        <f>SUM(D7:D8)</f>
        <v>1023</v>
      </c>
      <c r="E9" s="828">
        <f>SUM(E7:E8)</f>
        <v>1003</v>
      </c>
      <c r="F9" s="828">
        <f t="shared" ref="F9:L9" si="0">SUM(F7:F8)</f>
        <v>992</v>
      </c>
      <c r="G9" s="828">
        <f t="shared" si="0"/>
        <v>986</v>
      </c>
      <c r="H9" s="828">
        <f t="shared" si="0"/>
        <v>988</v>
      </c>
      <c r="I9" s="828">
        <f t="shared" si="0"/>
        <v>937</v>
      </c>
      <c r="J9" s="828">
        <f t="shared" si="0"/>
        <v>954</v>
      </c>
      <c r="K9" s="828">
        <f t="shared" si="0"/>
        <v>922</v>
      </c>
      <c r="L9" s="828">
        <f t="shared" si="0"/>
        <v>903</v>
      </c>
      <c r="M9" s="203"/>
      <c r="N9" s="204"/>
      <c r="O9" s="464"/>
      <c r="P9" s="2159">
        <f>SUM(P7:P8)</f>
        <v>3018</v>
      </c>
      <c r="Q9" s="202">
        <f>SUM(Q7:Q8)</f>
        <v>2879</v>
      </c>
      <c r="R9" s="202">
        <f t="shared" ref="R9:S9" si="1">SUM(R7:R8)</f>
        <v>3865</v>
      </c>
      <c r="S9" s="202">
        <f t="shared" si="1"/>
        <v>3590</v>
      </c>
      <c r="T9" s="206"/>
    </row>
    <row r="10" spans="1:20" s="445" customFormat="1" ht="10.5" customHeight="1" x14ac:dyDescent="0.15">
      <c r="A10" s="116"/>
      <c r="B10" s="2450" t="s">
        <v>753</v>
      </c>
      <c r="C10" s="2406"/>
      <c r="D10" s="2156">
        <v>15</v>
      </c>
      <c r="E10" s="828">
        <v>25</v>
      </c>
      <c r="F10" s="467">
        <v>48</v>
      </c>
      <c r="G10" s="467">
        <v>8</v>
      </c>
      <c r="H10" s="467">
        <v>2</v>
      </c>
      <c r="I10" s="467">
        <v>1</v>
      </c>
      <c r="J10" s="467">
        <v>4</v>
      </c>
      <c r="K10" s="467">
        <v>11</v>
      </c>
      <c r="L10" s="467">
        <v>-3</v>
      </c>
      <c r="M10" s="203"/>
      <c r="N10" s="204"/>
      <c r="O10" s="464"/>
      <c r="P10" s="2203">
        <f>SUM(D10:F10)</f>
        <v>88</v>
      </c>
      <c r="Q10" s="207">
        <f>SUM(H10:J10)</f>
        <v>7</v>
      </c>
      <c r="R10" s="467">
        <v>15</v>
      </c>
      <c r="S10" s="467">
        <v>16</v>
      </c>
      <c r="T10" s="206"/>
    </row>
    <row r="11" spans="1:20" s="445" customFormat="1" ht="10.5" customHeight="1" x14ac:dyDescent="0.15">
      <c r="A11" s="116"/>
      <c r="B11" s="2450" t="s">
        <v>754</v>
      </c>
      <c r="C11" s="2406"/>
      <c r="D11" s="2158">
        <v>2</v>
      </c>
      <c r="E11" s="848">
        <v>-2</v>
      </c>
      <c r="F11" s="468">
        <v>-5</v>
      </c>
      <c r="G11" s="468">
        <v>-1</v>
      </c>
      <c r="H11" s="468">
        <v>-6</v>
      </c>
      <c r="I11" s="468">
        <v>0</v>
      </c>
      <c r="J11" s="468">
        <v>-3</v>
      </c>
      <c r="K11" s="468" t="s">
        <v>163</v>
      </c>
      <c r="L11" s="468" t="s">
        <v>163</v>
      </c>
      <c r="M11" s="216"/>
      <c r="N11" s="204"/>
      <c r="O11" s="469"/>
      <c r="P11" s="2162">
        <f>SUM(D11:F11)</f>
        <v>-5</v>
      </c>
      <c r="Q11" s="470">
        <f>SUM(H11:J11)</f>
        <v>-9</v>
      </c>
      <c r="R11" s="468">
        <v>-10</v>
      </c>
      <c r="S11" s="468" t="s">
        <v>163</v>
      </c>
      <c r="T11" s="218"/>
    </row>
    <row r="12" spans="1:20" s="445" customFormat="1" ht="10.5" customHeight="1" x14ac:dyDescent="0.15">
      <c r="A12" s="116"/>
      <c r="B12" s="2406" t="s">
        <v>164</v>
      </c>
      <c r="C12" s="2406"/>
      <c r="D12" s="2156">
        <f>SUM(D10:D11)</f>
        <v>17</v>
      </c>
      <c r="E12" s="828">
        <f>SUM(E10:E11)</f>
        <v>23</v>
      </c>
      <c r="F12" s="828">
        <f t="shared" ref="F12:L12" si="2">SUM(F10:F11)</f>
        <v>43</v>
      </c>
      <c r="G12" s="828">
        <f t="shared" si="2"/>
        <v>7</v>
      </c>
      <c r="H12" s="828">
        <f t="shared" si="2"/>
        <v>-4</v>
      </c>
      <c r="I12" s="828">
        <f t="shared" si="2"/>
        <v>1</v>
      </c>
      <c r="J12" s="828">
        <f t="shared" si="2"/>
        <v>1</v>
      </c>
      <c r="K12" s="828">
        <f t="shared" si="2"/>
        <v>11</v>
      </c>
      <c r="L12" s="828">
        <f t="shared" si="2"/>
        <v>-3</v>
      </c>
      <c r="M12" s="203"/>
      <c r="N12" s="204"/>
      <c r="O12" s="472"/>
      <c r="P12" s="2159">
        <f>SUM(P10:P11)</f>
        <v>83</v>
      </c>
      <c r="Q12" s="471">
        <f>SUM(Q10:Q11)</f>
        <v>-2</v>
      </c>
      <c r="R12" s="471">
        <f t="shared" ref="R12:S12" si="3">SUM(R10:R11)</f>
        <v>5</v>
      </c>
      <c r="S12" s="471">
        <f t="shared" si="3"/>
        <v>16</v>
      </c>
      <c r="T12" s="206"/>
    </row>
    <row r="13" spans="1:20" s="445" customFormat="1" ht="10.5" customHeight="1" x14ac:dyDescent="0.15">
      <c r="A13" s="133"/>
      <c r="B13" s="2406" t="s">
        <v>53</v>
      </c>
      <c r="C13" s="2406"/>
      <c r="D13" s="2195">
        <v>531</v>
      </c>
      <c r="E13" s="1939">
        <v>530</v>
      </c>
      <c r="F13" s="474">
        <v>515</v>
      </c>
      <c r="G13" s="474">
        <v>521</v>
      </c>
      <c r="H13" s="474">
        <v>513</v>
      </c>
      <c r="I13" s="474">
        <v>511</v>
      </c>
      <c r="J13" s="474">
        <v>523</v>
      </c>
      <c r="K13" s="474">
        <v>520</v>
      </c>
      <c r="L13" s="474">
        <v>508</v>
      </c>
      <c r="M13" s="216"/>
      <c r="N13" s="204"/>
      <c r="O13" s="475"/>
      <c r="P13" s="2204">
        <f>SUM(D13:F13)</f>
        <v>1576</v>
      </c>
      <c r="Q13" s="204">
        <f>SUM(H13:J13)</f>
        <v>1547</v>
      </c>
      <c r="R13" s="474">
        <v>2068</v>
      </c>
      <c r="S13" s="474">
        <v>2021</v>
      </c>
      <c r="T13" s="218"/>
    </row>
    <row r="14" spans="1:20" s="445" customFormat="1" ht="10.5" customHeight="1" x14ac:dyDescent="0.15">
      <c r="A14" s="476"/>
      <c r="B14" s="2406" t="s">
        <v>54</v>
      </c>
      <c r="C14" s="2406"/>
      <c r="D14" s="2156">
        <f>D9-D12-D13</f>
        <v>475</v>
      </c>
      <c r="E14" s="828">
        <f>E9-E12-E13</f>
        <v>450</v>
      </c>
      <c r="F14" s="828">
        <f t="shared" ref="F14:L14" si="4">F9-F12-F13</f>
        <v>434</v>
      </c>
      <c r="G14" s="828">
        <f t="shared" si="4"/>
        <v>458</v>
      </c>
      <c r="H14" s="828">
        <f t="shared" si="4"/>
        <v>479</v>
      </c>
      <c r="I14" s="828">
        <f t="shared" si="4"/>
        <v>425</v>
      </c>
      <c r="J14" s="828">
        <f t="shared" si="4"/>
        <v>430</v>
      </c>
      <c r="K14" s="828">
        <f t="shared" si="4"/>
        <v>391</v>
      </c>
      <c r="L14" s="828">
        <f t="shared" si="4"/>
        <v>398</v>
      </c>
      <c r="M14" s="203"/>
      <c r="N14" s="204"/>
      <c r="O14" s="464"/>
      <c r="P14" s="2159">
        <f>P9-P12-P13</f>
        <v>1359</v>
      </c>
      <c r="Q14" s="230">
        <f>Q9-Q12-Q13</f>
        <v>1334</v>
      </c>
      <c r="R14" s="230">
        <f t="shared" ref="R14:S14" si="5">R9-R12-R13</f>
        <v>1792</v>
      </c>
      <c r="S14" s="230">
        <f t="shared" si="5"/>
        <v>1553</v>
      </c>
      <c r="T14" s="206"/>
    </row>
    <row r="15" spans="1:20" s="445" customFormat="1" ht="10.5" customHeight="1" x14ac:dyDescent="0.15">
      <c r="A15" s="478"/>
      <c r="B15" s="2406" t="s">
        <v>55</v>
      </c>
      <c r="C15" s="2406"/>
      <c r="D15" s="2156">
        <v>127</v>
      </c>
      <c r="E15" s="828">
        <v>122</v>
      </c>
      <c r="F15" s="239">
        <v>115</v>
      </c>
      <c r="G15" s="239">
        <v>125</v>
      </c>
      <c r="H15" s="239">
        <v>129</v>
      </c>
      <c r="I15" s="239">
        <v>115</v>
      </c>
      <c r="J15" s="239">
        <v>116</v>
      </c>
      <c r="K15" s="239">
        <v>104</v>
      </c>
      <c r="L15" s="239">
        <v>107</v>
      </c>
      <c r="M15" s="203"/>
      <c r="N15" s="204"/>
      <c r="O15" s="479"/>
      <c r="P15" s="2159">
        <f>SUM(D15:F15)</f>
        <v>364</v>
      </c>
      <c r="Q15" s="202">
        <f>SUM(H15:J15)</f>
        <v>360</v>
      </c>
      <c r="R15" s="239">
        <v>485</v>
      </c>
      <c r="S15" s="239">
        <v>415</v>
      </c>
      <c r="T15" s="206"/>
    </row>
    <row r="16" spans="1:20" s="445" customFormat="1" ht="10.5" customHeight="1" x14ac:dyDescent="0.15">
      <c r="A16" s="2418" t="s">
        <v>165</v>
      </c>
      <c r="B16" s="2418"/>
      <c r="C16" s="2418"/>
      <c r="D16" s="2157">
        <f>D14-D15</f>
        <v>348</v>
      </c>
      <c r="E16" s="838">
        <f>E14-E15</f>
        <v>328</v>
      </c>
      <c r="F16" s="838">
        <f t="shared" ref="F16:L16" si="6">F14-F15</f>
        <v>319</v>
      </c>
      <c r="G16" s="838">
        <f t="shared" si="6"/>
        <v>333</v>
      </c>
      <c r="H16" s="838">
        <f t="shared" si="6"/>
        <v>350</v>
      </c>
      <c r="I16" s="838">
        <f t="shared" si="6"/>
        <v>310</v>
      </c>
      <c r="J16" s="838">
        <f t="shared" si="6"/>
        <v>314</v>
      </c>
      <c r="K16" s="838">
        <f t="shared" si="6"/>
        <v>287</v>
      </c>
      <c r="L16" s="838">
        <f t="shared" si="6"/>
        <v>291</v>
      </c>
      <c r="M16" s="213"/>
      <c r="N16" s="204"/>
      <c r="O16" s="481"/>
      <c r="P16" s="2161">
        <f>P14-P15</f>
        <v>995</v>
      </c>
      <c r="Q16" s="212">
        <f>Q14-Q15</f>
        <v>974</v>
      </c>
      <c r="R16" s="212">
        <f t="shared" ref="R16:S16" si="7">R14-R15</f>
        <v>1307</v>
      </c>
      <c r="S16" s="212">
        <f t="shared" si="7"/>
        <v>1138</v>
      </c>
      <c r="T16" s="482"/>
    </row>
    <row r="17" spans="1:20" s="445" customFormat="1" ht="10.5" customHeight="1" x14ac:dyDescent="0.15">
      <c r="A17" s="2407" t="s">
        <v>60</v>
      </c>
      <c r="B17" s="2407"/>
      <c r="C17" s="2407"/>
      <c r="D17" s="2156">
        <f>D16</f>
        <v>348</v>
      </c>
      <c r="E17" s="828">
        <f>E16</f>
        <v>328</v>
      </c>
      <c r="F17" s="828">
        <f t="shared" ref="F17:L17" si="8">F16</f>
        <v>319</v>
      </c>
      <c r="G17" s="828">
        <f t="shared" si="8"/>
        <v>333</v>
      </c>
      <c r="H17" s="828">
        <f t="shared" si="8"/>
        <v>350</v>
      </c>
      <c r="I17" s="828">
        <f t="shared" si="8"/>
        <v>310</v>
      </c>
      <c r="J17" s="828">
        <f t="shared" si="8"/>
        <v>314</v>
      </c>
      <c r="K17" s="828">
        <f t="shared" si="8"/>
        <v>287</v>
      </c>
      <c r="L17" s="828">
        <f t="shared" si="8"/>
        <v>291</v>
      </c>
      <c r="M17" s="485"/>
      <c r="N17" s="204"/>
      <c r="O17" s="486"/>
      <c r="P17" s="2159">
        <f>P16</f>
        <v>995</v>
      </c>
      <c r="Q17" s="484">
        <f>Q16</f>
        <v>974</v>
      </c>
      <c r="R17" s="484">
        <f t="shared" ref="R17:S17" si="9">R16</f>
        <v>1307</v>
      </c>
      <c r="S17" s="484">
        <f t="shared" si="9"/>
        <v>1138</v>
      </c>
      <c r="T17" s="487"/>
    </row>
    <row r="18" spans="1:20" s="445" customFormat="1" ht="10.5" customHeight="1" x14ac:dyDescent="0.15">
      <c r="A18" s="224"/>
      <c r="B18" s="224"/>
      <c r="C18" s="224"/>
      <c r="D18" s="2161"/>
      <c r="E18" s="838"/>
      <c r="F18" s="480"/>
      <c r="G18" s="480"/>
      <c r="H18" s="480"/>
      <c r="I18" s="480"/>
      <c r="J18" s="480"/>
      <c r="K18" s="480"/>
      <c r="L18" s="480"/>
      <c r="M18" s="212"/>
      <c r="N18" s="204"/>
      <c r="O18" s="212"/>
      <c r="P18" s="2161"/>
      <c r="Q18" s="212"/>
      <c r="R18" s="480"/>
      <c r="S18" s="480"/>
      <c r="T18" s="489"/>
    </row>
    <row r="19" spans="1:20" s="445" customFormat="1" ht="10.5" customHeight="1" x14ac:dyDescent="0.15">
      <c r="A19" s="2408" t="s">
        <v>51</v>
      </c>
      <c r="B19" s="2408"/>
      <c r="C19" s="2408"/>
      <c r="D19" s="2196"/>
      <c r="E19" s="1959"/>
      <c r="F19" s="490"/>
      <c r="G19" s="490"/>
      <c r="H19" s="490"/>
      <c r="I19" s="490"/>
      <c r="J19" s="490"/>
      <c r="K19" s="490"/>
      <c r="L19" s="490"/>
      <c r="M19" s="203"/>
      <c r="N19" s="204"/>
      <c r="O19" s="491"/>
      <c r="P19" s="2205"/>
      <c r="Q19" s="492"/>
      <c r="R19" s="490"/>
      <c r="S19" s="490"/>
      <c r="T19" s="493"/>
    </row>
    <row r="20" spans="1:20" s="445" customFormat="1" ht="10.5" customHeight="1" x14ac:dyDescent="0.15">
      <c r="A20" s="133"/>
      <c r="B20" s="2406" t="s">
        <v>49</v>
      </c>
      <c r="C20" s="2406"/>
      <c r="D20" s="2156">
        <v>305</v>
      </c>
      <c r="E20" s="828">
        <v>293</v>
      </c>
      <c r="F20" s="243">
        <v>320</v>
      </c>
      <c r="G20" s="243">
        <v>287</v>
      </c>
      <c r="H20" s="243">
        <v>290</v>
      </c>
      <c r="I20" s="243">
        <v>275</v>
      </c>
      <c r="J20" s="243">
        <v>268</v>
      </c>
      <c r="K20" s="243">
        <v>257</v>
      </c>
      <c r="L20" s="243">
        <v>247</v>
      </c>
      <c r="M20" s="203"/>
      <c r="N20" s="204"/>
      <c r="O20" s="464"/>
      <c r="P20" s="2159">
        <f>SUM(D20:F20)</f>
        <v>918</v>
      </c>
      <c r="Q20" s="202">
        <f>SUM(H20:J20)</f>
        <v>833</v>
      </c>
      <c r="R20" s="243">
        <v>1120</v>
      </c>
      <c r="S20" s="243">
        <v>984</v>
      </c>
      <c r="T20" s="206"/>
    </row>
    <row r="21" spans="1:20" s="445" customFormat="1" ht="10.5" customHeight="1" x14ac:dyDescent="0.15">
      <c r="A21" s="116"/>
      <c r="B21" s="2406" t="s">
        <v>755</v>
      </c>
      <c r="C21" s="2406"/>
      <c r="D21" s="2156">
        <v>718</v>
      </c>
      <c r="E21" s="828">
        <v>710</v>
      </c>
      <c r="F21" s="467">
        <v>672</v>
      </c>
      <c r="G21" s="467">
        <v>699</v>
      </c>
      <c r="H21" s="467">
        <v>698</v>
      </c>
      <c r="I21" s="467">
        <v>662</v>
      </c>
      <c r="J21" s="467">
        <v>686</v>
      </c>
      <c r="K21" s="467">
        <v>665</v>
      </c>
      <c r="L21" s="467">
        <v>656</v>
      </c>
      <c r="M21" s="203"/>
      <c r="N21" s="204"/>
      <c r="O21" s="494"/>
      <c r="P21" s="2159">
        <f>SUM(D21:F21)</f>
        <v>2100</v>
      </c>
      <c r="Q21" s="202">
        <f>SUM(H21:J21)</f>
        <v>2046</v>
      </c>
      <c r="R21" s="467">
        <v>2745</v>
      </c>
      <c r="S21" s="467">
        <v>2606</v>
      </c>
      <c r="T21" s="206"/>
    </row>
    <row r="22" spans="1:20" s="445" customFormat="1" ht="10.5" customHeight="1" x14ac:dyDescent="0.15">
      <c r="A22" s="176"/>
      <c r="B22" s="176"/>
      <c r="C22" s="176"/>
      <c r="D22" s="2157">
        <f>SUM(D20:D21)</f>
        <v>1023</v>
      </c>
      <c r="E22" s="838">
        <f>SUM(E20:E21)</f>
        <v>1003</v>
      </c>
      <c r="F22" s="838">
        <f t="shared" ref="F22:L22" si="10">SUM(F20:F21)</f>
        <v>992</v>
      </c>
      <c r="G22" s="838">
        <f t="shared" si="10"/>
        <v>986</v>
      </c>
      <c r="H22" s="838">
        <f t="shared" si="10"/>
        <v>988</v>
      </c>
      <c r="I22" s="838">
        <f t="shared" si="10"/>
        <v>937</v>
      </c>
      <c r="J22" s="838">
        <f t="shared" si="10"/>
        <v>954</v>
      </c>
      <c r="K22" s="838">
        <f t="shared" si="10"/>
        <v>922</v>
      </c>
      <c r="L22" s="838">
        <f t="shared" si="10"/>
        <v>903</v>
      </c>
      <c r="M22" s="213"/>
      <c r="N22" s="204"/>
      <c r="O22" s="481"/>
      <c r="P22" s="2161">
        <f>SUM(P20:P21)</f>
        <v>3018</v>
      </c>
      <c r="Q22" s="212">
        <f>SUM(Q20:Q21)</f>
        <v>2879</v>
      </c>
      <c r="R22" s="212">
        <f t="shared" ref="R22:S22" si="11">SUM(R20:R21)</f>
        <v>3865</v>
      </c>
      <c r="S22" s="212">
        <f t="shared" si="11"/>
        <v>3590</v>
      </c>
      <c r="T22" s="215"/>
    </row>
    <row r="23" spans="1:20" s="445" customFormat="1" ht="10.5" customHeight="1" x14ac:dyDescent="0.15">
      <c r="A23" s="488"/>
      <c r="B23" s="488"/>
      <c r="C23" s="488"/>
      <c r="D23" s="2161"/>
      <c r="E23" s="838"/>
      <c r="F23" s="480"/>
      <c r="G23" s="480"/>
      <c r="H23" s="480"/>
      <c r="I23" s="480"/>
      <c r="J23" s="480"/>
      <c r="K23" s="480"/>
      <c r="L23" s="480"/>
      <c r="M23" s="212"/>
      <c r="N23" s="204"/>
      <c r="O23" s="212"/>
      <c r="P23" s="2161"/>
      <c r="Q23" s="480"/>
      <c r="R23" s="480"/>
      <c r="S23" s="480"/>
      <c r="T23" s="489"/>
    </row>
    <row r="24" spans="1:20" s="445" customFormat="1" ht="10.5" customHeight="1" x14ac:dyDescent="0.15">
      <c r="A24" s="2408" t="s">
        <v>141</v>
      </c>
      <c r="B24" s="2408"/>
      <c r="C24" s="2408"/>
      <c r="D24" s="2196"/>
      <c r="E24" s="1959"/>
      <c r="F24" s="495"/>
      <c r="G24" s="495"/>
      <c r="H24" s="495"/>
      <c r="I24" s="495"/>
      <c r="J24" s="495"/>
      <c r="K24" s="495"/>
      <c r="L24" s="495"/>
      <c r="M24" s="496"/>
      <c r="N24" s="204"/>
      <c r="O24" s="491"/>
      <c r="P24" s="2205"/>
      <c r="Q24" s="490"/>
      <c r="R24" s="490"/>
      <c r="S24" s="490"/>
      <c r="T24" s="466"/>
    </row>
    <row r="25" spans="1:20" s="445" customFormat="1" ht="10.5" customHeight="1" x14ac:dyDescent="0.15">
      <c r="A25" s="133"/>
      <c r="B25" s="2406" t="s">
        <v>756</v>
      </c>
      <c r="C25" s="2406"/>
      <c r="D25" s="2156">
        <v>63671</v>
      </c>
      <c r="E25" s="828">
        <v>61857</v>
      </c>
      <c r="F25" s="202">
        <v>60182</v>
      </c>
      <c r="G25" s="202">
        <v>57962</v>
      </c>
      <c r="H25" s="202">
        <v>56607</v>
      </c>
      <c r="I25" s="202">
        <v>55019</v>
      </c>
      <c r="J25" s="202">
        <v>53404</v>
      </c>
      <c r="K25" s="202">
        <v>52520</v>
      </c>
      <c r="L25" s="202">
        <v>51583</v>
      </c>
      <c r="M25" s="497"/>
      <c r="N25" s="204"/>
      <c r="O25" s="464"/>
      <c r="P25" s="2159">
        <v>61904</v>
      </c>
      <c r="Q25" s="243">
        <v>55010</v>
      </c>
      <c r="R25" s="239">
        <v>55754</v>
      </c>
      <c r="S25" s="239">
        <v>51051</v>
      </c>
      <c r="T25" s="483"/>
    </row>
    <row r="26" spans="1:20" s="445" customFormat="1" ht="10.5" customHeight="1" x14ac:dyDescent="0.15">
      <c r="A26" s="133"/>
      <c r="B26" s="2406" t="s">
        <v>757</v>
      </c>
      <c r="C26" s="2406"/>
      <c r="D26" s="2156">
        <v>2038</v>
      </c>
      <c r="E26" s="828">
        <v>2036</v>
      </c>
      <c r="F26" s="202">
        <v>2115</v>
      </c>
      <c r="G26" s="202">
        <v>2106</v>
      </c>
      <c r="H26" s="202">
        <v>2139</v>
      </c>
      <c r="I26" s="202">
        <v>2044</v>
      </c>
      <c r="J26" s="202">
        <v>1968</v>
      </c>
      <c r="K26" s="202">
        <v>1889</v>
      </c>
      <c r="L26" s="202">
        <v>1702</v>
      </c>
      <c r="M26" s="498"/>
      <c r="N26" s="204"/>
      <c r="O26" s="464"/>
      <c r="P26" s="2159">
        <v>2063</v>
      </c>
      <c r="Q26" s="243">
        <v>2051</v>
      </c>
      <c r="R26" s="467">
        <v>2065</v>
      </c>
      <c r="S26" s="467">
        <v>1745</v>
      </c>
      <c r="T26" s="483"/>
    </row>
    <row r="27" spans="1:20" s="445" customFormat="1" ht="10.5" customHeight="1" x14ac:dyDescent="0.15">
      <c r="A27" s="133"/>
      <c r="B27" s="2406" t="s">
        <v>758</v>
      </c>
      <c r="C27" s="2406"/>
      <c r="D27" s="2156">
        <v>38787</v>
      </c>
      <c r="E27" s="828">
        <v>38081</v>
      </c>
      <c r="F27" s="202">
        <v>37535</v>
      </c>
      <c r="G27" s="202">
        <v>36668</v>
      </c>
      <c r="H27" s="202">
        <v>36583</v>
      </c>
      <c r="I27" s="202">
        <v>35761</v>
      </c>
      <c r="J27" s="202">
        <v>34735</v>
      </c>
      <c r="K27" s="202">
        <v>34145</v>
      </c>
      <c r="L27" s="202">
        <v>33847</v>
      </c>
      <c r="M27" s="498"/>
      <c r="N27" s="204"/>
      <c r="O27" s="464"/>
      <c r="P27" s="2159">
        <v>38135</v>
      </c>
      <c r="Q27" s="243">
        <v>35692</v>
      </c>
      <c r="R27" s="467">
        <v>35938</v>
      </c>
      <c r="S27" s="467">
        <v>33761</v>
      </c>
      <c r="T27" s="483"/>
    </row>
    <row r="28" spans="1:20" s="445" customFormat="1" ht="10.5" customHeight="1" x14ac:dyDescent="0.15">
      <c r="A28" s="133"/>
      <c r="B28" s="2406" t="s">
        <v>167</v>
      </c>
      <c r="C28" s="2406"/>
      <c r="D28" s="2156">
        <v>55578</v>
      </c>
      <c r="E28" s="828">
        <v>53395</v>
      </c>
      <c r="F28" s="202">
        <v>52840</v>
      </c>
      <c r="G28" s="202">
        <v>50499</v>
      </c>
      <c r="H28" s="202">
        <v>48174</v>
      </c>
      <c r="I28" s="202">
        <v>46297</v>
      </c>
      <c r="J28" s="202">
        <v>45422</v>
      </c>
      <c r="K28" s="202">
        <v>43941</v>
      </c>
      <c r="L28" s="202">
        <v>43825</v>
      </c>
      <c r="M28" s="498"/>
      <c r="N28" s="204"/>
      <c r="O28" s="464"/>
      <c r="P28" s="2159">
        <v>53943</v>
      </c>
      <c r="Q28" s="243">
        <v>46635</v>
      </c>
      <c r="R28" s="467">
        <v>47608</v>
      </c>
      <c r="S28" s="467">
        <v>42687</v>
      </c>
      <c r="T28" s="483"/>
    </row>
    <row r="29" spans="1:20" s="445" customFormat="1" ht="10.5" customHeight="1" x14ac:dyDescent="0.15">
      <c r="A29" s="133"/>
      <c r="B29" s="2406" t="s">
        <v>168</v>
      </c>
      <c r="C29" s="2406"/>
      <c r="D29" s="2156">
        <v>5220</v>
      </c>
      <c r="E29" s="828">
        <v>5214</v>
      </c>
      <c r="F29" s="202">
        <v>5649</v>
      </c>
      <c r="G29" s="202">
        <v>5265</v>
      </c>
      <c r="H29" s="202">
        <v>5458</v>
      </c>
      <c r="I29" s="202">
        <v>5810</v>
      </c>
      <c r="J29" s="202">
        <v>5877</v>
      </c>
      <c r="K29" s="202">
        <v>5727</v>
      </c>
      <c r="L29" s="202">
        <v>6032</v>
      </c>
      <c r="M29" s="498"/>
      <c r="N29" s="204"/>
      <c r="O29" s="464"/>
      <c r="P29" s="2159">
        <v>5363</v>
      </c>
      <c r="Q29" s="243">
        <v>5714</v>
      </c>
      <c r="R29" s="467">
        <v>5601</v>
      </c>
      <c r="S29" s="467">
        <v>6149</v>
      </c>
      <c r="T29" s="483"/>
    </row>
    <row r="30" spans="1:20" s="445" customFormat="1" ht="10.5" customHeight="1" x14ac:dyDescent="0.15">
      <c r="A30" s="133"/>
      <c r="B30" s="2406" t="s">
        <v>759</v>
      </c>
      <c r="C30" s="2406"/>
      <c r="D30" s="2158">
        <v>3582</v>
      </c>
      <c r="E30" s="848">
        <v>3458</v>
      </c>
      <c r="F30" s="211">
        <v>3392</v>
      </c>
      <c r="G30" s="211">
        <v>3314</v>
      </c>
      <c r="H30" s="211">
        <v>3298</v>
      </c>
      <c r="I30" s="211">
        <v>3280</v>
      </c>
      <c r="J30" s="211">
        <v>3164</v>
      </c>
      <c r="K30" s="211">
        <v>3038</v>
      </c>
      <c r="L30" s="211">
        <v>3000</v>
      </c>
      <c r="M30" s="499"/>
      <c r="N30" s="204"/>
      <c r="O30" s="469"/>
      <c r="P30" s="2162">
        <v>3478</v>
      </c>
      <c r="Q30" s="468">
        <v>3247</v>
      </c>
      <c r="R30" s="211">
        <v>3264</v>
      </c>
      <c r="S30" s="211">
        <v>3014</v>
      </c>
      <c r="T30" s="218"/>
    </row>
    <row r="31" spans="1:20" s="445" customFormat="1" ht="10.5" customHeight="1" x14ac:dyDescent="0.15">
      <c r="A31" s="500"/>
      <c r="B31" s="500"/>
      <c r="C31" s="500"/>
      <c r="D31" s="2197"/>
      <c r="E31" s="1958"/>
      <c r="F31" s="501"/>
      <c r="G31" s="501"/>
      <c r="H31" s="501"/>
      <c r="I31" s="501"/>
      <c r="J31" s="501"/>
      <c r="K31" s="501"/>
      <c r="L31" s="501"/>
      <c r="M31" s="502"/>
      <c r="N31" s="503"/>
      <c r="O31" s="502"/>
      <c r="P31" s="2197"/>
      <c r="Q31" s="501"/>
      <c r="R31" s="501"/>
      <c r="S31" s="501"/>
      <c r="T31" s="502"/>
    </row>
    <row r="32" spans="1:20" s="445" customFormat="1" ht="10.5" customHeight="1" x14ac:dyDescent="0.15">
      <c r="A32" s="2408" t="s">
        <v>61</v>
      </c>
      <c r="B32" s="2408"/>
      <c r="C32" s="2408"/>
      <c r="D32" s="2198"/>
      <c r="E32" s="1960"/>
      <c r="F32" s="504"/>
      <c r="G32" s="504"/>
      <c r="H32" s="504"/>
      <c r="I32" s="504"/>
      <c r="J32" s="504"/>
      <c r="K32" s="504"/>
      <c r="L32" s="504"/>
      <c r="M32" s="505"/>
      <c r="N32" s="506"/>
      <c r="O32" s="507"/>
      <c r="P32" s="2206"/>
      <c r="Q32" s="504"/>
      <c r="R32" s="504"/>
      <c r="S32" s="504"/>
      <c r="T32" s="505"/>
    </row>
    <row r="33" spans="1:20" s="445" customFormat="1" ht="10.5" customHeight="1" x14ac:dyDescent="0.15">
      <c r="A33" s="123"/>
      <c r="B33" s="2406" t="s">
        <v>760</v>
      </c>
      <c r="C33" s="2406"/>
      <c r="D33" s="2199">
        <v>3.1199999999999999E-2</v>
      </c>
      <c r="E33" s="1961">
        <v>3.1600000000000003E-2</v>
      </c>
      <c r="F33" s="508">
        <v>3.3799999999999997E-2</v>
      </c>
      <c r="G33" s="508">
        <v>3.1099999999999999E-2</v>
      </c>
      <c r="H33" s="508">
        <v>3.1399999999999997E-2</v>
      </c>
      <c r="I33" s="508">
        <v>3.1600000000000003E-2</v>
      </c>
      <c r="J33" s="508">
        <v>3.0499999999999999E-2</v>
      </c>
      <c r="K33" s="508">
        <v>2.98E-2</v>
      </c>
      <c r="L33" s="508">
        <v>2.9000000000000001E-2</v>
      </c>
      <c r="M33" s="508"/>
      <c r="N33" s="509"/>
      <c r="O33" s="510"/>
      <c r="P33" s="2207">
        <v>3.2199999999999999E-2</v>
      </c>
      <c r="Q33" s="508">
        <v>3.1199999999999999E-2</v>
      </c>
      <c r="R33" s="508">
        <v>3.1199999999999999E-2</v>
      </c>
      <c r="S33" s="508">
        <v>2.9100000000000001E-2</v>
      </c>
      <c r="T33" s="511"/>
    </row>
    <row r="34" spans="1:20" s="445" customFormat="1" ht="10.5" customHeight="1" x14ac:dyDescent="0.15">
      <c r="A34" s="133"/>
      <c r="B34" s="2406" t="s">
        <v>144</v>
      </c>
      <c r="C34" s="2406"/>
      <c r="D34" s="2200">
        <v>0.51900000000000002</v>
      </c>
      <c r="E34" s="1962">
        <v>0.52900000000000003</v>
      </c>
      <c r="F34" s="512">
        <v>0.51900000000000002</v>
      </c>
      <c r="G34" s="512">
        <v>0.52800000000000002</v>
      </c>
      <c r="H34" s="512">
        <v>0.51900000000000002</v>
      </c>
      <c r="I34" s="512">
        <v>0.54500000000000004</v>
      </c>
      <c r="J34" s="512">
        <v>0.54800000000000004</v>
      </c>
      <c r="K34" s="512">
        <v>0.56399999999999995</v>
      </c>
      <c r="L34" s="512">
        <v>0.56399999999999995</v>
      </c>
      <c r="M34" s="513"/>
      <c r="N34" s="509"/>
      <c r="O34" s="510"/>
      <c r="P34" s="2208">
        <v>0.52200000000000002</v>
      </c>
      <c r="Q34" s="512">
        <v>0.53700000000000003</v>
      </c>
      <c r="R34" s="513">
        <v>0.53500000000000003</v>
      </c>
      <c r="S34" s="513">
        <v>0.56299999999999994</v>
      </c>
      <c r="T34" s="511"/>
    </row>
    <row r="35" spans="1:20" s="445" customFormat="1" ht="10.5" customHeight="1" x14ac:dyDescent="0.15">
      <c r="A35" s="478"/>
      <c r="B35" s="2406" t="s">
        <v>761</v>
      </c>
      <c r="C35" s="2406"/>
      <c r="D35" s="2200">
        <v>0.38200000000000001</v>
      </c>
      <c r="E35" s="1962">
        <v>0.38600000000000001</v>
      </c>
      <c r="F35" s="512">
        <v>0.37</v>
      </c>
      <c r="G35" s="512">
        <v>0.39600000000000002</v>
      </c>
      <c r="H35" s="512">
        <v>0.41699999999999998</v>
      </c>
      <c r="I35" s="512">
        <v>0.38500000000000001</v>
      </c>
      <c r="J35" s="512">
        <v>0.39200000000000002</v>
      </c>
      <c r="K35" s="512">
        <v>0.371</v>
      </c>
      <c r="L35" s="512">
        <v>0.38400000000000001</v>
      </c>
      <c r="M35" s="514"/>
      <c r="N35" s="515"/>
      <c r="O35" s="516"/>
      <c r="P35" s="2209">
        <v>0.379</v>
      </c>
      <c r="Q35" s="514">
        <v>0.39800000000000002</v>
      </c>
      <c r="R35" s="517">
        <v>0.39800000000000002</v>
      </c>
      <c r="S35" s="517">
        <v>0.376</v>
      </c>
      <c r="T35" s="518"/>
    </row>
    <row r="36" spans="1:20" s="445" customFormat="1" ht="10.5" customHeight="1" x14ac:dyDescent="0.15">
      <c r="A36" s="519"/>
      <c r="B36" s="2406" t="s">
        <v>60</v>
      </c>
      <c r="C36" s="2406"/>
      <c r="D36" s="2156">
        <f>D17</f>
        <v>348</v>
      </c>
      <c r="E36" s="828">
        <f>E17</f>
        <v>328</v>
      </c>
      <c r="F36" s="828">
        <f t="shared" ref="F36:L36" si="12">F17</f>
        <v>319</v>
      </c>
      <c r="G36" s="828">
        <f t="shared" si="12"/>
        <v>333</v>
      </c>
      <c r="H36" s="828">
        <f t="shared" si="12"/>
        <v>350</v>
      </c>
      <c r="I36" s="828">
        <f t="shared" si="12"/>
        <v>310</v>
      </c>
      <c r="J36" s="828">
        <f t="shared" si="12"/>
        <v>314</v>
      </c>
      <c r="K36" s="828">
        <f t="shared" si="12"/>
        <v>287</v>
      </c>
      <c r="L36" s="828">
        <f t="shared" si="12"/>
        <v>291</v>
      </c>
      <c r="M36" s="203"/>
      <c r="N36" s="520"/>
      <c r="O36" s="464"/>
      <c r="P36" s="2159">
        <f>P17</f>
        <v>995</v>
      </c>
      <c r="Q36" s="243">
        <f>Q17</f>
        <v>974</v>
      </c>
      <c r="R36" s="243">
        <f t="shared" ref="R36:S36" si="13">R17</f>
        <v>1307</v>
      </c>
      <c r="S36" s="243">
        <f t="shared" si="13"/>
        <v>1138</v>
      </c>
      <c r="T36" s="518"/>
    </row>
    <row r="37" spans="1:20" s="445" customFormat="1" ht="10.5" customHeight="1" x14ac:dyDescent="0.15">
      <c r="A37" s="478"/>
      <c r="B37" s="2406" t="s">
        <v>762</v>
      </c>
      <c r="C37" s="2406"/>
      <c r="D37" s="2156">
        <v>-89</v>
      </c>
      <c r="E37" s="828">
        <v>-82</v>
      </c>
      <c r="F37" s="235">
        <v>-85</v>
      </c>
      <c r="G37" s="235">
        <v>-82</v>
      </c>
      <c r="H37" s="235">
        <v>-83</v>
      </c>
      <c r="I37" s="235">
        <v>-79</v>
      </c>
      <c r="J37" s="235">
        <v>-78</v>
      </c>
      <c r="K37" s="235">
        <v>-76</v>
      </c>
      <c r="L37" s="235">
        <v>-73</v>
      </c>
      <c r="M37" s="203"/>
      <c r="N37" s="521"/>
      <c r="O37" s="472"/>
      <c r="P37" s="2159">
        <f>SUM(D37:F37)</f>
        <v>-256</v>
      </c>
      <c r="Q37" s="239">
        <f>SUM(H37:J37)</f>
        <v>-240</v>
      </c>
      <c r="R37" s="239">
        <v>-322</v>
      </c>
      <c r="S37" s="239">
        <v>-295</v>
      </c>
      <c r="T37" s="206"/>
    </row>
    <row r="38" spans="1:20" s="445" customFormat="1" ht="10.5" customHeight="1" x14ac:dyDescent="0.15">
      <c r="A38" s="116"/>
      <c r="B38" s="2406" t="s">
        <v>763</v>
      </c>
      <c r="C38" s="2406"/>
      <c r="D38" s="2157">
        <f>SUM(D36:D37)</f>
        <v>259</v>
      </c>
      <c r="E38" s="838">
        <f>SUM(E36:E37)</f>
        <v>246</v>
      </c>
      <c r="F38" s="838">
        <f t="shared" ref="F38:L38" si="14">SUM(F36:F37)</f>
        <v>234</v>
      </c>
      <c r="G38" s="838">
        <f t="shared" si="14"/>
        <v>251</v>
      </c>
      <c r="H38" s="838">
        <f t="shared" si="14"/>
        <v>267</v>
      </c>
      <c r="I38" s="838">
        <f t="shared" si="14"/>
        <v>231</v>
      </c>
      <c r="J38" s="838">
        <f t="shared" si="14"/>
        <v>236</v>
      </c>
      <c r="K38" s="838">
        <f t="shared" si="14"/>
        <v>211</v>
      </c>
      <c r="L38" s="838">
        <f t="shared" si="14"/>
        <v>218</v>
      </c>
      <c r="M38" s="522"/>
      <c r="N38" s="523"/>
      <c r="O38" s="481"/>
      <c r="P38" s="2161">
        <f>SUM(P36:P37)</f>
        <v>739</v>
      </c>
      <c r="Q38" s="480">
        <f>SUM(Q36:Q37)</f>
        <v>734</v>
      </c>
      <c r="R38" s="480">
        <f t="shared" ref="R38:S38" si="15">SUM(R36:R37)</f>
        <v>985</v>
      </c>
      <c r="S38" s="480">
        <f t="shared" si="15"/>
        <v>843</v>
      </c>
      <c r="T38" s="215"/>
    </row>
    <row r="39" spans="1:20" s="445" customFormat="1" ht="10.5" customHeight="1" x14ac:dyDescent="0.15">
      <c r="A39" s="524"/>
      <c r="B39" s="524"/>
      <c r="C39" s="524"/>
      <c r="D39" s="2160"/>
      <c r="E39" s="819"/>
      <c r="F39" s="239"/>
      <c r="G39" s="239"/>
      <c r="H39" s="239"/>
      <c r="I39" s="239"/>
      <c r="J39" s="239"/>
      <c r="K39" s="239"/>
      <c r="L39" s="239"/>
      <c r="M39" s="204"/>
      <c r="N39" s="204"/>
      <c r="O39" s="204"/>
      <c r="P39" s="2160"/>
      <c r="Q39" s="204"/>
      <c r="R39" s="239"/>
      <c r="S39" s="239"/>
      <c r="T39" s="525"/>
    </row>
    <row r="40" spans="1:20" s="445" customFormat="1" ht="10.5" customHeight="1" x14ac:dyDescent="0.15">
      <c r="A40" s="2408" t="s">
        <v>146</v>
      </c>
      <c r="B40" s="2408"/>
      <c r="C40" s="2408"/>
      <c r="D40" s="2201"/>
      <c r="E40" s="1938"/>
      <c r="F40" s="526"/>
      <c r="G40" s="526"/>
      <c r="H40" s="526"/>
      <c r="I40" s="526"/>
      <c r="J40" s="526"/>
      <c r="K40" s="526"/>
      <c r="L40" s="526"/>
      <c r="M40" s="527"/>
      <c r="N40" s="453"/>
      <c r="O40" s="447"/>
      <c r="P40" s="2210"/>
      <c r="Q40" s="448"/>
      <c r="R40" s="526"/>
      <c r="S40" s="526"/>
      <c r="T40" s="199"/>
    </row>
    <row r="41" spans="1:20" s="445" customFormat="1" ht="10.5" customHeight="1" x14ac:dyDescent="0.15">
      <c r="A41" s="528"/>
      <c r="B41" s="2417" t="s">
        <v>764</v>
      </c>
      <c r="C41" s="2417"/>
      <c r="D41" s="2202"/>
      <c r="E41" s="1963"/>
      <c r="F41" s="530"/>
      <c r="G41" s="530"/>
      <c r="H41" s="530"/>
      <c r="I41" s="530"/>
      <c r="J41" s="530"/>
      <c r="K41" s="530"/>
      <c r="L41" s="530"/>
      <c r="M41" s="236"/>
      <c r="N41" s="237"/>
      <c r="O41" s="531"/>
      <c r="P41" s="2211"/>
      <c r="Q41" s="532"/>
      <c r="R41" s="530"/>
      <c r="S41" s="530"/>
      <c r="T41" s="533"/>
    </row>
    <row r="42" spans="1:20" s="445" customFormat="1" ht="10.5" customHeight="1" x14ac:dyDescent="0.15">
      <c r="A42" s="473"/>
      <c r="B42" s="477"/>
      <c r="C42" s="1964" t="s">
        <v>169</v>
      </c>
      <c r="D42" s="2156">
        <v>152764</v>
      </c>
      <c r="E42" s="828">
        <v>154899</v>
      </c>
      <c r="F42" s="239">
        <v>146648</v>
      </c>
      <c r="G42" s="239">
        <v>144756</v>
      </c>
      <c r="H42" s="239">
        <v>152793</v>
      </c>
      <c r="I42" s="239">
        <v>148631</v>
      </c>
      <c r="J42" s="239">
        <v>151901</v>
      </c>
      <c r="K42" s="239">
        <v>150366</v>
      </c>
      <c r="L42" s="239">
        <v>143924</v>
      </c>
      <c r="M42" s="497"/>
      <c r="N42" s="239"/>
      <c r="O42" s="534"/>
      <c r="P42" s="2160">
        <f>D42</f>
        <v>152764</v>
      </c>
      <c r="Q42" s="239">
        <f>H42</f>
        <v>152793</v>
      </c>
      <c r="R42" s="239">
        <v>144756</v>
      </c>
      <c r="S42" s="239">
        <v>150366</v>
      </c>
      <c r="T42" s="535"/>
    </row>
    <row r="43" spans="1:20" s="445" customFormat="1" ht="10.5" customHeight="1" x14ac:dyDescent="0.15">
      <c r="A43" s="465"/>
      <c r="B43" s="465"/>
      <c r="C43" s="1964" t="s">
        <v>170</v>
      </c>
      <c r="D43" s="2156">
        <v>26842</v>
      </c>
      <c r="E43" s="828">
        <v>24786</v>
      </c>
      <c r="F43" s="467">
        <v>24339</v>
      </c>
      <c r="G43" s="467">
        <v>23187</v>
      </c>
      <c r="H43" s="467">
        <v>23302</v>
      </c>
      <c r="I43" s="467">
        <v>22562</v>
      </c>
      <c r="J43" s="467">
        <v>23560</v>
      </c>
      <c r="K43" s="467">
        <v>22748</v>
      </c>
      <c r="L43" s="467">
        <v>21855</v>
      </c>
      <c r="M43" s="497"/>
      <c r="N43" s="239"/>
      <c r="O43" s="536"/>
      <c r="P43" s="2203">
        <f>D43</f>
        <v>26842</v>
      </c>
      <c r="Q43" s="207">
        <f>H43</f>
        <v>23302</v>
      </c>
      <c r="R43" s="467">
        <v>23187</v>
      </c>
      <c r="S43" s="467">
        <v>22748</v>
      </c>
      <c r="T43" s="535"/>
    </row>
    <row r="44" spans="1:20" s="445" customFormat="1" ht="10.5" customHeight="1" x14ac:dyDescent="0.15">
      <c r="A44" s="465"/>
      <c r="B44" s="465"/>
      <c r="C44" s="1964" t="s">
        <v>171</v>
      </c>
      <c r="D44" s="2156">
        <v>107442</v>
      </c>
      <c r="E44" s="828">
        <v>107290</v>
      </c>
      <c r="F44" s="239">
        <v>101703</v>
      </c>
      <c r="G44" s="239">
        <v>101052</v>
      </c>
      <c r="H44" s="239">
        <v>105733</v>
      </c>
      <c r="I44" s="239">
        <v>102999</v>
      </c>
      <c r="J44" s="239">
        <v>102766</v>
      </c>
      <c r="K44" s="239">
        <v>101356</v>
      </c>
      <c r="L44" s="239">
        <v>97363</v>
      </c>
      <c r="M44" s="203"/>
      <c r="N44" s="204"/>
      <c r="O44" s="472"/>
      <c r="P44" s="2160">
        <f>D44</f>
        <v>107442</v>
      </c>
      <c r="Q44" s="204">
        <f>H44</f>
        <v>105733</v>
      </c>
      <c r="R44" s="239">
        <v>101052</v>
      </c>
      <c r="S44" s="239">
        <v>101356</v>
      </c>
      <c r="T44" s="206"/>
    </row>
    <row r="45" spans="1:20" s="445" customFormat="1" ht="10.5" customHeight="1" x14ac:dyDescent="0.15">
      <c r="A45" s="537"/>
      <c r="B45" s="537"/>
      <c r="C45" s="537"/>
      <c r="D45" s="2157">
        <f>SUM(D42:D44)</f>
        <v>287048</v>
      </c>
      <c r="E45" s="838">
        <f>SUM(E42:E44)</f>
        <v>286975</v>
      </c>
      <c r="F45" s="838">
        <f t="shared" ref="F45:L45" si="16">SUM(F42:F44)</f>
        <v>272690</v>
      </c>
      <c r="G45" s="838">
        <f t="shared" si="16"/>
        <v>268995</v>
      </c>
      <c r="H45" s="838">
        <f t="shared" si="16"/>
        <v>281828</v>
      </c>
      <c r="I45" s="838">
        <f t="shared" si="16"/>
        <v>274192</v>
      </c>
      <c r="J45" s="838">
        <f t="shared" si="16"/>
        <v>278227</v>
      </c>
      <c r="K45" s="838">
        <f t="shared" si="16"/>
        <v>274470</v>
      </c>
      <c r="L45" s="838">
        <f t="shared" si="16"/>
        <v>263142</v>
      </c>
      <c r="M45" s="213"/>
      <c r="N45" s="204"/>
      <c r="O45" s="481"/>
      <c r="P45" s="2161">
        <f>SUM(P42:P44)</f>
        <v>287048</v>
      </c>
      <c r="Q45" s="212">
        <f>SUM(Q42:Q44)</f>
        <v>281828</v>
      </c>
      <c r="R45" s="212">
        <f t="shared" ref="R45:S45" si="17">SUM(R42:R44)</f>
        <v>268995</v>
      </c>
      <c r="S45" s="212">
        <f t="shared" si="17"/>
        <v>274470</v>
      </c>
      <c r="T45" s="215"/>
    </row>
    <row r="46" spans="1:20" s="445" customFormat="1" ht="10.5" customHeight="1" x14ac:dyDescent="0.15">
      <c r="A46" s="528"/>
      <c r="B46" s="2417" t="s">
        <v>765</v>
      </c>
      <c r="C46" s="2417"/>
      <c r="D46" s="2202"/>
      <c r="E46" s="1963"/>
      <c r="F46" s="530"/>
      <c r="G46" s="530"/>
      <c r="H46" s="530"/>
      <c r="I46" s="530"/>
      <c r="J46" s="530"/>
      <c r="K46" s="530"/>
      <c r="L46" s="530"/>
      <c r="M46" s="538"/>
      <c r="N46" s="539"/>
      <c r="O46" s="540"/>
      <c r="P46" s="2211"/>
      <c r="Q46" s="532"/>
      <c r="R46" s="530"/>
      <c r="S46" s="530"/>
      <c r="T46" s="206"/>
    </row>
    <row r="47" spans="1:20" s="445" customFormat="1" ht="10.5" customHeight="1" x14ac:dyDescent="0.15">
      <c r="A47" s="473"/>
      <c r="B47" s="477"/>
      <c r="C47" s="1964" t="s">
        <v>169</v>
      </c>
      <c r="D47" s="2156">
        <v>45462</v>
      </c>
      <c r="E47" s="828">
        <v>44572</v>
      </c>
      <c r="F47" s="239">
        <v>41518</v>
      </c>
      <c r="G47" s="239">
        <v>40344</v>
      </c>
      <c r="H47" s="239">
        <v>42216</v>
      </c>
      <c r="I47" s="239">
        <v>39712</v>
      </c>
      <c r="J47" s="239">
        <v>39579</v>
      </c>
      <c r="K47" s="239">
        <v>38361</v>
      </c>
      <c r="L47" s="239">
        <v>36172</v>
      </c>
      <c r="M47" s="203"/>
      <c r="N47" s="204"/>
      <c r="O47" s="472"/>
      <c r="P47" s="2160">
        <f>D47</f>
        <v>45462</v>
      </c>
      <c r="Q47" s="204">
        <f>H47</f>
        <v>42216</v>
      </c>
      <c r="R47" s="239">
        <v>40344</v>
      </c>
      <c r="S47" s="239">
        <v>38361</v>
      </c>
      <c r="T47" s="535"/>
    </row>
    <row r="48" spans="1:20" s="445" customFormat="1" ht="10.5" customHeight="1" x14ac:dyDescent="0.15">
      <c r="A48" s="465"/>
      <c r="B48" s="465"/>
      <c r="C48" s="1964" t="s">
        <v>170</v>
      </c>
      <c r="D48" s="2156">
        <v>26842</v>
      </c>
      <c r="E48" s="828">
        <v>24786</v>
      </c>
      <c r="F48" s="467">
        <v>24339</v>
      </c>
      <c r="G48" s="467">
        <v>23187</v>
      </c>
      <c r="H48" s="467">
        <v>23302</v>
      </c>
      <c r="I48" s="467">
        <v>22562</v>
      </c>
      <c r="J48" s="467">
        <v>23560</v>
      </c>
      <c r="K48" s="467">
        <v>22748</v>
      </c>
      <c r="L48" s="467">
        <v>21855</v>
      </c>
      <c r="M48" s="203"/>
      <c r="N48" s="204"/>
      <c r="O48" s="494"/>
      <c r="P48" s="2203">
        <f>D48</f>
        <v>26842</v>
      </c>
      <c r="Q48" s="207">
        <f>H48</f>
        <v>23302</v>
      </c>
      <c r="R48" s="467">
        <v>23187</v>
      </c>
      <c r="S48" s="467">
        <v>22748</v>
      </c>
      <c r="T48" s="535"/>
    </row>
    <row r="49" spans="1:20" s="445" customFormat="1" ht="10.5" customHeight="1" x14ac:dyDescent="0.15">
      <c r="A49" s="465"/>
      <c r="B49" s="465"/>
      <c r="C49" s="1964" t="s">
        <v>173</v>
      </c>
      <c r="D49" s="2156">
        <v>107442</v>
      </c>
      <c r="E49" s="828">
        <v>107290</v>
      </c>
      <c r="F49" s="239">
        <v>101703</v>
      </c>
      <c r="G49" s="239">
        <v>101052</v>
      </c>
      <c r="H49" s="239">
        <v>105733</v>
      </c>
      <c r="I49" s="239">
        <v>102999</v>
      </c>
      <c r="J49" s="239">
        <v>102766</v>
      </c>
      <c r="K49" s="239">
        <v>101356</v>
      </c>
      <c r="L49" s="239">
        <v>97363</v>
      </c>
      <c r="M49" s="203"/>
      <c r="N49" s="204"/>
      <c r="O49" s="472"/>
      <c r="P49" s="2160">
        <f>D49</f>
        <v>107442</v>
      </c>
      <c r="Q49" s="204">
        <f>H49</f>
        <v>105733</v>
      </c>
      <c r="R49" s="239">
        <v>101052</v>
      </c>
      <c r="S49" s="239">
        <v>101356</v>
      </c>
      <c r="T49" s="206"/>
    </row>
    <row r="50" spans="1:20" s="445" customFormat="1" ht="10.5" customHeight="1" x14ac:dyDescent="0.15">
      <c r="A50" s="537"/>
      <c r="B50" s="537"/>
      <c r="C50" s="537"/>
      <c r="D50" s="2157">
        <f>SUM(D47:D49)</f>
        <v>179746</v>
      </c>
      <c r="E50" s="838">
        <f>SUM(E47:E49)</f>
        <v>176648</v>
      </c>
      <c r="F50" s="838">
        <f t="shared" ref="F50:L50" si="18">SUM(F47:F49)</f>
        <v>167560</v>
      </c>
      <c r="G50" s="838">
        <f t="shared" si="18"/>
        <v>164583</v>
      </c>
      <c r="H50" s="838">
        <f t="shared" si="18"/>
        <v>171251</v>
      </c>
      <c r="I50" s="838">
        <f t="shared" si="18"/>
        <v>165273</v>
      </c>
      <c r="J50" s="838">
        <f t="shared" si="18"/>
        <v>165905</v>
      </c>
      <c r="K50" s="838">
        <f t="shared" si="18"/>
        <v>162465</v>
      </c>
      <c r="L50" s="838">
        <f t="shared" si="18"/>
        <v>155390</v>
      </c>
      <c r="M50" s="213"/>
      <c r="N50" s="204"/>
      <c r="O50" s="481"/>
      <c r="P50" s="2161">
        <f>SUM(P47:P49)</f>
        <v>179746</v>
      </c>
      <c r="Q50" s="212">
        <f>SUM(Q47:Q49)</f>
        <v>171251</v>
      </c>
      <c r="R50" s="212">
        <f t="shared" ref="R50:S50" si="19">SUM(R47:R49)</f>
        <v>164583</v>
      </c>
      <c r="S50" s="212">
        <f t="shared" si="19"/>
        <v>162465</v>
      </c>
      <c r="T50" s="215"/>
    </row>
    <row r="51" spans="1:20" s="445" customFormat="1" ht="10.5" customHeight="1" x14ac:dyDescent="0.15">
      <c r="A51" s="133"/>
      <c r="B51" s="2406" t="s">
        <v>150</v>
      </c>
      <c r="C51" s="2406"/>
      <c r="D51" s="2157">
        <v>5087</v>
      </c>
      <c r="E51" s="838">
        <v>5028</v>
      </c>
      <c r="F51" s="468">
        <v>4977</v>
      </c>
      <c r="G51" s="468">
        <v>4999</v>
      </c>
      <c r="H51" s="468">
        <v>5060</v>
      </c>
      <c r="I51" s="468">
        <v>5041</v>
      </c>
      <c r="J51" s="468">
        <v>5017</v>
      </c>
      <c r="K51" s="468">
        <v>5081</v>
      </c>
      <c r="L51" s="468">
        <v>5090</v>
      </c>
      <c r="M51" s="216"/>
      <c r="N51" s="204"/>
      <c r="O51" s="469"/>
      <c r="P51" s="2162">
        <f>D51</f>
        <v>5087</v>
      </c>
      <c r="Q51" s="211">
        <f>H51</f>
        <v>5060</v>
      </c>
      <c r="R51" s="468">
        <v>4999</v>
      </c>
      <c r="S51" s="468">
        <v>5081</v>
      </c>
      <c r="T51" s="218"/>
    </row>
    <row r="52" spans="1:20" s="541" customFormat="1" ht="7.5" customHeight="1" x14ac:dyDescent="0.15">
      <c r="A52" s="542"/>
      <c r="B52" s="542"/>
      <c r="C52" s="542"/>
      <c r="D52" s="543"/>
      <c r="E52" s="543"/>
      <c r="F52" s="544"/>
      <c r="G52" s="544"/>
      <c r="H52" s="544"/>
      <c r="I52" s="544"/>
      <c r="J52" s="544"/>
      <c r="K52" s="544"/>
      <c r="L52" s="544"/>
      <c r="M52" s="544"/>
      <c r="N52" s="543"/>
      <c r="O52" s="543"/>
      <c r="P52" s="544"/>
      <c r="Q52" s="544"/>
      <c r="R52" s="544"/>
      <c r="S52" s="544"/>
      <c r="T52" s="545"/>
    </row>
    <row r="53" spans="1:20" s="541" customFormat="1" ht="18.75" customHeight="1" x14ac:dyDescent="0.15">
      <c r="A53" s="546" t="s">
        <v>40</v>
      </c>
      <c r="B53" s="2446" t="s">
        <v>174</v>
      </c>
      <c r="C53" s="2446"/>
      <c r="D53" s="2446"/>
      <c r="E53" s="2446"/>
      <c r="F53" s="2446"/>
      <c r="G53" s="2446"/>
      <c r="H53" s="2446"/>
      <c r="I53" s="2446"/>
      <c r="J53" s="2446"/>
      <c r="K53" s="2446"/>
      <c r="L53" s="2446"/>
      <c r="M53" s="2446"/>
      <c r="N53" s="2446"/>
      <c r="O53" s="2446"/>
      <c r="P53" s="2446"/>
      <c r="Q53" s="2446"/>
      <c r="R53" s="2446"/>
      <c r="S53" s="2446"/>
      <c r="T53" s="2446"/>
    </row>
    <row r="54" spans="1:20" s="541" customFormat="1" ht="18" customHeight="1" x14ac:dyDescent="0.15">
      <c r="A54" s="546" t="s">
        <v>135</v>
      </c>
      <c r="B54" s="2447" t="s">
        <v>854</v>
      </c>
      <c r="C54" s="2447"/>
      <c r="D54" s="2447"/>
      <c r="E54" s="2447"/>
      <c r="F54" s="2447"/>
      <c r="G54" s="2447"/>
      <c r="H54" s="2447"/>
      <c r="I54" s="2447"/>
      <c r="J54" s="2447"/>
      <c r="K54" s="2447"/>
      <c r="L54" s="2447"/>
      <c r="M54" s="2447"/>
      <c r="N54" s="2447"/>
      <c r="O54" s="2447"/>
      <c r="P54" s="2447"/>
      <c r="Q54" s="2447"/>
      <c r="R54" s="2447"/>
      <c r="S54" s="2447"/>
      <c r="T54" s="2447"/>
    </row>
    <row r="55" spans="1:20" s="541" customFormat="1" ht="9" customHeight="1" x14ac:dyDescent="0.15">
      <c r="A55" s="547" t="s">
        <v>152</v>
      </c>
      <c r="B55" s="2448" t="s">
        <v>175</v>
      </c>
      <c r="C55" s="2448"/>
      <c r="D55" s="2448"/>
      <c r="E55" s="2448"/>
      <c r="F55" s="2448"/>
      <c r="G55" s="2448"/>
      <c r="H55" s="2448"/>
      <c r="I55" s="2448"/>
      <c r="J55" s="2448"/>
      <c r="K55" s="2448"/>
      <c r="L55" s="2448"/>
      <c r="M55" s="2448"/>
      <c r="N55" s="2448"/>
      <c r="O55" s="2448"/>
      <c r="P55" s="2448"/>
      <c r="Q55" s="2448"/>
      <c r="R55" s="2448"/>
      <c r="S55" s="2448"/>
      <c r="T55" s="2448"/>
    </row>
    <row r="56" spans="1:20" s="541" customFormat="1" ht="9" customHeight="1" x14ac:dyDescent="0.15">
      <c r="A56" s="547" t="s">
        <v>154</v>
      </c>
      <c r="B56" s="2449" t="s">
        <v>176</v>
      </c>
      <c r="C56" s="2449"/>
      <c r="D56" s="2449"/>
      <c r="E56" s="2449"/>
      <c r="F56" s="2449"/>
      <c r="G56" s="2449"/>
      <c r="H56" s="2449"/>
      <c r="I56" s="2449"/>
      <c r="J56" s="2449"/>
      <c r="K56" s="2449"/>
      <c r="L56" s="2449"/>
      <c r="M56" s="2449"/>
      <c r="N56" s="2449"/>
      <c r="O56" s="2449"/>
      <c r="P56" s="2449"/>
      <c r="Q56" s="2449"/>
      <c r="R56" s="2449"/>
      <c r="S56" s="2449"/>
      <c r="T56" s="2449"/>
    </row>
    <row r="57" spans="1:20" s="541" customFormat="1" ht="9" customHeight="1" x14ac:dyDescent="0.15">
      <c r="A57" s="547" t="s">
        <v>156</v>
      </c>
      <c r="B57" s="2448" t="s">
        <v>155</v>
      </c>
      <c r="C57" s="2448"/>
      <c r="D57" s="2448"/>
      <c r="E57" s="2448"/>
      <c r="F57" s="2448"/>
      <c r="G57" s="2448"/>
      <c r="H57" s="2448"/>
      <c r="I57" s="2448"/>
      <c r="J57" s="2448"/>
      <c r="K57" s="2448"/>
      <c r="L57" s="2448"/>
      <c r="M57" s="2448"/>
      <c r="N57" s="2448"/>
      <c r="O57" s="2448"/>
      <c r="P57" s="2448"/>
      <c r="Q57" s="2448"/>
      <c r="R57" s="2448"/>
      <c r="S57" s="2448"/>
      <c r="T57" s="2448"/>
    </row>
    <row r="58" spans="1:20" s="541" customFormat="1" ht="9" customHeight="1" x14ac:dyDescent="0.15">
      <c r="A58" s="547" t="s">
        <v>177</v>
      </c>
      <c r="B58" s="2445" t="s">
        <v>157</v>
      </c>
      <c r="C58" s="2445"/>
      <c r="D58" s="2445"/>
      <c r="E58" s="2445"/>
      <c r="F58" s="2445"/>
      <c r="G58" s="2445"/>
      <c r="H58" s="2445"/>
      <c r="I58" s="2445"/>
      <c r="J58" s="2445"/>
      <c r="K58" s="2445"/>
      <c r="L58" s="2445"/>
      <c r="M58" s="2445"/>
      <c r="N58" s="2445"/>
      <c r="O58" s="2445"/>
      <c r="P58" s="2445"/>
      <c r="Q58" s="2445"/>
      <c r="R58" s="2445"/>
      <c r="S58" s="2445"/>
      <c r="T58" s="2445"/>
    </row>
    <row r="59" spans="1:20" s="541" customFormat="1" ht="9" customHeight="1" x14ac:dyDescent="0.15">
      <c r="A59" s="547" t="s">
        <v>178</v>
      </c>
      <c r="B59" s="2445" t="s">
        <v>179</v>
      </c>
      <c r="C59" s="2445"/>
      <c r="D59" s="2445"/>
      <c r="E59" s="2445"/>
      <c r="F59" s="2445"/>
      <c r="G59" s="2445"/>
      <c r="H59" s="2445"/>
      <c r="I59" s="2445"/>
      <c r="J59" s="2445"/>
      <c r="K59" s="2445"/>
      <c r="L59" s="2445"/>
      <c r="M59" s="2445"/>
      <c r="N59" s="2445"/>
      <c r="O59" s="2445"/>
      <c r="P59" s="2445"/>
      <c r="Q59" s="2445"/>
      <c r="R59" s="2445"/>
      <c r="S59" s="2445"/>
      <c r="T59" s="2445"/>
    </row>
    <row r="60" spans="1:20" s="541" customFormat="1" ht="9" customHeight="1" x14ac:dyDescent="0.15">
      <c r="A60" s="548" t="s">
        <v>163</v>
      </c>
      <c r="B60" s="2445" t="s">
        <v>180</v>
      </c>
      <c r="C60" s="2445"/>
      <c r="D60" s="2445"/>
      <c r="E60" s="2445"/>
      <c r="F60" s="2445"/>
      <c r="G60" s="2445"/>
      <c r="H60" s="2445"/>
      <c r="I60" s="2445"/>
      <c r="J60" s="2445"/>
      <c r="K60" s="2445"/>
      <c r="L60" s="2445"/>
      <c r="M60" s="2445"/>
      <c r="N60" s="2445"/>
      <c r="O60" s="2445"/>
      <c r="P60" s="2445"/>
      <c r="Q60" s="2445"/>
      <c r="R60" s="2445"/>
      <c r="S60" s="2445"/>
      <c r="T60" s="2445"/>
    </row>
  </sheetData>
  <sheetProtection selectLockedCells="1"/>
  <mergeCells count="44">
    <mergeCell ref="A1:T1"/>
    <mergeCell ref="A3:C3"/>
    <mergeCell ref="A6:C6"/>
    <mergeCell ref="A16:C16"/>
    <mergeCell ref="B12:C12"/>
    <mergeCell ref="B15:C15"/>
    <mergeCell ref="B7:C7"/>
    <mergeCell ref="B13:C13"/>
    <mergeCell ref="B14:C14"/>
    <mergeCell ref="B8:C8"/>
    <mergeCell ref="B9:C9"/>
    <mergeCell ref="A2:T2"/>
    <mergeCell ref="B10:C10"/>
    <mergeCell ref="B11:C11"/>
    <mergeCell ref="A19:C19"/>
    <mergeCell ref="A17:C17"/>
    <mergeCell ref="B37:C37"/>
    <mergeCell ref="B21:C21"/>
    <mergeCell ref="B20:C20"/>
    <mergeCell ref="A32:C32"/>
    <mergeCell ref="B30:C30"/>
    <mergeCell ref="B26:C26"/>
    <mergeCell ref="B25:C25"/>
    <mergeCell ref="B27:C27"/>
    <mergeCell ref="B28:C28"/>
    <mergeCell ref="B29:C29"/>
    <mergeCell ref="A24:C24"/>
    <mergeCell ref="B33:C33"/>
    <mergeCell ref="A40:C40"/>
    <mergeCell ref="B38:C38"/>
    <mergeCell ref="B34:C34"/>
    <mergeCell ref="B35:C35"/>
    <mergeCell ref="B36:C36"/>
    <mergeCell ref="B60:T60"/>
    <mergeCell ref="B53:T53"/>
    <mergeCell ref="B59:T59"/>
    <mergeCell ref="B46:C46"/>
    <mergeCell ref="B41:C41"/>
    <mergeCell ref="B51:C51"/>
    <mergeCell ref="B58:T58"/>
    <mergeCell ref="B54:T54"/>
    <mergeCell ref="B55:T55"/>
    <mergeCell ref="B57:T57"/>
    <mergeCell ref="B56:T56"/>
  </mergeCells>
  <pageMargins left="0.25" right="0.25" top="0.5" bottom="0.25" header="0.5" footer="0.5"/>
  <pageSetup paperSize="9" scale="88"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zoomScaleNormal="100" workbookViewId="0">
      <selection activeCell="P39" sqref="P39"/>
    </sheetView>
  </sheetViews>
  <sheetFormatPr defaultColWidth="9.140625" defaultRowHeight="12.75" x14ac:dyDescent="0.2"/>
  <cols>
    <col min="1" max="2" width="2.140625" style="549" customWidth="1"/>
    <col min="3" max="3" width="35.28515625" style="549" customWidth="1"/>
    <col min="4" max="4" width="7.85546875" style="549" customWidth="1"/>
    <col min="5" max="5" width="7.42578125" style="550" customWidth="1"/>
    <col min="6" max="6" width="7.42578125" style="551" customWidth="1"/>
    <col min="7" max="12" width="7.42578125" style="552" customWidth="1"/>
    <col min="13" max="13" width="1.28515625" style="552" customWidth="1"/>
    <col min="14" max="14" width="2.140625" style="552" customWidth="1"/>
    <col min="15" max="15" width="1.28515625" style="553" customWidth="1"/>
    <col min="16" max="17" width="7.42578125" style="551" customWidth="1"/>
    <col min="18" max="19" width="7.42578125" style="552" customWidth="1"/>
    <col min="20" max="20" width="1.28515625" style="552" customWidth="1"/>
    <col min="21" max="21" width="9.140625" style="554" customWidth="1"/>
    <col min="22" max="22" width="9.140625" style="552" customWidth="1"/>
    <col min="23" max="23" width="9.140625" style="555" customWidth="1"/>
    <col min="24" max="24" width="9.140625" style="552" customWidth="1"/>
    <col min="25" max="16384" width="9.140625" style="552"/>
  </cols>
  <sheetData>
    <row r="1" spans="1:20" ht="15.75" customHeight="1" x14ac:dyDescent="0.2">
      <c r="A1" s="2383" t="s">
        <v>567</v>
      </c>
      <c r="B1" s="2383"/>
      <c r="C1" s="2383"/>
      <c r="D1" s="2383"/>
      <c r="E1" s="2383"/>
      <c r="F1" s="2383"/>
      <c r="G1" s="2383"/>
      <c r="H1" s="2383"/>
      <c r="I1" s="2383"/>
      <c r="J1" s="2383"/>
      <c r="K1" s="2383"/>
      <c r="L1" s="2383"/>
      <c r="M1" s="2383"/>
      <c r="N1" s="2383"/>
      <c r="O1" s="2383"/>
      <c r="P1" s="2383"/>
      <c r="Q1" s="2383"/>
      <c r="R1" s="2383"/>
      <c r="S1" s="2383"/>
      <c r="T1" s="2383"/>
    </row>
    <row r="2" spans="1:20" s="445" customFormat="1" ht="7.5" customHeight="1" x14ac:dyDescent="0.15">
      <c r="A2" s="2417"/>
      <c r="B2" s="2417"/>
      <c r="C2" s="2417"/>
      <c r="D2" s="2417"/>
      <c r="E2" s="2417"/>
      <c r="F2" s="2417"/>
      <c r="G2" s="2417"/>
      <c r="H2" s="2417"/>
      <c r="I2" s="2417"/>
      <c r="J2" s="2417"/>
      <c r="K2" s="2417"/>
      <c r="L2" s="2417"/>
      <c r="M2" s="2417"/>
      <c r="N2" s="2417"/>
      <c r="O2" s="2417"/>
      <c r="P2" s="2417"/>
      <c r="Q2" s="2417"/>
      <c r="R2" s="2417"/>
      <c r="S2" s="2417"/>
      <c r="T2" s="2417"/>
    </row>
    <row r="3" spans="1:20" s="445" customFormat="1" ht="10.5" customHeight="1" x14ac:dyDescent="0.15">
      <c r="A3" s="2417" t="s">
        <v>1</v>
      </c>
      <c r="B3" s="2417"/>
      <c r="C3" s="2417"/>
      <c r="D3" s="447"/>
      <c r="E3" s="448"/>
      <c r="F3" s="448"/>
      <c r="G3" s="448"/>
      <c r="H3" s="448"/>
      <c r="I3" s="448"/>
      <c r="J3" s="448"/>
      <c r="K3" s="448"/>
      <c r="L3" s="448"/>
      <c r="M3" s="449"/>
      <c r="N3" s="450"/>
      <c r="O3" s="447"/>
      <c r="P3" s="182" t="s">
        <v>44</v>
      </c>
      <c r="Q3" s="183" t="s">
        <v>45</v>
      </c>
      <c r="R3" s="183" t="s">
        <v>45</v>
      </c>
      <c r="S3" s="183" t="s">
        <v>46</v>
      </c>
      <c r="T3" s="451"/>
    </row>
    <row r="4" spans="1:20" s="445" customFormat="1" ht="10.5" customHeight="1" x14ac:dyDescent="0.15">
      <c r="A4" s="185"/>
      <c r="B4" s="185"/>
      <c r="C4" s="185"/>
      <c r="D4" s="187" t="s">
        <v>847</v>
      </c>
      <c r="E4" s="188" t="s">
        <v>2</v>
      </c>
      <c r="F4" s="188" t="s">
        <v>3</v>
      </c>
      <c r="G4" s="188" t="s">
        <v>4</v>
      </c>
      <c r="H4" s="188" t="s">
        <v>5</v>
      </c>
      <c r="I4" s="188" t="s">
        <v>6</v>
      </c>
      <c r="J4" s="188" t="s">
        <v>7</v>
      </c>
      <c r="K4" s="188" t="s">
        <v>8</v>
      </c>
      <c r="L4" s="188" t="s">
        <v>9</v>
      </c>
      <c r="M4" s="452"/>
      <c r="N4" s="453"/>
      <c r="O4" s="454"/>
      <c r="P4" s="192" t="s">
        <v>846</v>
      </c>
      <c r="Q4" s="188" t="s">
        <v>846</v>
      </c>
      <c r="R4" s="188" t="s">
        <v>47</v>
      </c>
      <c r="S4" s="188" t="s">
        <v>47</v>
      </c>
      <c r="T4" s="193"/>
    </row>
    <row r="5" spans="1:20" s="445" customFormat="1" ht="10.5" customHeight="1" x14ac:dyDescent="0.15">
      <c r="A5" s="224"/>
      <c r="B5" s="224"/>
      <c r="C5" s="224"/>
      <c r="D5" s="455"/>
      <c r="E5" s="455"/>
      <c r="F5" s="455"/>
      <c r="G5" s="455"/>
      <c r="H5" s="455"/>
      <c r="I5" s="455"/>
      <c r="J5" s="455"/>
      <c r="K5" s="455"/>
      <c r="L5" s="455"/>
      <c r="M5" s="456"/>
      <c r="N5" s="457"/>
      <c r="O5" s="455"/>
      <c r="P5" s="455"/>
      <c r="Q5" s="455"/>
      <c r="R5" s="455"/>
      <c r="S5" s="455"/>
      <c r="T5" s="458"/>
    </row>
    <row r="6" spans="1:20" s="445" customFormat="1" ht="10.5" customHeight="1" x14ac:dyDescent="0.15">
      <c r="A6" s="2408" t="s">
        <v>137</v>
      </c>
      <c r="B6" s="2408"/>
      <c r="C6" s="2408"/>
      <c r="D6" s="459"/>
      <c r="E6" s="460"/>
      <c r="F6" s="460"/>
      <c r="G6" s="460"/>
      <c r="H6" s="460"/>
      <c r="I6" s="460"/>
      <c r="J6" s="460"/>
      <c r="K6" s="460"/>
      <c r="L6" s="460"/>
      <c r="M6" s="461"/>
      <c r="N6" s="457"/>
      <c r="O6" s="459"/>
      <c r="P6" s="2212"/>
      <c r="Q6" s="460"/>
      <c r="R6" s="1610"/>
      <c r="S6" s="460"/>
      <c r="T6" s="446"/>
    </row>
    <row r="7" spans="1:20" s="445" customFormat="1" ht="10.5" customHeight="1" x14ac:dyDescent="0.15">
      <c r="A7" s="133"/>
      <c r="B7" s="2456" t="s">
        <v>159</v>
      </c>
      <c r="C7" s="2456"/>
      <c r="D7" s="2156">
        <v>347</v>
      </c>
      <c r="E7" s="828">
        <v>324</v>
      </c>
      <c r="F7" s="243">
        <v>333</v>
      </c>
      <c r="G7" s="243">
        <v>311</v>
      </c>
      <c r="H7" s="243">
        <v>304</v>
      </c>
      <c r="I7" s="243">
        <v>287</v>
      </c>
      <c r="J7" s="243">
        <v>295</v>
      </c>
      <c r="K7" s="243">
        <v>290</v>
      </c>
      <c r="L7" s="243">
        <v>152</v>
      </c>
      <c r="M7" s="203"/>
      <c r="N7" s="204"/>
      <c r="O7" s="464"/>
      <c r="P7" s="2159">
        <f>SUM(D7:F7)</f>
        <v>1004</v>
      </c>
      <c r="Q7" s="202">
        <f>SUM(H7:J7)</f>
        <v>886</v>
      </c>
      <c r="R7" s="243">
        <v>1197</v>
      </c>
      <c r="S7" s="243">
        <v>532</v>
      </c>
      <c r="T7" s="466"/>
    </row>
    <row r="8" spans="1:20" s="445" customFormat="1" ht="10.5" customHeight="1" x14ac:dyDescent="0.15">
      <c r="A8" s="133"/>
      <c r="B8" s="2456" t="s">
        <v>160</v>
      </c>
      <c r="C8" s="2456"/>
      <c r="D8" s="2156">
        <v>156</v>
      </c>
      <c r="E8" s="828">
        <v>148</v>
      </c>
      <c r="F8" s="243">
        <v>148</v>
      </c>
      <c r="G8" s="243">
        <v>148</v>
      </c>
      <c r="H8" s="243">
        <v>144</v>
      </c>
      <c r="I8" s="243">
        <v>138</v>
      </c>
      <c r="J8" s="243">
        <v>133</v>
      </c>
      <c r="K8" s="243">
        <v>119</v>
      </c>
      <c r="L8" s="243">
        <v>82</v>
      </c>
      <c r="M8" s="203"/>
      <c r="N8" s="204"/>
      <c r="O8" s="464"/>
      <c r="P8" s="2159">
        <f>SUM(D8:F8)</f>
        <v>452</v>
      </c>
      <c r="Q8" s="202">
        <f>SUM(H8:J8)</f>
        <v>415</v>
      </c>
      <c r="R8" s="243">
        <v>563</v>
      </c>
      <c r="S8" s="243">
        <v>324</v>
      </c>
      <c r="T8" s="206"/>
    </row>
    <row r="9" spans="1:20" s="445" customFormat="1" ht="10.5" customHeight="1" x14ac:dyDescent="0.15">
      <c r="A9" s="116"/>
      <c r="B9" s="2456" t="s">
        <v>161</v>
      </c>
      <c r="C9" s="2456"/>
      <c r="D9" s="2158">
        <v>6</v>
      </c>
      <c r="E9" s="848">
        <v>3</v>
      </c>
      <c r="F9" s="468">
        <v>-2</v>
      </c>
      <c r="G9" s="468">
        <v>-2</v>
      </c>
      <c r="H9" s="468">
        <v>0</v>
      </c>
      <c r="I9" s="468">
        <v>4</v>
      </c>
      <c r="J9" s="468">
        <v>4</v>
      </c>
      <c r="K9" s="468">
        <v>13</v>
      </c>
      <c r="L9" s="468">
        <v>5</v>
      </c>
      <c r="M9" s="216"/>
      <c r="N9" s="204"/>
      <c r="O9" s="469"/>
      <c r="P9" s="2162">
        <f>SUM(D9:F9)</f>
        <v>7</v>
      </c>
      <c r="Q9" s="202">
        <f>SUM(H9:J9)</f>
        <v>8</v>
      </c>
      <c r="R9" s="468">
        <v>6</v>
      </c>
      <c r="S9" s="468">
        <v>20</v>
      </c>
      <c r="T9" s="1575"/>
    </row>
    <row r="10" spans="1:20" s="445" customFormat="1" ht="10.5" customHeight="1" x14ac:dyDescent="0.15">
      <c r="A10" s="116"/>
      <c r="B10" s="2406" t="s">
        <v>766</v>
      </c>
      <c r="C10" s="2406"/>
      <c r="D10" s="2156">
        <f>SUM(D7:D9)</f>
        <v>509</v>
      </c>
      <c r="E10" s="828">
        <f>SUM(E7:E9)</f>
        <v>475</v>
      </c>
      <c r="F10" s="828">
        <f t="shared" ref="F10:L10" si="0">SUM(F7:F9)</f>
        <v>479</v>
      </c>
      <c r="G10" s="828">
        <f t="shared" si="0"/>
        <v>457</v>
      </c>
      <c r="H10" s="828">
        <f t="shared" si="0"/>
        <v>448</v>
      </c>
      <c r="I10" s="828">
        <f t="shared" si="0"/>
        <v>429</v>
      </c>
      <c r="J10" s="828">
        <f t="shared" si="0"/>
        <v>432</v>
      </c>
      <c r="K10" s="828">
        <f t="shared" si="0"/>
        <v>422</v>
      </c>
      <c r="L10" s="828">
        <f t="shared" si="0"/>
        <v>239</v>
      </c>
      <c r="M10" s="203"/>
      <c r="N10" s="204"/>
      <c r="O10" s="464"/>
      <c r="P10" s="2159">
        <f>SUM(P7:P9)</f>
        <v>1463</v>
      </c>
      <c r="Q10" s="230">
        <f>SUM(Q7:Q9)</f>
        <v>1309</v>
      </c>
      <c r="R10" s="230">
        <f t="shared" ref="R10:S10" si="1">SUM(R7:R9)</f>
        <v>1766</v>
      </c>
      <c r="S10" s="230">
        <f t="shared" si="1"/>
        <v>876</v>
      </c>
      <c r="T10" s="206"/>
    </row>
    <row r="11" spans="1:20" s="445" customFormat="1" ht="10.5" customHeight="1" x14ac:dyDescent="0.15">
      <c r="A11" s="116"/>
      <c r="B11" s="2406" t="s">
        <v>767</v>
      </c>
      <c r="C11" s="2406"/>
      <c r="D11" s="2156">
        <v>38</v>
      </c>
      <c r="E11" s="828">
        <v>12</v>
      </c>
      <c r="F11" s="467">
        <v>5</v>
      </c>
      <c r="G11" s="467">
        <v>22</v>
      </c>
      <c r="H11" s="467">
        <v>28</v>
      </c>
      <c r="I11" s="467">
        <v>13</v>
      </c>
      <c r="J11" s="467">
        <v>4</v>
      </c>
      <c r="K11" s="467">
        <v>15</v>
      </c>
      <c r="L11" s="467">
        <v>20</v>
      </c>
      <c r="M11" s="203"/>
      <c r="N11" s="204"/>
      <c r="O11" s="464"/>
      <c r="P11" s="2203">
        <f>SUM(D11:F11)</f>
        <v>55</v>
      </c>
      <c r="Q11" s="207">
        <f>SUM(H11:J11)</f>
        <v>45</v>
      </c>
      <c r="R11" s="467">
        <v>67</v>
      </c>
      <c r="S11" s="467">
        <v>37</v>
      </c>
      <c r="T11" s="206"/>
    </row>
    <row r="12" spans="1:20" s="445" customFormat="1" ht="10.5" customHeight="1" x14ac:dyDescent="0.15">
      <c r="A12" s="116"/>
      <c r="B12" s="2406" t="s">
        <v>768</v>
      </c>
      <c r="C12" s="2406"/>
      <c r="D12" s="2158">
        <v>-9</v>
      </c>
      <c r="E12" s="848">
        <v>-1</v>
      </c>
      <c r="F12" s="468">
        <v>11</v>
      </c>
      <c r="G12" s="468">
        <v>18</v>
      </c>
      <c r="H12" s="468">
        <v>-14</v>
      </c>
      <c r="I12" s="468">
        <v>-2</v>
      </c>
      <c r="J12" s="468">
        <v>10</v>
      </c>
      <c r="K12" s="468">
        <v>33</v>
      </c>
      <c r="L12" s="468">
        <v>14</v>
      </c>
      <c r="M12" s="216"/>
      <c r="N12" s="204"/>
      <c r="O12" s="469"/>
      <c r="P12" s="2162">
        <f>SUM(D12:F12)</f>
        <v>1</v>
      </c>
      <c r="Q12" s="468">
        <f>SUM(H12:J12)</f>
        <v>-6</v>
      </c>
      <c r="R12" s="468">
        <v>12</v>
      </c>
      <c r="S12" s="468">
        <v>47</v>
      </c>
      <c r="T12" s="218"/>
    </row>
    <row r="13" spans="1:20" s="445" customFormat="1" ht="10.5" customHeight="1" x14ac:dyDescent="0.15">
      <c r="A13" s="116"/>
      <c r="B13" s="2406" t="s">
        <v>164</v>
      </c>
      <c r="C13" s="2406"/>
      <c r="D13" s="2156">
        <f>SUM(D11:D12)</f>
        <v>29</v>
      </c>
      <c r="E13" s="828">
        <f>SUM(E11:E12)</f>
        <v>11</v>
      </c>
      <c r="F13" s="828">
        <f t="shared" ref="F13:L13" si="2">SUM(F11:F12)</f>
        <v>16</v>
      </c>
      <c r="G13" s="828">
        <f t="shared" si="2"/>
        <v>40</v>
      </c>
      <c r="H13" s="828">
        <f t="shared" si="2"/>
        <v>14</v>
      </c>
      <c r="I13" s="828">
        <f t="shared" si="2"/>
        <v>11</v>
      </c>
      <c r="J13" s="828">
        <f t="shared" si="2"/>
        <v>14</v>
      </c>
      <c r="K13" s="828">
        <f t="shared" si="2"/>
        <v>48</v>
      </c>
      <c r="L13" s="828">
        <f t="shared" si="2"/>
        <v>34</v>
      </c>
      <c r="M13" s="203"/>
      <c r="N13" s="204"/>
      <c r="O13" s="472"/>
      <c r="P13" s="2159">
        <f>SUM(P11:P12)</f>
        <v>56</v>
      </c>
      <c r="Q13" s="204">
        <f>SUM(Q11:Q12)</f>
        <v>39</v>
      </c>
      <c r="R13" s="204">
        <f t="shared" ref="R13:S13" si="3">SUM(R11:R12)</f>
        <v>79</v>
      </c>
      <c r="S13" s="204">
        <f t="shared" si="3"/>
        <v>84</v>
      </c>
      <c r="T13" s="206"/>
    </row>
    <row r="14" spans="1:20" s="445" customFormat="1" ht="10.5" customHeight="1" x14ac:dyDescent="0.15">
      <c r="A14" s="133"/>
      <c r="B14" s="2406" t="s">
        <v>53</v>
      </c>
      <c r="C14" s="2406"/>
      <c r="D14" s="2195">
        <v>282</v>
      </c>
      <c r="E14" s="1939">
        <v>277</v>
      </c>
      <c r="F14" s="470">
        <v>274</v>
      </c>
      <c r="G14" s="470">
        <v>264</v>
      </c>
      <c r="H14" s="470">
        <v>246</v>
      </c>
      <c r="I14" s="470">
        <v>256</v>
      </c>
      <c r="J14" s="470">
        <v>257</v>
      </c>
      <c r="K14" s="470">
        <v>235</v>
      </c>
      <c r="L14" s="470">
        <v>154</v>
      </c>
      <c r="M14" s="216"/>
      <c r="N14" s="204"/>
      <c r="O14" s="475"/>
      <c r="P14" s="2204">
        <f>SUM(D14:F14)</f>
        <v>833</v>
      </c>
      <c r="Q14" s="204">
        <f>SUM(H14:J14)</f>
        <v>759</v>
      </c>
      <c r="R14" s="470">
        <v>1023</v>
      </c>
      <c r="S14" s="470">
        <v>534</v>
      </c>
      <c r="T14" s="218"/>
    </row>
    <row r="15" spans="1:20" s="445" customFormat="1" ht="10.5" customHeight="1" x14ac:dyDescent="0.15">
      <c r="A15" s="476"/>
      <c r="B15" s="2406" t="s">
        <v>54</v>
      </c>
      <c r="C15" s="2406"/>
      <c r="D15" s="2156">
        <f>D10-D13-D14</f>
        <v>198</v>
      </c>
      <c r="E15" s="828">
        <f>E10-E13-E14</f>
        <v>187</v>
      </c>
      <c r="F15" s="828">
        <f t="shared" ref="F15:L15" si="4">F10-F13-F14</f>
        <v>189</v>
      </c>
      <c r="G15" s="828">
        <f t="shared" si="4"/>
        <v>153</v>
      </c>
      <c r="H15" s="828">
        <f t="shared" si="4"/>
        <v>188</v>
      </c>
      <c r="I15" s="828">
        <f t="shared" si="4"/>
        <v>162</v>
      </c>
      <c r="J15" s="828">
        <f t="shared" si="4"/>
        <v>161</v>
      </c>
      <c r="K15" s="828">
        <f t="shared" si="4"/>
        <v>139</v>
      </c>
      <c r="L15" s="828">
        <f t="shared" si="4"/>
        <v>51</v>
      </c>
      <c r="M15" s="203"/>
      <c r="N15" s="204"/>
      <c r="O15" s="464"/>
      <c r="P15" s="2159">
        <f>P10-P13-P14</f>
        <v>574</v>
      </c>
      <c r="Q15" s="230">
        <f>Q10-Q13-Q14</f>
        <v>511</v>
      </c>
      <c r="R15" s="230">
        <f t="shared" ref="R15:S15" si="5">R10-R13-R14</f>
        <v>664</v>
      </c>
      <c r="S15" s="230">
        <f t="shared" si="5"/>
        <v>258</v>
      </c>
      <c r="T15" s="206"/>
    </row>
    <row r="16" spans="1:20" s="445" customFormat="1" ht="10.5" customHeight="1" x14ac:dyDescent="0.15">
      <c r="A16" s="478"/>
      <c r="B16" s="2406" t="s">
        <v>769</v>
      </c>
      <c r="C16" s="2406"/>
      <c r="D16" s="2156">
        <v>26</v>
      </c>
      <c r="E16" s="828">
        <v>24</v>
      </c>
      <c r="F16" s="204">
        <v>21</v>
      </c>
      <c r="G16" s="204">
        <v>22</v>
      </c>
      <c r="H16" s="204">
        <v>26</v>
      </c>
      <c r="I16" s="204">
        <v>24</v>
      </c>
      <c r="J16" s="204">
        <v>27</v>
      </c>
      <c r="K16" s="204">
        <v>32</v>
      </c>
      <c r="L16" s="204">
        <v>10</v>
      </c>
      <c r="M16" s="203"/>
      <c r="N16" s="204"/>
      <c r="O16" s="479"/>
      <c r="P16" s="2159">
        <f>SUM(D16:F16)</f>
        <v>71</v>
      </c>
      <c r="Q16" s="202">
        <f>SUM(H16:J16)</f>
        <v>77</v>
      </c>
      <c r="R16" s="204">
        <v>99</v>
      </c>
      <c r="S16" s="204">
        <v>55</v>
      </c>
      <c r="T16" s="206"/>
    </row>
    <row r="17" spans="1:20" s="445" customFormat="1" ht="10.5" customHeight="1" x14ac:dyDescent="0.15">
      <c r="A17" s="2418" t="s">
        <v>165</v>
      </c>
      <c r="B17" s="2418"/>
      <c r="C17" s="2418"/>
      <c r="D17" s="2157">
        <f>D15-D16</f>
        <v>172</v>
      </c>
      <c r="E17" s="838">
        <f>E15-E16</f>
        <v>163</v>
      </c>
      <c r="F17" s="838">
        <f t="shared" ref="F17:L17" si="6">F15-F16</f>
        <v>168</v>
      </c>
      <c r="G17" s="838">
        <f t="shared" si="6"/>
        <v>131</v>
      </c>
      <c r="H17" s="838">
        <f t="shared" si="6"/>
        <v>162</v>
      </c>
      <c r="I17" s="838">
        <f t="shared" si="6"/>
        <v>138</v>
      </c>
      <c r="J17" s="838">
        <f t="shared" si="6"/>
        <v>134</v>
      </c>
      <c r="K17" s="838">
        <f t="shared" si="6"/>
        <v>107</v>
      </c>
      <c r="L17" s="838">
        <f t="shared" si="6"/>
        <v>41</v>
      </c>
      <c r="M17" s="213"/>
      <c r="N17" s="204"/>
      <c r="O17" s="481"/>
      <c r="P17" s="2161">
        <f>P15-P16</f>
        <v>503</v>
      </c>
      <c r="Q17" s="212">
        <f>Q15-Q16</f>
        <v>434</v>
      </c>
      <c r="R17" s="212">
        <f t="shared" ref="R17:S17" si="7">R15-R16</f>
        <v>565</v>
      </c>
      <c r="S17" s="212">
        <f t="shared" si="7"/>
        <v>203</v>
      </c>
      <c r="T17" s="482"/>
    </row>
    <row r="18" spans="1:20" s="445" customFormat="1" ht="10.5" customHeight="1" x14ac:dyDescent="0.15">
      <c r="A18" s="2407" t="s">
        <v>60</v>
      </c>
      <c r="B18" s="2407"/>
      <c r="C18" s="2407"/>
      <c r="D18" s="2156">
        <f>D17</f>
        <v>172</v>
      </c>
      <c r="E18" s="828">
        <f>E17</f>
        <v>163</v>
      </c>
      <c r="F18" s="828">
        <f t="shared" ref="F18:L18" si="8">F17</f>
        <v>168</v>
      </c>
      <c r="G18" s="828">
        <f t="shared" si="8"/>
        <v>131</v>
      </c>
      <c r="H18" s="828">
        <f t="shared" si="8"/>
        <v>162</v>
      </c>
      <c r="I18" s="828">
        <f t="shared" si="8"/>
        <v>138</v>
      </c>
      <c r="J18" s="828">
        <f t="shared" si="8"/>
        <v>134</v>
      </c>
      <c r="K18" s="828">
        <f t="shared" si="8"/>
        <v>107</v>
      </c>
      <c r="L18" s="828">
        <f t="shared" si="8"/>
        <v>41</v>
      </c>
      <c r="M18" s="485"/>
      <c r="N18" s="204"/>
      <c r="O18" s="486"/>
      <c r="P18" s="2159">
        <f>P17</f>
        <v>503</v>
      </c>
      <c r="Q18" s="1611">
        <f>Q17</f>
        <v>434</v>
      </c>
      <c r="R18" s="1611">
        <f t="shared" ref="R18:S18" si="9">R17</f>
        <v>565</v>
      </c>
      <c r="S18" s="1611">
        <f t="shared" si="9"/>
        <v>203</v>
      </c>
      <c r="T18" s="487"/>
    </row>
    <row r="19" spans="1:20" s="445" customFormat="1" ht="10.5" customHeight="1" x14ac:dyDescent="0.15">
      <c r="A19" s="224"/>
      <c r="B19" s="224"/>
      <c r="C19" s="224"/>
      <c r="D19" s="2161"/>
      <c r="E19" s="838"/>
      <c r="F19" s="480"/>
      <c r="G19" s="480"/>
      <c r="H19" s="480"/>
      <c r="I19" s="480"/>
      <c r="J19" s="480"/>
      <c r="K19" s="480"/>
      <c r="L19" s="480"/>
      <c r="M19" s="480"/>
      <c r="N19" s="239"/>
      <c r="O19" s="480"/>
      <c r="P19" s="2161"/>
      <c r="Q19" s="480"/>
      <c r="R19" s="212"/>
      <c r="S19" s="212"/>
      <c r="T19" s="489"/>
    </row>
    <row r="20" spans="1:20" s="445" customFormat="1" ht="10.5" customHeight="1" x14ac:dyDescent="0.15">
      <c r="A20" s="2408" t="s">
        <v>839</v>
      </c>
      <c r="B20" s="2408"/>
      <c r="C20" s="2408"/>
      <c r="D20" s="2196"/>
      <c r="E20" s="1959"/>
      <c r="F20" s="492"/>
      <c r="G20" s="492"/>
      <c r="H20" s="492"/>
      <c r="I20" s="492"/>
      <c r="J20" s="492"/>
      <c r="K20" s="492"/>
      <c r="L20" s="492"/>
      <c r="M20" s="203"/>
      <c r="N20" s="204"/>
      <c r="O20" s="491"/>
      <c r="P20" s="2205"/>
      <c r="Q20" s="492"/>
      <c r="R20" s="492"/>
      <c r="S20" s="492"/>
      <c r="T20" s="493"/>
    </row>
    <row r="21" spans="1:20" s="445" customFormat="1" ht="10.5" customHeight="1" x14ac:dyDescent="0.15">
      <c r="A21" s="133"/>
      <c r="B21" s="2456" t="s">
        <v>770</v>
      </c>
      <c r="C21" s="2456"/>
      <c r="D21" s="2156">
        <v>358</v>
      </c>
      <c r="E21" s="828">
        <v>338</v>
      </c>
      <c r="F21" s="202">
        <v>345</v>
      </c>
      <c r="G21" s="202">
        <v>323</v>
      </c>
      <c r="H21" s="202">
        <v>317</v>
      </c>
      <c r="I21" s="202">
        <v>303</v>
      </c>
      <c r="J21" s="202">
        <v>293</v>
      </c>
      <c r="K21" s="202">
        <v>303</v>
      </c>
      <c r="L21" s="202">
        <v>154</v>
      </c>
      <c r="M21" s="203"/>
      <c r="N21" s="204"/>
      <c r="O21" s="464"/>
      <c r="P21" s="2159">
        <f>SUM(D21:F21)</f>
        <v>1041</v>
      </c>
      <c r="Q21" s="202">
        <f>SUM(H21:J21)</f>
        <v>913</v>
      </c>
      <c r="R21" s="202">
        <v>1236</v>
      </c>
      <c r="S21" s="202">
        <v>545</v>
      </c>
      <c r="T21" s="206"/>
    </row>
    <row r="22" spans="1:20" s="445" customFormat="1" ht="10.5" customHeight="1" x14ac:dyDescent="0.15">
      <c r="A22" s="116"/>
      <c r="B22" s="2456" t="s">
        <v>140</v>
      </c>
      <c r="C22" s="2456"/>
      <c r="D22" s="2156">
        <v>151</v>
      </c>
      <c r="E22" s="828">
        <v>137</v>
      </c>
      <c r="F22" s="207">
        <v>134</v>
      </c>
      <c r="G22" s="207">
        <v>134</v>
      </c>
      <c r="H22" s="207">
        <v>131</v>
      </c>
      <c r="I22" s="207">
        <v>126</v>
      </c>
      <c r="J22" s="207">
        <v>139</v>
      </c>
      <c r="K22" s="207">
        <v>119</v>
      </c>
      <c r="L22" s="207">
        <v>85</v>
      </c>
      <c r="M22" s="203"/>
      <c r="N22" s="204"/>
      <c r="O22" s="494"/>
      <c r="P22" s="2159">
        <f>SUM(D22:F22)</f>
        <v>422</v>
      </c>
      <c r="Q22" s="202">
        <f>SUM(H22:J22)</f>
        <v>396</v>
      </c>
      <c r="R22" s="207">
        <v>530</v>
      </c>
      <c r="S22" s="207">
        <v>331</v>
      </c>
      <c r="T22" s="206"/>
    </row>
    <row r="23" spans="1:20" s="445" customFormat="1" ht="10.5" customHeight="1" x14ac:dyDescent="0.15">
      <c r="A23" s="176"/>
      <c r="B23" s="176"/>
      <c r="C23" s="176"/>
      <c r="D23" s="2157">
        <f>SUM(D21:D22)</f>
        <v>509</v>
      </c>
      <c r="E23" s="838">
        <f>SUM(E21:E22)</f>
        <v>475</v>
      </c>
      <c r="F23" s="838">
        <f t="shared" ref="F23:L23" si="10">SUM(F21:F22)</f>
        <v>479</v>
      </c>
      <c r="G23" s="838">
        <f t="shared" si="10"/>
        <v>457</v>
      </c>
      <c r="H23" s="838">
        <f t="shared" si="10"/>
        <v>448</v>
      </c>
      <c r="I23" s="838">
        <f t="shared" si="10"/>
        <v>429</v>
      </c>
      <c r="J23" s="838">
        <f t="shared" si="10"/>
        <v>432</v>
      </c>
      <c r="K23" s="838">
        <f t="shared" si="10"/>
        <v>422</v>
      </c>
      <c r="L23" s="838">
        <f t="shared" si="10"/>
        <v>239</v>
      </c>
      <c r="M23" s="213"/>
      <c r="N23" s="204"/>
      <c r="O23" s="481"/>
      <c r="P23" s="2161">
        <f>SUM(P21:P22)</f>
        <v>1463</v>
      </c>
      <c r="Q23" s="212">
        <f>SUM(Q21:Q22)</f>
        <v>1309</v>
      </c>
      <c r="R23" s="212">
        <f>SUM(R21:R22)</f>
        <v>1766</v>
      </c>
      <c r="S23" s="212">
        <f>SUM(S21:S22)</f>
        <v>876</v>
      </c>
      <c r="T23" s="215"/>
    </row>
    <row r="24" spans="1:20" s="445" customFormat="1" ht="10.5" customHeight="1" x14ac:dyDescent="0.15">
      <c r="A24" s="488"/>
      <c r="B24" s="488"/>
      <c r="C24" s="488"/>
      <c r="D24" s="2161"/>
      <c r="E24" s="838"/>
      <c r="F24" s="480"/>
      <c r="G24" s="480"/>
      <c r="H24" s="480"/>
      <c r="I24" s="480"/>
      <c r="J24" s="480"/>
      <c r="K24" s="480"/>
      <c r="L24" s="480"/>
      <c r="M24" s="480"/>
      <c r="N24" s="239"/>
      <c r="O24" s="480"/>
      <c r="P24" s="2161"/>
      <c r="Q24" s="480"/>
      <c r="R24" s="212"/>
      <c r="S24" s="212"/>
      <c r="T24" s="489"/>
    </row>
    <row r="25" spans="1:20" s="445" customFormat="1" ht="10.5" customHeight="1" x14ac:dyDescent="0.15">
      <c r="A25" s="2455" t="s">
        <v>141</v>
      </c>
      <c r="B25" s="2455"/>
      <c r="C25" s="2455"/>
      <c r="D25" s="2196"/>
      <c r="E25" s="1959"/>
      <c r="F25" s="490"/>
      <c r="G25" s="490"/>
      <c r="H25" s="490"/>
      <c r="I25" s="490"/>
      <c r="J25" s="490"/>
      <c r="K25" s="490"/>
      <c r="L25" s="490"/>
      <c r="M25" s="1097"/>
      <c r="N25" s="239"/>
      <c r="O25" s="1612"/>
      <c r="P25" s="2205"/>
      <c r="Q25" s="490"/>
      <c r="R25" s="492"/>
      <c r="S25" s="492"/>
      <c r="T25" s="466"/>
    </row>
    <row r="26" spans="1:20" s="445" customFormat="1" ht="10.5" customHeight="1" x14ac:dyDescent="0.15">
      <c r="A26" s="1613"/>
      <c r="B26" s="2451" t="s">
        <v>877</v>
      </c>
      <c r="C26" s="2451"/>
      <c r="D26" s="2156">
        <v>33170</v>
      </c>
      <c r="E26" s="828">
        <v>31232</v>
      </c>
      <c r="F26" s="243">
        <v>30507</v>
      </c>
      <c r="G26" s="243">
        <v>28903</v>
      </c>
      <c r="H26" s="243">
        <v>28276</v>
      </c>
      <c r="I26" s="243">
        <v>27312</v>
      </c>
      <c r="J26" s="243">
        <v>26350</v>
      </c>
      <c r="K26" s="243">
        <v>26478</v>
      </c>
      <c r="L26" s="243">
        <v>16234</v>
      </c>
      <c r="M26" s="1614"/>
      <c r="N26" s="204"/>
      <c r="O26" s="464"/>
      <c r="P26" s="2159">
        <v>31641</v>
      </c>
      <c r="Q26" s="828">
        <v>27313</v>
      </c>
      <c r="R26" s="243">
        <v>27714</v>
      </c>
      <c r="S26" s="243">
        <v>15088</v>
      </c>
      <c r="T26" s="206"/>
    </row>
    <row r="27" spans="1:20" s="445" customFormat="1" ht="10.5" customHeight="1" x14ac:dyDescent="0.15">
      <c r="A27" s="1613"/>
      <c r="B27" s="2451" t="s">
        <v>757</v>
      </c>
      <c r="C27" s="2451"/>
      <c r="D27" s="2156">
        <v>3356</v>
      </c>
      <c r="E27" s="828">
        <v>3199</v>
      </c>
      <c r="F27" s="243">
        <v>3140</v>
      </c>
      <c r="G27" s="243">
        <v>3002</v>
      </c>
      <c r="H27" s="243">
        <v>2867</v>
      </c>
      <c r="I27" s="243">
        <v>2707</v>
      </c>
      <c r="J27" s="243">
        <v>2606</v>
      </c>
      <c r="K27" s="243">
        <v>2519</v>
      </c>
      <c r="L27" s="243">
        <v>1004</v>
      </c>
      <c r="M27" s="498"/>
      <c r="N27" s="204"/>
      <c r="O27" s="494"/>
      <c r="P27" s="2159">
        <v>3232</v>
      </c>
      <c r="Q27" s="828">
        <v>2727</v>
      </c>
      <c r="R27" s="467">
        <v>2796</v>
      </c>
      <c r="S27" s="467">
        <v>888</v>
      </c>
      <c r="T27" s="206"/>
    </row>
    <row r="28" spans="1:20" s="1862" customFormat="1" ht="10.5" hidden="1" customHeight="1" x14ac:dyDescent="0.15">
      <c r="A28" s="1613"/>
      <c r="B28" s="2451" t="s">
        <v>821</v>
      </c>
      <c r="C28" s="2451"/>
      <c r="D28" s="2156">
        <v>0</v>
      </c>
      <c r="E28" s="828">
        <v>1546</v>
      </c>
      <c r="F28" s="243">
        <v>1501</v>
      </c>
      <c r="G28" s="243">
        <v>1436</v>
      </c>
      <c r="H28" s="243">
        <v>1334</v>
      </c>
      <c r="I28" s="243">
        <v>1237</v>
      </c>
      <c r="J28" s="243">
        <v>1210</v>
      </c>
      <c r="K28" s="243">
        <v>1276</v>
      </c>
      <c r="L28" s="243">
        <v>614</v>
      </c>
      <c r="M28" s="498"/>
      <c r="N28" s="204"/>
      <c r="O28" s="494"/>
      <c r="P28" s="2159">
        <v>0</v>
      </c>
      <c r="Q28" s="243">
        <v>1248</v>
      </c>
      <c r="R28" s="467">
        <v>1296</v>
      </c>
      <c r="S28" s="467">
        <v>524</v>
      </c>
      <c r="T28" s="206"/>
    </row>
    <row r="29" spans="1:20" s="445" customFormat="1" ht="10.5" customHeight="1" x14ac:dyDescent="0.15">
      <c r="A29" s="1613"/>
      <c r="B29" s="2451" t="s">
        <v>771</v>
      </c>
      <c r="C29" s="2451"/>
      <c r="D29" s="2156">
        <v>43688</v>
      </c>
      <c r="E29" s="828">
        <v>42501</v>
      </c>
      <c r="F29" s="243">
        <v>41205</v>
      </c>
      <c r="G29" s="243">
        <v>38302</v>
      </c>
      <c r="H29" s="243">
        <v>37363</v>
      </c>
      <c r="I29" s="243">
        <v>36034</v>
      </c>
      <c r="J29" s="243">
        <v>35317</v>
      </c>
      <c r="K29" s="243">
        <v>34773</v>
      </c>
      <c r="L29" s="243">
        <v>20432</v>
      </c>
      <c r="M29" s="498"/>
      <c r="N29" s="204"/>
      <c r="O29" s="494"/>
      <c r="P29" s="2159">
        <v>42465</v>
      </c>
      <c r="Q29" s="243">
        <v>36240</v>
      </c>
      <c r="R29" s="467">
        <v>36760</v>
      </c>
      <c r="S29" s="467">
        <v>18263</v>
      </c>
      <c r="T29" s="206"/>
    </row>
    <row r="30" spans="1:20" s="445" customFormat="1" ht="10.5" customHeight="1" x14ac:dyDescent="0.15">
      <c r="A30" s="1613"/>
      <c r="B30" s="2451" t="s">
        <v>568</v>
      </c>
      <c r="C30" s="2451"/>
      <c r="D30" s="2156">
        <v>7303</v>
      </c>
      <c r="E30" s="828">
        <v>7526</v>
      </c>
      <c r="F30" s="243">
        <v>7573</v>
      </c>
      <c r="G30" s="243">
        <v>7198</v>
      </c>
      <c r="H30" s="243">
        <v>7153</v>
      </c>
      <c r="I30" s="243">
        <v>7194</v>
      </c>
      <c r="J30" s="243">
        <v>7282</v>
      </c>
      <c r="K30" s="243">
        <v>6880</v>
      </c>
      <c r="L30" s="243">
        <v>3210</v>
      </c>
      <c r="M30" s="498"/>
      <c r="N30" s="204"/>
      <c r="O30" s="494"/>
      <c r="P30" s="2159">
        <v>7467</v>
      </c>
      <c r="Q30" s="243">
        <v>7210</v>
      </c>
      <c r="R30" s="467">
        <v>7207</v>
      </c>
      <c r="S30" s="467">
        <v>2579</v>
      </c>
      <c r="T30" s="206"/>
    </row>
    <row r="31" spans="1:20" s="445" customFormat="1" ht="10.5" customHeight="1" x14ac:dyDescent="0.15">
      <c r="A31" s="1613"/>
      <c r="B31" s="2451" t="s">
        <v>569</v>
      </c>
      <c r="C31" s="2451"/>
      <c r="D31" s="2156">
        <v>19565</v>
      </c>
      <c r="E31" s="828">
        <v>19063</v>
      </c>
      <c r="F31" s="243">
        <v>18066</v>
      </c>
      <c r="G31" s="243">
        <v>15972</v>
      </c>
      <c r="H31" s="243">
        <v>15079</v>
      </c>
      <c r="I31" s="243">
        <v>14382</v>
      </c>
      <c r="J31" s="243">
        <v>14110</v>
      </c>
      <c r="K31" s="243">
        <v>13532</v>
      </c>
      <c r="L31" s="243">
        <v>5495</v>
      </c>
      <c r="M31" s="498"/>
      <c r="N31" s="204"/>
      <c r="O31" s="494"/>
      <c r="P31" s="2159">
        <v>18896</v>
      </c>
      <c r="Q31" s="243">
        <v>14525</v>
      </c>
      <c r="R31" s="467">
        <v>14890</v>
      </c>
      <c r="S31" s="467">
        <v>4816</v>
      </c>
      <c r="T31" s="206"/>
    </row>
    <row r="32" spans="1:20" s="445" customFormat="1" ht="10.5" customHeight="1" x14ac:dyDescent="0.15">
      <c r="A32" s="1613"/>
      <c r="B32" s="2451" t="s">
        <v>570</v>
      </c>
      <c r="C32" s="2451"/>
      <c r="D32" s="2156">
        <v>599</v>
      </c>
      <c r="E32" s="828">
        <v>107</v>
      </c>
      <c r="F32" s="243">
        <v>82</v>
      </c>
      <c r="G32" s="243">
        <v>346</v>
      </c>
      <c r="H32" s="243">
        <v>300</v>
      </c>
      <c r="I32" s="243">
        <v>131</v>
      </c>
      <c r="J32" s="243">
        <v>69</v>
      </c>
      <c r="K32" s="243">
        <v>249</v>
      </c>
      <c r="L32" s="243">
        <v>537</v>
      </c>
      <c r="M32" s="1614"/>
      <c r="N32" s="204"/>
      <c r="O32" s="494"/>
      <c r="P32" s="2159">
        <v>264</v>
      </c>
      <c r="Q32" s="243">
        <v>167</v>
      </c>
      <c r="R32" s="467">
        <v>212</v>
      </c>
      <c r="S32" s="467">
        <v>199</v>
      </c>
      <c r="T32" s="206"/>
    </row>
    <row r="33" spans="1:20" s="445" customFormat="1" ht="10.5" customHeight="1" x14ac:dyDescent="0.15">
      <c r="A33" s="1613"/>
      <c r="B33" s="2451" t="s">
        <v>778</v>
      </c>
      <c r="C33" s="2451"/>
      <c r="D33" s="2158">
        <v>7318</v>
      </c>
      <c r="E33" s="848">
        <v>7097</v>
      </c>
      <c r="F33" s="468">
        <v>7187</v>
      </c>
      <c r="G33" s="468">
        <v>6943</v>
      </c>
      <c r="H33" s="468">
        <v>6837</v>
      </c>
      <c r="I33" s="468">
        <v>6630</v>
      </c>
      <c r="J33" s="468">
        <v>6557</v>
      </c>
      <c r="K33" s="468">
        <v>6336</v>
      </c>
      <c r="L33" s="468">
        <v>3062</v>
      </c>
      <c r="M33" s="499"/>
      <c r="N33" s="204"/>
      <c r="O33" s="469"/>
      <c r="P33" s="2162">
        <v>7201</v>
      </c>
      <c r="Q33" s="468">
        <v>6675</v>
      </c>
      <c r="R33" s="468">
        <v>6742</v>
      </c>
      <c r="S33" s="468">
        <v>2626</v>
      </c>
      <c r="T33" s="218"/>
    </row>
    <row r="34" spans="1:20" s="445" customFormat="1" ht="10.5" customHeight="1" x14ac:dyDescent="0.15">
      <c r="A34" s="1081"/>
      <c r="B34" s="1081"/>
      <c r="C34" s="1081"/>
      <c r="D34" s="2197"/>
      <c r="E34" s="1958"/>
      <c r="F34" s="501"/>
      <c r="G34" s="501"/>
      <c r="H34" s="501"/>
      <c r="I34" s="501"/>
      <c r="J34" s="501"/>
      <c r="K34" s="501"/>
      <c r="L34" s="501"/>
      <c r="M34" s="501"/>
      <c r="N34" s="1615"/>
      <c r="O34" s="501"/>
      <c r="P34" s="2197"/>
      <c r="Q34" s="501"/>
      <c r="R34" s="502"/>
      <c r="S34" s="502"/>
      <c r="T34" s="502"/>
    </row>
    <row r="35" spans="1:20" s="445" customFormat="1" ht="10.5" customHeight="1" x14ac:dyDescent="0.15">
      <c r="A35" s="2455" t="s">
        <v>61</v>
      </c>
      <c r="B35" s="2455"/>
      <c r="C35" s="2455"/>
      <c r="D35" s="2198"/>
      <c r="E35" s="1960"/>
      <c r="F35" s="504"/>
      <c r="G35" s="504"/>
      <c r="H35" s="504"/>
      <c r="I35" s="504"/>
      <c r="J35" s="504"/>
      <c r="K35" s="504"/>
      <c r="L35" s="504"/>
      <c r="M35" s="1616"/>
      <c r="N35" s="1617"/>
      <c r="O35" s="1618"/>
      <c r="P35" s="2206"/>
      <c r="Q35" s="504"/>
      <c r="R35" s="1619"/>
      <c r="S35" s="1619"/>
      <c r="T35" s="505"/>
    </row>
    <row r="36" spans="1:20" s="445" customFormat="1" ht="10.5" customHeight="1" x14ac:dyDescent="0.15">
      <c r="A36" s="1613"/>
      <c r="B36" s="2451" t="s">
        <v>772</v>
      </c>
      <c r="C36" s="2451"/>
      <c r="D36" s="2199">
        <v>3.2500000000000001E-2</v>
      </c>
      <c r="E36" s="1961">
        <v>3.2599999999999997E-2</v>
      </c>
      <c r="F36" s="508">
        <v>3.32E-2</v>
      </c>
      <c r="G36" s="508">
        <v>3.3399999999999999E-2</v>
      </c>
      <c r="H36" s="508">
        <v>3.3700000000000001E-2</v>
      </c>
      <c r="I36" s="508">
        <v>3.4500000000000003E-2</v>
      </c>
      <c r="J36" s="508">
        <v>3.2899999999999999E-2</v>
      </c>
      <c r="K36" s="508">
        <v>3.4599999999999999E-2</v>
      </c>
      <c r="L36" s="508">
        <v>2.9899999999999999E-2</v>
      </c>
      <c r="M36" s="1620"/>
      <c r="N36" s="1621"/>
      <c r="O36" s="1622"/>
      <c r="P36" s="2207">
        <v>3.2800000000000003E-2</v>
      </c>
      <c r="Q36" s="508">
        <v>3.3700000000000001E-2</v>
      </c>
      <c r="R36" s="508">
        <v>3.3599999999999998E-2</v>
      </c>
      <c r="S36" s="508">
        <v>2.98E-2</v>
      </c>
      <c r="T36" s="511"/>
    </row>
    <row r="37" spans="1:20" s="445" customFormat="1" ht="10.5" customHeight="1" x14ac:dyDescent="0.15">
      <c r="A37" s="1613"/>
      <c r="B37" s="2451" t="s">
        <v>144</v>
      </c>
      <c r="C37" s="2451"/>
      <c r="D37" s="2200">
        <v>0.55300000000000005</v>
      </c>
      <c r="E37" s="1962">
        <v>0.58499999999999996</v>
      </c>
      <c r="F37" s="512">
        <v>0.57199999999999995</v>
      </c>
      <c r="G37" s="512">
        <v>0.57599999999999996</v>
      </c>
      <c r="H37" s="512">
        <v>0.55000000000000004</v>
      </c>
      <c r="I37" s="512">
        <v>0.59399999999999997</v>
      </c>
      <c r="J37" s="512">
        <v>0.59599999999999997</v>
      </c>
      <c r="K37" s="512">
        <v>0.55700000000000005</v>
      </c>
      <c r="L37" s="512">
        <v>0.64300000000000002</v>
      </c>
      <c r="M37" s="1623"/>
      <c r="N37" s="509"/>
      <c r="O37" s="510"/>
      <c r="P37" s="2208">
        <v>0.56899999999999995</v>
      </c>
      <c r="Q37" s="512">
        <v>0.57999999999999996</v>
      </c>
      <c r="R37" s="513">
        <v>0.57899999999999996</v>
      </c>
      <c r="S37" s="513">
        <v>0.61</v>
      </c>
      <c r="T37" s="511"/>
    </row>
    <row r="38" spans="1:20" s="445" customFormat="1" ht="10.5" customHeight="1" x14ac:dyDescent="0.15">
      <c r="A38" s="114"/>
      <c r="B38" s="2451" t="s">
        <v>773</v>
      </c>
      <c r="C38" s="2451"/>
      <c r="D38" s="2200">
        <v>9.0999999999999998E-2</v>
      </c>
      <c r="E38" s="1962">
        <v>9.0999999999999998E-2</v>
      </c>
      <c r="F38" s="512">
        <v>0.09</v>
      </c>
      <c r="G38" s="512">
        <v>7.1999999999999995E-2</v>
      </c>
      <c r="H38" s="512">
        <v>9.0999999999999998E-2</v>
      </c>
      <c r="I38" s="512">
        <v>8.2000000000000003E-2</v>
      </c>
      <c r="J38" s="512">
        <v>7.9000000000000001E-2</v>
      </c>
      <c r="K38" s="512">
        <v>6.4000000000000001E-2</v>
      </c>
      <c r="L38" s="512">
        <v>5.1999999999999998E-2</v>
      </c>
      <c r="M38" s="1624"/>
      <c r="N38" s="515"/>
      <c r="O38" s="516"/>
      <c r="P38" s="2209">
        <v>0.09</v>
      </c>
      <c r="Q38" s="514">
        <v>8.4000000000000005E-2</v>
      </c>
      <c r="R38" s="517">
        <v>8.1000000000000003E-2</v>
      </c>
      <c r="S38" s="517">
        <v>7.4999999999999997E-2</v>
      </c>
      <c r="T38" s="518"/>
    </row>
    <row r="39" spans="1:20" s="445" customFormat="1" ht="10.5" customHeight="1" x14ac:dyDescent="0.15">
      <c r="A39" s="1625"/>
      <c r="B39" s="2451" t="s">
        <v>60</v>
      </c>
      <c r="C39" s="2451"/>
      <c r="D39" s="2156">
        <f>D18</f>
        <v>172</v>
      </c>
      <c r="E39" s="828">
        <v>163</v>
      </c>
      <c r="F39" s="202">
        <v>168</v>
      </c>
      <c r="G39" s="202">
        <v>131</v>
      </c>
      <c r="H39" s="202">
        <v>162</v>
      </c>
      <c r="I39" s="202">
        <v>138</v>
      </c>
      <c r="J39" s="202">
        <v>134</v>
      </c>
      <c r="K39" s="202">
        <v>107</v>
      </c>
      <c r="L39" s="202">
        <v>41</v>
      </c>
      <c r="M39" s="203"/>
      <c r="N39" s="520"/>
      <c r="O39" s="464"/>
      <c r="P39" s="2159">
        <f>P18</f>
        <v>503</v>
      </c>
      <c r="Q39" s="243">
        <f>Q18</f>
        <v>434</v>
      </c>
      <c r="R39" s="243">
        <f t="shared" ref="R39:S39" si="11">R18</f>
        <v>565</v>
      </c>
      <c r="S39" s="243">
        <f t="shared" si="11"/>
        <v>203</v>
      </c>
      <c r="T39" s="518"/>
    </row>
    <row r="40" spans="1:20" s="445" customFormat="1" ht="10.5" customHeight="1" x14ac:dyDescent="0.15">
      <c r="A40" s="114"/>
      <c r="B40" s="2451" t="s">
        <v>774</v>
      </c>
      <c r="C40" s="2451"/>
      <c r="D40" s="2156">
        <v>-181</v>
      </c>
      <c r="E40" s="828">
        <v>-171</v>
      </c>
      <c r="F40" s="235">
        <v>-178</v>
      </c>
      <c r="G40" s="235">
        <v>-172</v>
      </c>
      <c r="H40" s="235">
        <v>-170</v>
      </c>
      <c r="I40" s="235">
        <v>-160</v>
      </c>
      <c r="J40" s="235">
        <v>-162</v>
      </c>
      <c r="K40" s="235">
        <v>-156</v>
      </c>
      <c r="L40" s="235">
        <v>-76</v>
      </c>
      <c r="M40" s="203"/>
      <c r="N40" s="521"/>
      <c r="O40" s="472"/>
      <c r="P40" s="2159">
        <f>SUM(D40:F40)</f>
        <v>-530</v>
      </c>
      <c r="Q40" s="239">
        <f>SUM(H40:J40)</f>
        <v>-492</v>
      </c>
      <c r="R40" s="204">
        <v>-664</v>
      </c>
      <c r="S40" s="204">
        <v>-256</v>
      </c>
      <c r="T40" s="206"/>
    </row>
    <row r="41" spans="1:20" s="445" customFormat="1" ht="10.5" customHeight="1" x14ac:dyDescent="0.15">
      <c r="A41" s="1626"/>
      <c r="B41" s="2451" t="s">
        <v>775</v>
      </c>
      <c r="C41" s="2451"/>
      <c r="D41" s="2157">
        <f>SUM(D39:D40)</f>
        <v>-9</v>
      </c>
      <c r="E41" s="838">
        <f>SUM(E39:E40)</f>
        <v>-8</v>
      </c>
      <c r="F41" s="838">
        <f t="shared" ref="F41:L41" si="12">SUM(F39:F40)</f>
        <v>-10</v>
      </c>
      <c r="G41" s="838">
        <f t="shared" si="12"/>
        <v>-41</v>
      </c>
      <c r="H41" s="838">
        <f t="shared" si="12"/>
        <v>-8</v>
      </c>
      <c r="I41" s="838">
        <f t="shared" si="12"/>
        <v>-22</v>
      </c>
      <c r="J41" s="838">
        <f t="shared" si="12"/>
        <v>-28</v>
      </c>
      <c r="K41" s="838">
        <f t="shared" si="12"/>
        <v>-49</v>
      </c>
      <c r="L41" s="838">
        <f t="shared" si="12"/>
        <v>-35</v>
      </c>
      <c r="M41" s="522"/>
      <c r="N41" s="523"/>
      <c r="O41" s="481"/>
      <c r="P41" s="2161">
        <f>SUM(P39:P40)</f>
        <v>-27</v>
      </c>
      <c r="Q41" s="480">
        <f>SUM(Q39:Q40)</f>
        <v>-58</v>
      </c>
      <c r="R41" s="480">
        <f t="shared" ref="R41:S41" si="13">SUM(R39:R40)</f>
        <v>-99</v>
      </c>
      <c r="S41" s="480">
        <f t="shared" si="13"/>
        <v>-53</v>
      </c>
      <c r="T41" s="215"/>
    </row>
    <row r="42" spans="1:20" s="445" customFormat="1" ht="10.5" customHeight="1" x14ac:dyDescent="0.15">
      <c r="A42" s="175"/>
      <c r="B42" s="175"/>
      <c r="C42" s="175"/>
      <c r="D42" s="2160"/>
      <c r="E42" s="819"/>
      <c r="F42" s="204"/>
      <c r="G42" s="204"/>
      <c r="H42" s="204"/>
      <c r="I42" s="204"/>
      <c r="J42" s="204"/>
      <c r="K42" s="204"/>
      <c r="L42" s="204"/>
      <c r="M42" s="204"/>
      <c r="N42" s="204"/>
      <c r="O42" s="204"/>
      <c r="P42" s="2160"/>
      <c r="Q42" s="204"/>
      <c r="R42" s="204"/>
      <c r="S42" s="204"/>
      <c r="T42" s="525"/>
    </row>
    <row r="43" spans="1:20" s="445" customFormat="1" ht="10.5" customHeight="1" x14ac:dyDescent="0.15">
      <c r="A43" s="2455" t="s">
        <v>146</v>
      </c>
      <c r="B43" s="2455"/>
      <c r="C43" s="2455"/>
      <c r="D43" s="2201"/>
      <c r="E43" s="1938"/>
      <c r="F43" s="448"/>
      <c r="G43" s="448"/>
      <c r="H43" s="448"/>
      <c r="I43" s="448"/>
      <c r="J43" s="448"/>
      <c r="K43" s="448"/>
      <c r="L43" s="448"/>
      <c r="M43" s="527"/>
      <c r="N43" s="453"/>
      <c r="O43" s="447"/>
      <c r="P43" s="2210"/>
      <c r="Q43" s="448"/>
      <c r="R43" s="448"/>
      <c r="S43" s="448"/>
      <c r="T43" s="199"/>
    </row>
    <row r="44" spans="1:20" s="445" customFormat="1" ht="10.5" customHeight="1" x14ac:dyDescent="0.15">
      <c r="A44" s="1627"/>
      <c r="B44" s="2410" t="s">
        <v>776</v>
      </c>
      <c r="C44" s="2410"/>
      <c r="D44" s="2202"/>
      <c r="E44" s="1963"/>
      <c r="F44" s="532"/>
      <c r="G44" s="532"/>
      <c r="H44" s="532"/>
      <c r="I44" s="532"/>
      <c r="J44" s="532"/>
      <c r="K44" s="532"/>
      <c r="L44" s="532"/>
      <c r="M44" s="538"/>
      <c r="N44" s="539"/>
      <c r="O44" s="540"/>
      <c r="P44" s="2211"/>
      <c r="Q44" s="532"/>
      <c r="R44" s="532"/>
      <c r="S44" s="532"/>
      <c r="T44" s="533"/>
    </row>
    <row r="45" spans="1:20" s="445" customFormat="1" ht="10.5" customHeight="1" x14ac:dyDescent="0.15">
      <c r="A45" s="1628"/>
      <c r="B45" s="1629"/>
      <c r="C45" s="1964" t="s">
        <v>169</v>
      </c>
      <c r="D45" s="2156">
        <v>66923</v>
      </c>
      <c r="E45" s="828">
        <v>66253</v>
      </c>
      <c r="F45" s="204">
        <v>60383</v>
      </c>
      <c r="G45" s="204">
        <v>60718</v>
      </c>
      <c r="H45" s="204">
        <v>61732</v>
      </c>
      <c r="I45" s="204">
        <v>57830</v>
      </c>
      <c r="J45" s="204">
        <v>57691</v>
      </c>
      <c r="K45" s="204">
        <v>55705</v>
      </c>
      <c r="L45" s="204">
        <v>40726</v>
      </c>
      <c r="M45" s="203"/>
      <c r="N45" s="204"/>
      <c r="O45" s="472"/>
      <c r="P45" s="2160">
        <f>D45</f>
        <v>66923</v>
      </c>
      <c r="Q45" s="204">
        <f>H45</f>
        <v>61732</v>
      </c>
      <c r="R45" s="204">
        <v>60718</v>
      </c>
      <c r="S45" s="204">
        <v>55705</v>
      </c>
      <c r="T45" s="535"/>
    </row>
    <row r="46" spans="1:20" s="445" customFormat="1" ht="10.5" customHeight="1" x14ac:dyDescent="0.15">
      <c r="A46" s="1630"/>
      <c r="B46" s="1630"/>
      <c r="C46" s="1964" t="s">
        <v>170</v>
      </c>
      <c r="D46" s="2156">
        <v>22161</v>
      </c>
      <c r="E46" s="828">
        <v>19845</v>
      </c>
      <c r="F46" s="207">
        <v>19253</v>
      </c>
      <c r="G46" s="207">
        <v>19297</v>
      </c>
      <c r="H46" s="207">
        <v>18672</v>
      </c>
      <c r="I46" s="207">
        <v>18669</v>
      </c>
      <c r="J46" s="207">
        <v>18506</v>
      </c>
      <c r="K46" s="207">
        <v>18342</v>
      </c>
      <c r="L46" s="207">
        <v>17628</v>
      </c>
      <c r="M46" s="203"/>
      <c r="N46" s="204"/>
      <c r="O46" s="494"/>
      <c r="P46" s="2203">
        <f>D46</f>
        <v>22161</v>
      </c>
      <c r="Q46" s="207">
        <f>H46</f>
        <v>18672</v>
      </c>
      <c r="R46" s="207">
        <v>19297</v>
      </c>
      <c r="S46" s="207">
        <v>18342</v>
      </c>
      <c r="T46" s="535"/>
    </row>
    <row r="47" spans="1:20" s="445" customFormat="1" ht="10.5" customHeight="1" x14ac:dyDescent="0.15">
      <c r="A47" s="1631"/>
      <c r="B47" s="1631"/>
      <c r="C47" s="1631"/>
      <c r="D47" s="2157">
        <f>SUM(D45:D46)</f>
        <v>89084</v>
      </c>
      <c r="E47" s="838">
        <f>SUM(E45:E46)</f>
        <v>86098</v>
      </c>
      <c r="F47" s="838">
        <f t="shared" ref="F47:L47" si="14">SUM(F45:F46)</f>
        <v>79636</v>
      </c>
      <c r="G47" s="838">
        <f t="shared" si="14"/>
        <v>80015</v>
      </c>
      <c r="H47" s="838">
        <f t="shared" si="14"/>
        <v>80404</v>
      </c>
      <c r="I47" s="838">
        <f t="shared" si="14"/>
        <v>76499</v>
      </c>
      <c r="J47" s="838">
        <f t="shared" si="14"/>
        <v>76197</v>
      </c>
      <c r="K47" s="838">
        <f t="shared" si="14"/>
        <v>74047</v>
      </c>
      <c r="L47" s="838">
        <f t="shared" si="14"/>
        <v>58354</v>
      </c>
      <c r="M47" s="213"/>
      <c r="N47" s="204"/>
      <c r="O47" s="481"/>
      <c r="P47" s="2161">
        <f>SUM(P45:P46)</f>
        <v>89084</v>
      </c>
      <c r="Q47" s="212">
        <f>SUM(Q45:Q46)</f>
        <v>80404</v>
      </c>
      <c r="R47" s="212">
        <f>SUM(R45:R46)</f>
        <v>80015</v>
      </c>
      <c r="S47" s="212">
        <f>SUM(S45:S46)</f>
        <v>74047</v>
      </c>
      <c r="T47" s="215"/>
    </row>
    <row r="48" spans="1:20" s="445" customFormat="1" ht="10.5" customHeight="1" x14ac:dyDescent="0.15">
      <c r="A48" s="1627"/>
      <c r="B48" s="2410" t="s">
        <v>777</v>
      </c>
      <c r="C48" s="2410"/>
      <c r="D48" s="2202"/>
      <c r="E48" s="1963"/>
      <c r="F48" s="532"/>
      <c r="G48" s="532"/>
      <c r="H48" s="532"/>
      <c r="I48" s="532"/>
      <c r="J48" s="532"/>
      <c r="K48" s="532"/>
      <c r="L48" s="532"/>
      <c r="M48" s="538"/>
      <c r="N48" s="539"/>
      <c r="O48" s="540"/>
      <c r="P48" s="2211"/>
      <c r="Q48" s="532"/>
      <c r="R48" s="532"/>
      <c r="S48" s="532"/>
      <c r="T48" s="206"/>
    </row>
    <row r="49" spans="1:23" s="445" customFormat="1" ht="10.5" customHeight="1" x14ac:dyDescent="0.15">
      <c r="A49" s="1628"/>
      <c r="B49" s="1629"/>
      <c r="C49" s="1964" t="s">
        <v>169</v>
      </c>
      <c r="D49" s="2156">
        <v>56247</v>
      </c>
      <c r="E49" s="828">
        <v>55629</v>
      </c>
      <c r="F49" s="204">
        <v>50853</v>
      </c>
      <c r="G49" s="204">
        <v>50766</v>
      </c>
      <c r="H49" s="204">
        <v>51784</v>
      </c>
      <c r="I49" s="204">
        <v>48365</v>
      </c>
      <c r="J49" s="204">
        <v>48288</v>
      </c>
      <c r="K49" s="204">
        <v>48741</v>
      </c>
      <c r="L49" s="204">
        <v>34901</v>
      </c>
      <c r="M49" s="203"/>
      <c r="N49" s="204"/>
      <c r="O49" s="472"/>
      <c r="P49" s="2160">
        <f>D49</f>
        <v>56247</v>
      </c>
      <c r="Q49" s="204">
        <f>H49</f>
        <v>51784</v>
      </c>
      <c r="R49" s="204">
        <v>50766</v>
      </c>
      <c r="S49" s="204">
        <v>48741</v>
      </c>
      <c r="T49" s="535"/>
    </row>
    <row r="50" spans="1:23" s="445" customFormat="1" ht="10.5" customHeight="1" x14ac:dyDescent="0.15">
      <c r="A50" s="1630"/>
      <c r="B50" s="1630"/>
      <c r="C50" s="1964" t="s">
        <v>170</v>
      </c>
      <c r="D50" s="2156">
        <v>11640</v>
      </c>
      <c r="E50" s="828">
        <v>9623</v>
      </c>
      <c r="F50" s="207">
        <v>9239</v>
      </c>
      <c r="G50" s="207">
        <v>9228</v>
      </c>
      <c r="H50" s="207">
        <v>9451</v>
      </c>
      <c r="I50" s="207">
        <v>10895</v>
      </c>
      <c r="J50" s="207">
        <v>11153</v>
      </c>
      <c r="K50" s="207">
        <v>9937</v>
      </c>
      <c r="L50" s="207">
        <v>10593</v>
      </c>
      <c r="M50" s="203"/>
      <c r="N50" s="204"/>
      <c r="O50" s="494"/>
      <c r="P50" s="2203">
        <f>D50</f>
        <v>11640</v>
      </c>
      <c r="Q50" s="207">
        <f>H50</f>
        <v>9451</v>
      </c>
      <c r="R50" s="207">
        <v>9228</v>
      </c>
      <c r="S50" s="207">
        <v>9937</v>
      </c>
      <c r="T50" s="535"/>
    </row>
    <row r="51" spans="1:23" s="445" customFormat="1" ht="10.5" customHeight="1" x14ac:dyDescent="0.15">
      <c r="A51" s="537"/>
      <c r="B51" s="537"/>
      <c r="C51" s="537"/>
      <c r="D51" s="2157">
        <f>SUM(D49:D50)</f>
        <v>67887</v>
      </c>
      <c r="E51" s="838">
        <f>SUM(E49:E50)</f>
        <v>65252</v>
      </c>
      <c r="F51" s="838">
        <f t="shared" ref="F51:L51" si="15">SUM(F49:F50)</f>
        <v>60092</v>
      </c>
      <c r="G51" s="838">
        <f t="shared" si="15"/>
        <v>59994</v>
      </c>
      <c r="H51" s="838">
        <f t="shared" si="15"/>
        <v>61235</v>
      </c>
      <c r="I51" s="838">
        <f t="shared" si="15"/>
        <v>59260</v>
      </c>
      <c r="J51" s="838">
        <f t="shared" si="15"/>
        <v>59441</v>
      </c>
      <c r="K51" s="838">
        <f t="shared" si="15"/>
        <v>58678</v>
      </c>
      <c r="L51" s="838">
        <f t="shared" si="15"/>
        <v>45494</v>
      </c>
      <c r="M51" s="213"/>
      <c r="N51" s="204"/>
      <c r="O51" s="481"/>
      <c r="P51" s="2161">
        <f>SUM(P49:P50)</f>
        <v>67887</v>
      </c>
      <c r="Q51" s="212">
        <f>SUM(Q49:Q50)</f>
        <v>61235</v>
      </c>
      <c r="R51" s="212">
        <f>SUM(R49:R50)</f>
        <v>59994</v>
      </c>
      <c r="S51" s="212">
        <f>SUM(S49:S50)</f>
        <v>58678</v>
      </c>
      <c r="T51" s="215"/>
    </row>
    <row r="52" spans="1:23" s="445" customFormat="1" ht="10.5" customHeight="1" x14ac:dyDescent="0.15">
      <c r="A52" s="133"/>
      <c r="B52" s="2406" t="s">
        <v>150</v>
      </c>
      <c r="C52" s="2406"/>
      <c r="D52" s="2157">
        <v>2111</v>
      </c>
      <c r="E52" s="838">
        <v>2015</v>
      </c>
      <c r="F52" s="211">
        <v>1982</v>
      </c>
      <c r="G52" s="211">
        <v>1947</v>
      </c>
      <c r="H52" s="211">
        <v>1926</v>
      </c>
      <c r="I52" s="211">
        <v>1814</v>
      </c>
      <c r="J52" s="211">
        <v>1746</v>
      </c>
      <c r="K52" s="211">
        <v>1753</v>
      </c>
      <c r="L52" s="211">
        <v>1734</v>
      </c>
      <c r="M52" s="216"/>
      <c r="N52" s="204"/>
      <c r="O52" s="469"/>
      <c r="P52" s="2162">
        <f>D52</f>
        <v>2111</v>
      </c>
      <c r="Q52" s="211">
        <f>H52</f>
        <v>1926</v>
      </c>
      <c r="R52" s="211">
        <v>1947</v>
      </c>
      <c r="S52" s="211">
        <v>1753</v>
      </c>
      <c r="T52" s="218"/>
    </row>
    <row r="53" spans="1:23" s="1632" customFormat="1" ht="5.25" customHeight="1" x14ac:dyDescent="0.15">
      <c r="A53" s="2454"/>
      <c r="B53" s="2454"/>
      <c r="C53" s="2454"/>
      <c r="D53" s="2454"/>
      <c r="E53" s="2454"/>
      <c r="F53" s="2454"/>
      <c r="G53" s="2454"/>
      <c r="H53" s="2454"/>
      <c r="I53" s="2454"/>
      <c r="J53" s="2454"/>
      <c r="K53" s="2454"/>
      <c r="L53" s="2454"/>
      <c r="M53" s="2454"/>
      <c r="N53" s="2454"/>
      <c r="O53" s="2454"/>
      <c r="P53" s="2454"/>
      <c r="Q53" s="2454"/>
      <c r="R53" s="2454"/>
      <c r="S53" s="2454"/>
      <c r="T53" s="2454"/>
    </row>
    <row r="54" spans="1:23" s="541" customFormat="1" ht="9" customHeight="1" x14ac:dyDescent="0.15">
      <c r="A54" s="546" t="s">
        <v>40</v>
      </c>
      <c r="B54" s="2420" t="s">
        <v>881</v>
      </c>
      <c r="C54" s="2420"/>
      <c r="D54" s="2420"/>
      <c r="E54" s="2420"/>
      <c r="F54" s="2420"/>
      <c r="G54" s="2420"/>
      <c r="H54" s="2420"/>
      <c r="I54" s="2420"/>
      <c r="J54" s="2420"/>
      <c r="K54" s="2420"/>
      <c r="L54" s="2420"/>
      <c r="M54" s="2420"/>
      <c r="N54" s="2420"/>
      <c r="O54" s="2420"/>
      <c r="P54" s="2420"/>
      <c r="Q54" s="2420"/>
      <c r="R54" s="2420"/>
      <c r="S54" s="2420"/>
      <c r="T54" s="2420"/>
    </row>
    <row r="55" spans="1:23" s="541" customFormat="1" ht="18" customHeight="1" x14ac:dyDescent="0.15">
      <c r="A55" s="546" t="s">
        <v>135</v>
      </c>
      <c r="B55" s="2420" t="s">
        <v>571</v>
      </c>
      <c r="C55" s="2420"/>
      <c r="D55" s="2420"/>
      <c r="E55" s="2420"/>
      <c r="F55" s="2420"/>
      <c r="G55" s="2420"/>
      <c r="H55" s="2420"/>
      <c r="I55" s="2420"/>
      <c r="J55" s="2420"/>
      <c r="K55" s="2420"/>
      <c r="L55" s="2420"/>
      <c r="M55" s="2420"/>
      <c r="N55" s="2420"/>
      <c r="O55" s="2420"/>
      <c r="P55" s="2420"/>
      <c r="Q55" s="2420"/>
      <c r="R55" s="2420"/>
      <c r="S55" s="2420"/>
      <c r="T55" s="2420"/>
    </row>
    <row r="56" spans="1:23" s="541" customFormat="1" ht="9.75" customHeight="1" x14ac:dyDescent="0.15">
      <c r="A56" s="546" t="s">
        <v>152</v>
      </c>
      <c r="B56" s="2453" t="s">
        <v>887</v>
      </c>
      <c r="C56" s="2453"/>
      <c r="D56" s="2453"/>
      <c r="E56" s="2453"/>
      <c r="F56" s="2453"/>
      <c r="G56" s="2453"/>
      <c r="H56" s="2453"/>
      <c r="I56" s="2453"/>
      <c r="J56" s="2453"/>
      <c r="K56" s="2453"/>
      <c r="L56" s="2453"/>
      <c r="M56" s="2453"/>
      <c r="N56" s="2453"/>
      <c r="O56" s="2453"/>
      <c r="P56" s="2453"/>
      <c r="Q56" s="2453"/>
      <c r="R56" s="2453"/>
      <c r="S56" s="2453"/>
      <c r="T56" s="2453"/>
    </row>
    <row r="57" spans="1:23" s="541" customFormat="1" ht="9" customHeight="1" x14ac:dyDescent="0.15">
      <c r="A57" s="546" t="s">
        <v>154</v>
      </c>
      <c r="B57" s="2453" t="s">
        <v>155</v>
      </c>
      <c r="C57" s="2453"/>
      <c r="D57" s="2453"/>
      <c r="E57" s="2453"/>
      <c r="F57" s="2453"/>
      <c r="G57" s="2453"/>
      <c r="H57" s="2453"/>
      <c r="I57" s="2453"/>
      <c r="J57" s="2453"/>
      <c r="K57" s="2453"/>
      <c r="L57" s="2453"/>
      <c r="M57" s="2453"/>
      <c r="N57" s="2453"/>
      <c r="O57" s="2453"/>
      <c r="P57" s="2453"/>
      <c r="Q57" s="2453"/>
      <c r="R57" s="2453"/>
      <c r="S57" s="2453"/>
      <c r="T57" s="2453"/>
    </row>
    <row r="58" spans="1:23" s="541" customFormat="1" ht="9" customHeight="1" x14ac:dyDescent="0.15">
      <c r="A58" s="546" t="s">
        <v>156</v>
      </c>
      <c r="B58" s="2453" t="s">
        <v>157</v>
      </c>
      <c r="C58" s="2453"/>
      <c r="D58" s="2453"/>
      <c r="E58" s="2453"/>
      <c r="F58" s="2453"/>
      <c r="G58" s="2453"/>
      <c r="H58" s="2453"/>
      <c r="I58" s="2453"/>
      <c r="J58" s="2453"/>
      <c r="K58" s="2453"/>
      <c r="L58" s="2453"/>
      <c r="M58" s="2453"/>
      <c r="N58" s="2453"/>
      <c r="O58" s="2453"/>
      <c r="P58" s="2453"/>
      <c r="Q58" s="2453"/>
      <c r="R58" s="2453"/>
      <c r="S58" s="2453"/>
      <c r="T58" s="2453"/>
    </row>
    <row r="59" spans="1:23" s="541" customFormat="1" ht="9" customHeight="1" x14ac:dyDescent="0.15">
      <c r="A59" s="546" t="s">
        <v>177</v>
      </c>
      <c r="B59" s="2453" t="s">
        <v>179</v>
      </c>
      <c r="C59" s="2453"/>
      <c r="D59" s="2453"/>
      <c r="E59" s="2453"/>
      <c r="F59" s="2453"/>
      <c r="G59" s="2453"/>
      <c r="H59" s="2453"/>
      <c r="I59" s="2453"/>
      <c r="J59" s="2453"/>
      <c r="K59" s="2453"/>
      <c r="L59" s="2453"/>
      <c r="M59" s="2453"/>
      <c r="N59" s="2453"/>
      <c r="O59" s="2453"/>
      <c r="P59" s="2453"/>
      <c r="Q59" s="2453"/>
      <c r="R59" s="2453"/>
      <c r="S59" s="2453"/>
      <c r="T59" s="2453"/>
    </row>
    <row r="60" spans="1:23" s="554" customFormat="1" x14ac:dyDescent="0.2">
      <c r="A60" s="549"/>
      <c r="B60" s="549"/>
      <c r="C60" s="549"/>
      <c r="D60" s="549"/>
      <c r="E60" s="550"/>
      <c r="F60" s="551"/>
      <c r="G60" s="552"/>
      <c r="H60" s="552"/>
      <c r="I60" s="552"/>
      <c r="J60" s="552"/>
      <c r="K60" s="552"/>
      <c r="L60" s="552"/>
      <c r="M60" s="552"/>
      <c r="N60" s="552"/>
      <c r="O60" s="553"/>
      <c r="P60" s="551"/>
      <c r="Q60" s="551"/>
      <c r="R60" s="552"/>
      <c r="S60" s="552"/>
      <c r="T60" s="552"/>
      <c r="V60" s="552"/>
      <c r="W60" s="555"/>
    </row>
    <row r="61" spans="1:23" s="554" customFormat="1" x14ac:dyDescent="0.2">
      <c r="A61" s="549"/>
      <c r="B61" s="549"/>
      <c r="C61" s="549"/>
      <c r="D61" s="549"/>
      <c r="E61" s="550"/>
      <c r="F61" s="551"/>
      <c r="G61" s="552"/>
      <c r="H61" s="552"/>
      <c r="I61" s="552"/>
      <c r="J61" s="552"/>
      <c r="K61" s="552"/>
      <c r="L61" s="552"/>
      <c r="M61" s="552"/>
      <c r="N61" s="552"/>
      <c r="O61" s="553"/>
      <c r="P61" s="551"/>
      <c r="Q61" s="551"/>
      <c r="R61" s="552"/>
      <c r="S61" s="552"/>
      <c r="T61" s="552"/>
      <c r="V61" s="552"/>
      <c r="W61" s="555"/>
    </row>
    <row r="62" spans="1:23" s="549" customFormat="1" x14ac:dyDescent="0.2">
      <c r="E62" s="550"/>
      <c r="F62" s="551"/>
      <c r="G62" s="552"/>
      <c r="H62" s="552"/>
      <c r="I62" s="552"/>
      <c r="J62" s="552"/>
      <c r="K62" s="552"/>
      <c r="L62" s="552"/>
      <c r="M62" s="552"/>
      <c r="N62" s="552"/>
      <c r="O62" s="553"/>
      <c r="P62" s="551"/>
      <c r="Q62" s="551"/>
      <c r="R62" s="552"/>
      <c r="S62" s="552"/>
      <c r="T62" s="552"/>
      <c r="U62" s="554"/>
      <c r="V62" s="552"/>
      <c r="W62" s="555"/>
    </row>
    <row r="63" spans="1:23" s="549" customFormat="1" x14ac:dyDescent="0.2">
      <c r="E63" s="550"/>
      <c r="F63" s="551"/>
      <c r="G63" s="552"/>
      <c r="H63" s="552"/>
      <c r="I63" s="552"/>
      <c r="J63" s="552"/>
      <c r="K63" s="552"/>
      <c r="L63" s="552"/>
      <c r="M63" s="552"/>
      <c r="N63" s="552"/>
      <c r="O63" s="553"/>
      <c r="P63" s="551"/>
      <c r="Q63" s="551"/>
      <c r="R63" s="552"/>
      <c r="S63" s="552"/>
      <c r="T63" s="552"/>
      <c r="U63" s="554"/>
      <c r="V63" s="552"/>
      <c r="W63" s="555"/>
    </row>
    <row r="64" spans="1:23" s="549" customFormat="1" x14ac:dyDescent="0.2">
      <c r="E64" s="550"/>
      <c r="F64" s="551"/>
      <c r="G64" s="552"/>
      <c r="H64" s="552"/>
      <c r="I64" s="552"/>
      <c r="J64" s="552"/>
      <c r="K64" s="552"/>
      <c r="L64" s="552"/>
      <c r="M64" s="552"/>
      <c r="N64" s="552"/>
      <c r="O64" s="553"/>
      <c r="P64" s="551"/>
      <c r="Q64" s="551"/>
      <c r="R64" s="552"/>
      <c r="S64" s="552"/>
      <c r="T64" s="552"/>
      <c r="U64" s="554"/>
      <c r="V64" s="552"/>
      <c r="W64" s="555"/>
    </row>
    <row r="65" spans="2:23" s="549" customFormat="1" x14ac:dyDescent="0.2">
      <c r="E65" s="550"/>
      <c r="F65" s="551"/>
      <c r="G65" s="552"/>
      <c r="H65" s="552"/>
      <c r="I65" s="552"/>
      <c r="J65" s="552"/>
      <c r="K65" s="552"/>
      <c r="L65" s="552"/>
      <c r="M65" s="552"/>
      <c r="N65" s="552"/>
      <c r="O65" s="553"/>
      <c r="P65" s="551"/>
      <c r="Q65" s="551"/>
      <c r="R65" s="552"/>
      <c r="S65" s="552"/>
      <c r="T65" s="552"/>
      <c r="U65" s="554"/>
      <c r="V65" s="552"/>
      <c r="W65" s="555"/>
    </row>
    <row r="66" spans="2:23" s="549" customFormat="1" x14ac:dyDescent="0.2">
      <c r="E66" s="550"/>
      <c r="F66" s="551"/>
      <c r="G66" s="552"/>
      <c r="H66" s="552"/>
      <c r="I66" s="552"/>
      <c r="J66" s="552"/>
      <c r="K66" s="552"/>
      <c r="L66" s="552"/>
      <c r="M66" s="552"/>
      <c r="N66" s="552"/>
      <c r="O66" s="553"/>
      <c r="P66" s="551"/>
      <c r="Q66" s="551"/>
      <c r="R66" s="552"/>
      <c r="S66" s="552"/>
      <c r="T66" s="552"/>
      <c r="U66" s="554"/>
      <c r="V66" s="552"/>
      <c r="W66" s="555"/>
    </row>
    <row r="67" spans="2:23" s="549" customFormat="1" x14ac:dyDescent="0.2">
      <c r="E67" s="550"/>
      <c r="F67" s="551"/>
      <c r="G67" s="552"/>
      <c r="H67" s="552"/>
      <c r="I67" s="552"/>
      <c r="J67" s="552"/>
      <c r="K67" s="552"/>
      <c r="L67" s="552"/>
      <c r="M67" s="552"/>
      <c r="N67" s="552"/>
      <c r="O67" s="553"/>
      <c r="P67" s="551"/>
      <c r="Q67" s="551"/>
      <c r="R67" s="552"/>
      <c r="S67" s="552"/>
      <c r="T67" s="552"/>
      <c r="U67" s="554"/>
      <c r="V67" s="552"/>
      <c r="W67" s="555"/>
    </row>
    <row r="68" spans="2:23" s="549" customFormat="1" x14ac:dyDescent="0.2">
      <c r="E68" s="550"/>
      <c r="F68" s="551"/>
      <c r="G68" s="552"/>
      <c r="H68" s="552"/>
      <c r="I68" s="552"/>
      <c r="J68" s="552"/>
      <c r="K68" s="552"/>
      <c r="L68" s="552"/>
      <c r="M68" s="552"/>
      <c r="N68" s="552"/>
      <c r="O68" s="553"/>
      <c r="P68" s="551"/>
      <c r="Q68" s="551"/>
      <c r="R68" s="552"/>
      <c r="S68" s="552"/>
      <c r="T68" s="552"/>
      <c r="U68" s="554"/>
      <c r="V68" s="552"/>
      <c r="W68" s="555"/>
    </row>
    <row r="69" spans="2:23" s="549" customFormat="1" x14ac:dyDescent="0.2">
      <c r="E69" s="550"/>
      <c r="F69" s="551"/>
      <c r="G69" s="552"/>
      <c r="H69" s="552"/>
      <c r="I69" s="552"/>
      <c r="J69" s="552"/>
      <c r="K69" s="552"/>
      <c r="L69" s="552"/>
      <c r="M69" s="552"/>
      <c r="N69" s="552"/>
      <c r="O69" s="553"/>
      <c r="P69" s="551"/>
      <c r="Q69" s="551"/>
      <c r="R69" s="552"/>
      <c r="S69" s="552"/>
      <c r="T69" s="552"/>
      <c r="U69" s="554"/>
      <c r="V69" s="552"/>
      <c r="W69" s="555"/>
    </row>
    <row r="70" spans="2:23" s="549" customFormat="1" x14ac:dyDescent="0.2">
      <c r="E70" s="550"/>
      <c r="F70" s="551"/>
      <c r="G70" s="552"/>
      <c r="H70" s="552"/>
      <c r="I70" s="552"/>
      <c r="J70" s="552"/>
      <c r="K70" s="552"/>
      <c r="L70" s="552"/>
      <c r="M70" s="552"/>
      <c r="N70" s="552"/>
      <c r="O70" s="553"/>
      <c r="P70" s="551"/>
      <c r="Q70" s="551"/>
      <c r="R70" s="552"/>
      <c r="S70" s="552"/>
      <c r="T70" s="552"/>
      <c r="U70" s="554"/>
      <c r="V70" s="552"/>
      <c r="W70" s="555"/>
    </row>
    <row r="71" spans="2:23" s="549" customFormat="1" x14ac:dyDescent="0.2">
      <c r="E71" s="550"/>
      <c r="F71" s="551"/>
      <c r="G71" s="552"/>
      <c r="H71" s="552"/>
      <c r="I71" s="552"/>
      <c r="J71" s="552"/>
      <c r="K71" s="552"/>
      <c r="L71" s="552"/>
      <c r="M71" s="552"/>
      <c r="N71" s="552"/>
      <c r="O71" s="553"/>
      <c r="P71" s="551"/>
      <c r="Q71" s="551"/>
      <c r="R71" s="552"/>
      <c r="S71" s="552"/>
      <c r="T71" s="552"/>
      <c r="U71" s="554"/>
      <c r="V71" s="552"/>
      <c r="W71" s="555"/>
    </row>
    <row r="75" spans="2:23" s="445" customFormat="1" ht="7.5" customHeight="1" x14ac:dyDescent="0.15">
      <c r="B75" s="2452"/>
      <c r="C75" s="2452"/>
    </row>
    <row r="76" spans="2:23" s="445" customFormat="1" ht="7.5" customHeight="1" x14ac:dyDescent="0.15">
      <c r="B76" s="2452"/>
      <c r="C76" s="2452"/>
    </row>
    <row r="77" spans="2:23" s="445" customFormat="1" ht="7.5" customHeight="1" x14ac:dyDescent="0.15">
      <c r="B77" s="2452"/>
      <c r="C77" s="2452"/>
    </row>
  </sheetData>
  <sheetProtection selectLockedCells="1"/>
  <mergeCells count="49">
    <mergeCell ref="B14:C14"/>
    <mergeCell ref="A1:T1"/>
    <mergeCell ref="A2:T2"/>
    <mergeCell ref="A3:C3"/>
    <mergeCell ref="A6:C6"/>
    <mergeCell ref="B7:C7"/>
    <mergeCell ref="B8:C8"/>
    <mergeCell ref="B9:C9"/>
    <mergeCell ref="B10:C10"/>
    <mergeCell ref="B11:C11"/>
    <mergeCell ref="B12:C12"/>
    <mergeCell ref="B13:C13"/>
    <mergeCell ref="B27:C27"/>
    <mergeCell ref="B15:C15"/>
    <mergeCell ref="B16:C16"/>
    <mergeCell ref="A17:C17"/>
    <mergeCell ref="A18:C18"/>
    <mergeCell ref="A20:C20"/>
    <mergeCell ref="B21:C21"/>
    <mergeCell ref="B22:C22"/>
    <mergeCell ref="A25:C25"/>
    <mergeCell ref="B26:C26"/>
    <mergeCell ref="B52:C52"/>
    <mergeCell ref="B29:C29"/>
    <mergeCell ref="B30:C30"/>
    <mergeCell ref="B31:C31"/>
    <mergeCell ref="B32:C32"/>
    <mergeCell ref="B33:C33"/>
    <mergeCell ref="B39:C39"/>
    <mergeCell ref="B40:C40"/>
    <mergeCell ref="B41:C41"/>
    <mergeCell ref="A43:C43"/>
    <mergeCell ref="B44:C44"/>
    <mergeCell ref="B28:C28"/>
    <mergeCell ref="B75:C75"/>
    <mergeCell ref="B76:C76"/>
    <mergeCell ref="B77:C77"/>
    <mergeCell ref="B54:T54"/>
    <mergeCell ref="B55:T55"/>
    <mergeCell ref="B56:T56"/>
    <mergeCell ref="B57:T57"/>
    <mergeCell ref="B58:T58"/>
    <mergeCell ref="B59:T59"/>
    <mergeCell ref="A53:T53"/>
    <mergeCell ref="A35:C35"/>
    <mergeCell ref="B36:C36"/>
    <mergeCell ref="B37:C37"/>
    <mergeCell ref="B38:C38"/>
    <mergeCell ref="B48:C48"/>
  </mergeCells>
  <pageMargins left="0.25" right="0.25" top="0.5" bottom="0.25" header="0.5" footer="0.5"/>
  <pageSetup paperSize="9" scale="92" orientation="landscape" r:id="rId1"/>
  <colBreaks count="1" manualBreakCount="1">
    <brk id="20"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zoomScaleNormal="100" workbookViewId="0">
      <selection activeCell="Q27" sqref="Q27"/>
    </sheetView>
  </sheetViews>
  <sheetFormatPr defaultColWidth="9.140625" defaultRowHeight="12.75" x14ac:dyDescent="0.2"/>
  <cols>
    <col min="1" max="2" width="2.140625" style="549" customWidth="1"/>
    <col min="3" max="3" width="36.7109375" style="549" customWidth="1"/>
    <col min="4" max="4" width="7.85546875" style="549" customWidth="1"/>
    <col min="5" max="5" width="7.42578125" style="550" customWidth="1"/>
    <col min="6" max="6" width="7.42578125" style="551" customWidth="1"/>
    <col min="7" max="12" width="7.42578125" style="552" customWidth="1"/>
    <col min="13" max="13" width="1.28515625" style="552" customWidth="1"/>
    <col min="14" max="14" width="2.140625" style="552" customWidth="1"/>
    <col min="15" max="15" width="1.28515625" style="553" customWidth="1"/>
    <col min="16" max="17" width="7.42578125" style="551" customWidth="1"/>
    <col min="18" max="19" width="7.42578125" style="552" customWidth="1"/>
    <col min="20" max="20" width="1.28515625" style="552" customWidth="1"/>
    <col min="21" max="21" width="9.140625" style="554" customWidth="1"/>
    <col min="22" max="22" width="9.140625" style="552" customWidth="1"/>
    <col min="23" max="23" width="9.140625" style="555" customWidth="1"/>
    <col min="24" max="24" width="9.140625" style="552" customWidth="1"/>
    <col min="25" max="16384" width="9.140625" style="552"/>
  </cols>
  <sheetData>
    <row r="1" spans="1:20" ht="15.75" customHeight="1" x14ac:dyDescent="0.2">
      <c r="A1" s="2383" t="s">
        <v>572</v>
      </c>
      <c r="B1" s="2383"/>
      <c r="C1" s="2383"/>
      <c r="D1" s="2383"/>
      <c r="E1" s="2383"/>
      <c r="F1" s="2383"/>
      <c r="G1" s="2383"/>
      <c r="H1" s="2383"/>
      <c r="I1" s="2383"/>
      <c r="J1" s="2383"/>
      <c r="K1" s="2383"/>
      <c r="L1" s="2383"/>
      <c r="M1" s="2383"/>
      <c r="N1" s="2383"/>
      <c r="O1" s="2383"/>
      <c r="P1" s="2383"/>
      <c r="Q1" s="2383"/>
      <c r="R1" s="2383"/>
      <c r="S1" s="2383"/>
      <c r="T1" s="2383"/>
    </row>
    <row r="2" spans="1:20" s="445" customFormat="1" ht="7.5" customHeight="1" x14ac:dyDescent="0.15">
      <c r="A2" s="2417"/>
      <c r="B2" s="2417"/>
      <c r="C2" s="2417"/>
      <c r="D2" s="2417"/>
      <c r="E2" s="2417"/>
      <c r="F2" s="2417"/>
      <c r="G2" s="2417"/>
      <c r="H2" s="2417"/>
      <c r="I2" s="2417"/>
      <c r="J2" s="2417"/>
      <c r="K2" s="2417"/>
      <c r="L2" s="2417"/>
      <c r="M2" s="2417"/>
      <c r="N2" s="2417"/>
      <c r="O2" s="2417"/>
      <c r="P2" s="2417"/>
      <c r="Q2" s="2417"/>
      <c r="R2" s="2417"/>
      <c r="S2" s="2417"/>
      <c r="T2" s="2417"/>
    </row>
    <row r="3" spans="1:20" s="445" customFormat="1" ht="10.5" customHeight="1" x14ac:dyDescent="0.15">
      <c r="A3" s="2417" t="s">
        <v>573</v>
      </c>
      <c r="B3" s="2417"/>
      <c r="C3" s="2417"/>
      <c r="D3" s="447"/>
      <c r="E3" s="448"/>
      <c r="F3" s="448"/>
      <c r="G3" s="448"/>
      <c r="H3" s="448"/>
      <c r="I3" s="448"/>
      <c r="J3" s="448"/>
      <c r="K3" s="448"/>
      <c r="L3" s="448"/>
      <c r="M3" s="449"/>
      <c r="N3" s="450"/>
      <c r="O3" s="447"/>
      <c r="P3" s="182" t="s">
        <v>44</v>
      </c>
      <c r="Q3" s="183" t="s">
        <v>45</v>
      </c>
      <c r="R3" s="183" t="s">
        <v>45</v>
      </c>
      <c r="S3" s="183" t="s">
        <v>46</v>
      </c>
      <c r="T3" s="451"/>
    </row>
    <row r="4" spans="1:20" s="445" customFormat="1" ht="10.5" customHeight="1" x14ac:dyDescent="0.15">
      <c r="A4" s="185"/>
      <c r="B4" s="185"/>
      <c r="C4" s="185"/>
      <c r="D4" s="187" t="s">
        <v>847</v>
      </c>
      <c r="E4" s="188" t="s">
        <v>2</v>
      </c>
      <c r="F4" s="188" t="s">
        <v>3</v>
      </c>
      <c r="G4" s="188" t="s">
        <v>4</v>
      </c>
      <c r="H4" s="188" t="s">
        <v>5</v>
      </c>
      <c r="I4" s="188" t="s">
        <v>6</v>
      </c>
      <c r="J4" s="188" t="s">
        <v>7</v>
      </c>
      <c r="K4" s="188" t="s">
        <v>8</v>
      </c>
      <c r="L4" s="188" t="s">
        <v>9</v>
      </c>
      <c r="M4" s="452"/>
      <c r="N4" s="453"/>
      <c r="O4" s="454"/>
      <c r="P4" s="192" t="s">
        <v>846</v>
      </c>
      <c r="Q4" s="188" t="s">
        <v>846</v>
      </c>
      <c r="R4" s="188" t="s">
        <v>47</v>
      </c>
      <c r="S4" s="188" t="s">
        <v>47</v>
      </c>
      <c r="T4" s="193"/>
    </row>
    <row r="5" spans="1:20" s="445" customFormat="1" ht="10.5" customHeight="1" x14ac:dyDescent="0.15">
      <c r="A5" s="224"/>
      <c r="B5" s="224"/>
      <c r="C5" s="224"/>
      <c r="D5" s="455"/>
      <c r="E5" s="455"/>
      <c r="F5" s="455"/>
      <c r="G5" s="455"/>
      <c r="H5" s="455"/>
      <c r="I5" s="455"/>
      <c r="J5" s="455"/>
      <c r="K5" s="455"/>
      <c r="L5" s="455"/>
      <c r="M5" s="456"/>
      <c r="N5" s="457"/>
      <c r="O5" s="455"/>
      <c r="P5" s="455"/>
      <c r="Q5" s="455"/>
      <c r="R5" s="455"/>
      <c r="S5" s="455"/>
      <c r="T5" s="458"/>
    </row>
    <row r="6" spans="1:20" s="445" customFormat="1" ht="10.5" customHeight="1" x14ac:dyDescent="0.15">
      <c r="A6" s="2408" t="s">
        <v>137</v>
      </c>
      <c r="B6" s="2408"/>
      <c r="C6" s="2408"/>
      <c r="D6" s="459"/>
      <c r="E6" s="460"/>
      <c r="F6" s="460"/>
      <c r="G6" s="460"/>
      <c r="H6" s="460"/>
      <c r="I6" s="460"/>
      <c r="J6" s="460"/>
      <c r="K6" s="460"/>
      <c r="L6" s="460"/>
      <c r="M6" s="461"/>
      <c r="N6" s="457"/>
      <c r="O6" s="459"/>
      <c r="P6" s="462"/>
      <c r="Q6" s="460"/>
      <c r="R6" s="460"/>
      <c r="S6" s="460"/>
      <c r="T6" s="446"/>
    </row>
    <row r="7" spans="1:20" s="445" customFormat="1" ht="10.5" customHeight="1" x14ac:dyDescent="0.15">
      <c r="A7" s="133"/>
      <c r="B7" s="2456" t="s">
        <v>159</v>
      </c>
      <c r="C7" s="2456"/>
      <c r="D7" s="2156">
        <v>261</v>
      </c>
      <c r="E7" s="828">
        <v>244</v>
      </c>
      <c r="F7" s="243">
        <v>249</v>
      </c>
      <c r="G7" s="243">
        <v>238</v>
      </c>
      <c r="H7" s="243">
        <v>233</v>
      </c>
      <c r="I7" s="243">
        <v>224</v>
      </c>
      <c r="J7" s="243">
        <v>234</v>
      </c>
      <c r="K7" s="243">
        <v>229</v>
      </c>
      <c r="L7" s="243">
        <v>122</v>
      </c>
      <c r="M7" s="497"/>
      <c r="N7" s="239"/>
      <c r="O7" s="1633"/>
      <c r="P7" s="2159">
        <f>SUM(D7:F7)</f>
        <v>754</v>
      </c>
      <c r="Q7" s="243">
        <f>SUM(H7:J7)</f>
        <v>691</v>
      </c>
      <c r="R7" s="243">
        <v>929</v>
      </c>
      <c r="S7" s="243">
        <v>417</v>
      </c>
      <c r="T7" s="466"/>
    </row>
    <row r="8" spans="1:20" s="445" customFormat="1" ht="10.5" customHeight="1" x14ac:dyDescent="0.15">
      <c r="A8" s="133"/>
      <c r="B8" s="2456" t="s">
        <v>160</v>
      </c>
      <c r="C8" s="2456"/>
      <c r="D8" s="2156">
        <v>118</v>
      </c>
      <c r="E8" s="828">
        <v>111</v>
      </c>
      <c r="F8" s="243">
        <v>111</v>
      </c>
      <c r="G8" s="243">
        <v>113</v>
      </c>
      <c r="H8" s="243">
        <v>111</v>
      </c>
      <c r="I8" s="243">
        <v>107</v>
      </c>
      <c r="J8" s="243">
        <v>106</v>
      </c>
      <c r="K8" s="243">
        <v>95</v>
      </c>
      <c r="L8" s="243">
        <v>63</v>
      </c>
      <c r="M8" s="497"/>
      <c r="N8" s="239"/>
      <c r="O8" s="1633"/>
      <c r="P8" s="2159">
        <f>SUM(D8:F8)</f>
        <v>340</v>
      </c>
      <c r="Q8" s="243">
        <f>SUM(H8:J8)</f>
        <v>324</v>
      </c>
      <c r="R8" s="243">
        <v>437</v>
      </c>
      <c r="S8" s="243">
        <v>250</v>
      </c>
      <c r="T8" s="206"/>
    </row>
    <row r="9" spans="1:20" s="445" customFormat="1" ht="10.5" customHeight="1" x14ac:dyDescent="0.15">
      <c r="A9" s="116"/>
      <c r="B9" s="2456" t="s">
        <v>161</v>
      </c>
      <c r="C9" s="2456"/>
      <c r="D9" s="2158">
        <v>5</v>
      </c>
      <c r="E9" s="848">
        <v>2</v>
      </c>
      <c r="F9" s="468">
        <v>-1</v>
      </c>
      <c r="G9" s="468">
        <v>-1</v>
      </c>
      <c r="H9" s="468">
        <v>0</v>
      </c>
      <c r="I9" s="468">
        <v>3</v>
      </c>
      <c r="J9" s="468">
        <v>3</v>
      </c>
      <c r="K9" s="468">
        <v>10</v>
      </c>
      <c r="L9" s="468">
        <v>3</v>
      </c>
      <c r="M9" s="499"/>
      <c r="N9" s="239"/>
      <c r="O9" s="1634"/>
      <c r="P9" s="2162">
        <f>SUM(D9:F9)</f>
        <v>6</v>
      </c>
      <c r="Q9" s="243">
        <f>SUM(H9:J9)</f>
        <v>6</v>
      </c>
      <c r="R9" s="468">
        <v>5</v>
      </c>
      <c r="S9" s="468">
        <v>16</v>
      </c>
      <c r="T9" s="1575"/>
    </row>
    <row r="10" spans="1:20" s="445" customFormat="1" ht="10.5" customHeight="1" x14ac:dyDescent="0.15">
      <c r="A10" s="116"/>
      <c r="B10" s="2406" t="s">
        <v>766</v>
      </c>
      <c r="C10" s="2406"/>
      <c r="D10" s="2156">
        <f>SUM(D7:D9)</f>
        <v>384</v>
      </c>
      <c r="E10" s="828">
        <f>SUM(E7:E9)</f>
        <v>357</v>
      </c>
      <c r="F10" s="828">
        <f t="shared" ref="F10:L10" si="0">SUM(F7:F9)</f>
        <v>359</v>
      </c>
      <c r="G10" s="828">
        <f t="shared" si="0"/>
        <v>350</v>
      </c>
      <c r="H10" s="828">
        <f t="shared" si="0"/>
        <v>344</v>
      </c>
      <c r="I10" s="828">
        <f t="shared" si="0"/>
        <v>334</v>
      </c>
      <c r="J10" s="828">
        <f t="shared" si="0"/>
        <v>343</v>
      </c>
      <c r="K10" s="828">
        <f t="shared" si="0"/>
        <v>334</v>
      </c>
      <c r="L10" s="828">
        <f t="shared" si="0"/>
        <v>188</v>
      </c>
      <c r="M10" s="497"/>
      <c r="N10" s="239"/>
      <c r="O10" s="1633"/>
      <c r="P10" s="2159">
        <f>SUM(P7:P9)</f>
        <v>1100</v>
      </c>
      <c r="Q10" s="471">
        <f>SUM(Q7:Q9)</f>
        <v>1021</v>
      </c>
      <c r="R10" s="243">
        <f>SUM(R7:R9)</f>
        <v>1371</v>
      </c>
      <c r="S10" s="243">
        <f>SUM(S7:S9)</f>
        <v>683</v>
      </c>
      <c r="T10" s="206"/>
    </row>
    <row r="11" spans="1:20" s="445" customFormat="1" ht="10.5" customHeight="1" x14ac:dyDescent="0.15">
      <c r="A11" s="116"/>
      <c r="B11" s="2406" t="s">
        <v>767</v>
      </c>
      <c r="C11" s="2406"/>
      <c r="D11" s="2156">
        <v>29</v>
      </c>
      <c r="E11" s="828">
        <v>9</v>
      </c>
      <c r="F11" s="467">
        <v>4</v>
      </c>
      <c r="G11" s="467">
        <v>17</v>
      </c>
      <c r="H11" s="467">
        <v>22</v>
      </c>
      <c r="I11" s="467">
        <v>10</v>
      </c>
      <c r="J11" s="467">
        <v>3</v>
      </c>
      <c r="K11" s="467">
        <v>12</v>
      </c>
      <c r="L11" s="467">
        <v>15</v>
      </c>
      <c r="M11" s="497"/>
      <c r="N11" s="239"/>
      <c r="O11" s="1633"/>
      <c r="P11" s="2159">
        <f>SUM(D11:F11)</f>
        <v>42</v>
      </c>
      <c r="Q11" s="243">
        <f>SUM(H11:J11)</f>
        <v>35</v>
      </c>
      <c r="R11" s="467">
        <v>52</v>
      </c>
      <c r="S11" s="467">
        <v>29</v>
      </c>
      <c r="T11" s="206"/>
    </row>
    <row r="12" spans="1:20" s="445" customFormat="1" ht="10.5" customHeight="1" x14ac:dyDescent="0.15">
      <c r="A12" s="116"/>
      <c r="B12" s="2406" t="s">
        <v>768</v>
      </c>
      <c r="C12" s="2406"/>
      <c r="D12" s="2158">
        <v>-7</v>
      </c>
      <c r="E12" s="848">
        <v>-1</v>
      </c>
      <c r="F12" s="468">
        <v>8</v>
      </c>
      <c r="G12" s="468">
        <v>13</v>
      </c>
      <c r="H12" s="468">
        <v>-11</v>
      </c>
      <c r="I12" s="468">
        <v>-1</v>
      </c>
      <c r="J12" s="468">
        <v>8</v>
      </c>
      <c r="K12" s="468">
        <v>26</v>
      </c>
      <c r="L12" s="468">
        <v>11</v>
      </c>
      <c r="M12" s="499"/>
      <c r="N12" s="239"/>
      <c r="O12" s="1634"/>
      <c r="P12" s="2162">
        <f>SUM(D12:F12)</f>
        <v>0</v>
      </c>
      <c r="Q12" s="468">
        <f>SUM(H12:J12)</f>
        <v>-4</v>
      </c>
      <c r="R12" s="468">
        <v>9</v>
      </c>
      <c r="S12" s="468">
        <v>37</v>
      </c>
      <c r="T12" s="218"/>
    </row>
    <row r="13" spans="1:20" s="445" customFormat="1" ht="10.5" customHeight="1" x14ac:dyDescent="0.15">
      <c r="A13" s="116"/>
      <c r="B13" s="2406" t="s">
        <v>164</v>
      </c>
      <c r="C13" s="2406"/>
      <c r="D13" s="2156">
        <f>SUM(D11:D12)</f>
        <v>22</v>
      </c>
      <c r="E13" s="828">
        <f>SUM(E11:E12)</f>
        <v>8</v>
      </c>
      <c r="F13" s="828">
        <f t="shared" ref="F13:L13" si="1">SUM(F11:F12)</f>
        <v>12</v>
      </c>
      <c r="G13" s="828">
        <f t="shared" si="1"/>
        <v>30</v>
      </c>
      <c r="H13" s="828">
        <f t="shared" si="1"/>
        <v>11</v>
      </c>
      <c r="I13" s="828">
        <f t="shared" si="1"/>
        <v>9</v>
      </c>
      <c r="J13" s="828">
        <f t="shared" si="1"/>
        <v>11</v>
      </c>
      <c r="K13" s="828">
        <f t="shared" si="1"/>
        <v>38</v>
      </c>
      <c r="L13" s="828">
        <f t="shared" si="1"/>
        <v>26</v>
      </c>
      <c r="M13" s="497"/>
      <c r="N13" s="239"/>
      <c r="O13" s="1635"/>
      <c r="P13" s="2159">
        <f>SUM(P11:P12)</f>
        <v>42</v>
      </c>
      <c r="Q13" s="239">
        <f>SUM(Q11:Q12)</f>
        <v>31</v>
      </c>
      <c r="R13" s="239">
        <f t="shared" ref="R13:S13" si="2">SUM(R11:R12)</f>
        <v>61</v>
      </c>
      <c r="S13" s="239">
        <f t="shared" si="2"/>
        <v>66</v>
      </c>
      <c r="T13" s="206"/>
    </row>
    <row r="14" spans="1:20" s="445" customFormat="1" ht="10.5" customHeight="1" x14ac:dyDescent="0.15">
      <c r="A14" s="133"/>
      <c r="B14" s="2406" t="s">
        <v>53</v>
      </c>
      <c r="C14" s="2406"/>
      <c r="D14" s="2195">
        <v>212</v>
      </c>
      <c r="E14" s="1939">
        <v>209</v>
      </c>
      <c r="F14" s="474">
        <v>205</v>
      </c>
      <c r="G14" s="474">
        <v>201</v>
      </c>
      <c r="H14" s="474">
        <v>189</v>
      </c>
      <c r="I14" s="474">
        <v>199</v>
      </c>
      <c r="J14" s="474">
        <v>205</v>
      </c>
      <c r="K14" s="474">
        <v>186</v>
      </c>
      <c r="L14" s="474">
        <v>120</v>
      </c>
      <c r="M14" s="499"/>
      <c r="N14" s="239"/>
      <c r="O14" s="1636"/>
      <c r="P14" s="2204">
        <f>SUM(D14:F14)</f>
        <v>626</v>
      </c>
      <c r="Q14" s="239">
        <f>SUM(H14:J14)</f>
        <v>593</v>
      </c>
      <c r="R14" s="474">
        <v>794</v>
      </c>
      <c r="S14" s="474">
        <v>415</v>
      </c>
      <c r="T14" s="218"/>
    </row>
    <row r="15" spans="1:20" s="445" customFormat="1" ht="10.5" customHeight="1" x14ac:dyDescent="0.15">
      <c r="A15" s="476"/>
      <c r="B15" s="2406" t="s">
        <v>54</v>
      </c>
      <c r="C15" s="2406"/>
      <c r="D15" s="2156">
        <f>D10-D13-D14</f>
        <v>150</v>
      </c>
      <c r="E15" s="828">
        <f>E10-E13-E14</f>
        <v>140</v>
      </c>
      <c r="F15" s="828">
        <f t="shared" ref="F15:L15" si="3">F10-F13-F14</f>
        <v>142</v>
      </c>
      <c r="G15" s="828">
        <f t="shared" si="3"/>
        <v>119</v>
      </c>
      <c r="H15" s="828">
        <f t="shared" si="3"/>
        <v>144</v>
      </c>
      <c r="I15" s="828">
        <f t="shared" si="3"/>
        <v>126</v>
      </c>
      <c r="J15" s="828">
        <f t="shared" si="3"/>
        <v>127</v>
      </c>
      <c r="K15" s="828">
        <f t="shared" si="3"/>
        <v>110</v>
      </c>
      <c r="L15" s="828">
        <f t="shared" si="3"/>
        <v>42</v>
      </c>
      <c r="M15" s="497"/>
      <c r="N15" s="239"/>
      <c r="O15" s="1633"/>
      <c r="P15" s="2159">
        <f>P10-P13-P14</f>
        <v>432</v>
      </c>
      <c r="Q15" s="471">
        <f>Q10-Q13-Q14</f>
        <v>397</v>
      </c>
      <c r="R15" s="471">
        <f t="shared" ref="R15:S15" si="4">R10-R13-R14</f>
        <v>516</v>
      </c>
      <c r="S15" s="471">
        <f t="shared" si="4"/>
        <v>202</v>
      </c>
      <c r="T15" s="206"/>
    </row>
    <row r="16" spans="1:20" s="445" customFormat="1" ht="10.5" customHeight="1" x14ac:dyDescent="0.15">
      <c r="A16" s="478"/>
      <c r="B16" s="2406" t="s">
        <v>769</v>
      </c>
      <c r="C16" s="2406"/>
      <c r="D16" s="2156">
        <v>20</v>
      </c>
      <c r="E16" s="828">
        <v>18</v>
      </c>
      <c r="F16" s="239">
        <v>16</v>
      </c>
      <c r="G16" s="239">
        <v>17</v>
      </c>
      <c r="H16" s="239">
        <v>20</v>
      </c>
      <c r="I16" s="239">
        <v>19</v>
      </c>
      <c r="J16" s="239">
        <v>20</v>
      </c>
      <c r="K16" s="239">
        <v>24</v>
      </c>
      <c r="L16" s="239">
        <v>10</v>
      </c>
      <c r="M16" s="497"/>
      <c r="N16" s="239"/>
      <c r="O16" s="1635"/>
      <c r="P16" s="2159">
        <f>SUM(D16:F16)</f>
        <v>54</v>
      </c>
      <c r="Q16" s="243">
        <f>SUM(H16:J16)</f>
        <v>59</v>
      </c>
      <c r="R16" s="239">
        <v>76</v>
      </c>
      <c r="S16" s="239">
        <v>44</v>
      </c>
      <c r="T16" s="206"/>
    </row>
    <row r="17" spans="1:20" s="445" customFormat="1" ht="10.5" customHeight="1" x14ac:dyDescent="0.15">
      <c r="A17" s="2418" t="s">
        <v>165</v>
      </c>
      <c r="B17" s="2418"/>
      <c r="C17" s="2418"/>
      <c r="D17" s="2157">
        <f>D15-D16</f>
        <v>130</v>
      </c>
      <c r="E17" s="838">
        <f>E15-E16</f>
        <v>122</v>
      </c>
      <c r="F17" s="838">
        <f t="shared" ref="F17:L17" si="5">F15-F16</f>
        <v>126</v>
      </c>
      <c r="G17" s="838">
        <f t="shared" si="5"/>
        <v>102</v>
      </c>
      <c r="H17" s="838">
        <f t="shared" si="5"/>
        <v>124</v>
      </c>
      <c r="I17" s="838">
        <f t="shared" si="5"/>
        <v>107</v>
      </c>
      <c r="J17" s="838">
        <f t="shared" si="5"/>
        <v>107</v>
      </c>
      <c r="K17" s="838">
        <f t="shared" si="5"/>
        <v>86</v>
      </c>
      <c r="L17" s="838">
        <f t="shared" si="5"/>
        <v>32</v>
      </c>
      <c r="M17" s="1637"/>
      <c r="N17" s="239"/>
      <c r="O17" s="1638"/>
      <c r="P17" s="2161">
        <f>P15-P16</f>
        <v>378</v>
      </c>
      <c r="Q17" s="480">
        <f>Q15-Q16</f>
        <v>338</v>
      </c>
      <c r="R17" s="480">
        <f t="shared" ref="R17:S17" si="6">R15-R16</f>
        <v>440</v>
      </c>
      <c r="S17" s="480">
        <f t="shared" si="6"/>
        <v>158</v>
      </c>
      <c r="T17" s="482"/>
    </row>
    <row r="18" spans="1:20" s="445" customFormat="1" ht="10.5" customHeight="1" x14ac:dyDescent="0.15">
      <c r="A18" s="2407" t="s">
        <v>60</v>
      </c>
      <c r="B18" s="2407"/>
      <c r="C18" s="2407"/>
      <c r="D18" s="2156">
        <f>D17</f>
        <v>130</v>
      </c>
      <c r="E18" s="828">
        <f>E17</f>
        <v>122</v>
      </c>
      <c r="F18" s="828">
        <f t="shared" ref="F18:L18" si="7">F17</f>
        <v>126</v>
      </c>
      <c r="G18" s="828">
        <f t="shared" si="7"/>
        <v>102</v>
      </c>
      <c r="H18" s="828">
        <f t="shared" si="7"/>
        <v>124</v>
      </c>
      <c r="I18" s="828">
        <f t="shared" si="7"/>
        <v>107</v>
      </c>
      <c r="J18" s="828">
        <f t="shared" si="7"/>
        <v>107</v>
      </c>
      <c r="K18" s="828">
        <f t="shared" si="7"/>
        <v>86</v>
      </c>
      <c r="L18" s="828">
        <f t="shared" si="7"/>
        <v>32</v>
      </c>
      <c r="M18" s="1639"/>
      <c r="N18" s="239"/>
      <c r="O18" s="1640"/>
      <c r="P18" s="2159">
        <f>P17</f>
        <v>378</v>
      </c>
      <c r="Q18" s="484">
        <f>Q17</f>
        <v>338</v>
      </c>
      <c r="R18" s="484">
        <f t="shared" ref="R18:S18" si="8">R17</f>
        <v>440</v>
      </c>
      <c r="S18" s="484">
        <f t="shared" si="8"/>
        <v>158</v>
      </c>
      <c r="T18" s="487"/>
    </row>
    <row r="19" spans="1:20" s="445" customFormat="1" ht="10.5" customHeight="1" x14ac:dyDescent="0.15">
      <c r="A19" s="224"/>
      <c r="B19" s="224"/>
      <c r="C19" s="224"/>
      <c r="D19" s="2161"/>
      <c r="E19" s="838"/>
      <c r="F19" s="480"/>
      <c r="G19" s="480"/>
      <c r="H19" s="480"/>
      <c r="I19" s="480"/>
      <c r="J19" s="480"/>
      <c r="K19" s="480"/>
      <c r="L19" s="480"/>
      <c r="M19" s="480"/>
      <c r="N19" s="239"/>
      <c r="O19" s="480"/>
      <c r="P19" s="2161"/>
      <c r="Q19" s="480"/>
      <c r="R19" s="480"/>
      <c r="S19" s="480"/>
      <c r="T19" s="489"/>
    </row>
    <row r="20" spans="1:20" s="445" customFormat="1" ht="10.5" customHeight="1" x14ac:dyDescent="0.15">
      <c r="A20" s="2408" t="s">
        <v>839</v>
      </c>
      <c r="B20" s="2408"/>
      <c r="C20" s="2408"/>
      <c r="D20" s="2196"/>
      <c r="E20" s="1959"/>
      <c r="F20" s="490"/>
      <c r="G20" s="490"/>
      <c r="H20" s="490"/>
      <c r="I20" s="490"/>
      <c r="J20" s="490"/>
      <c r="K20" s="490"/>
      <c r="L20" s="490"/>
      <c r="M20" s="497"/>
      <c r="N20" s="239"/>
      <c r="O20" s="1612"/>
      <c r="P20" s="2205"/>
      <c r="Q20" s="490"/>
      <c r="R20" s="490"/>
      <c r="S20" s="490"/>
      <c r="T20" s="1641"/>
    </row>
    <row r="21" spans="1:20" s="445" customFormat="1" ht="10.5" customHeight="1" x14ac:dyDescent="0.15">
      <c r="A21" s="133"/>
      <c r="B21" s="2456" t="s">
        <v>770</v>
      </c>
      <c r="C21" s="2456"/>
      <c r="D21" s="2156">
        <v>270</v>
      </c>
      <c r="E21" s="828">
        <v>254</v>
      </c>
      <c r="F21" s="243">
        <v>259</v>
      </c>
      <c r="G21" s="243">
        <v>246</v>
      </c>
      <c r="H21" s="243">
        <v>244</v>
      </c>
      <c r="I21" s="243">
        <v>236</v>
      </c>
      <c r="J21" s="243">
        <v>233</v>
      </c>
      <c r="K21" s="243">
        <v>241</v>
      </c>
      <c r="L21" s="243">
        <v>122</v>
      </c>
      <c r="M21" s="497"/>
      <c r="N21" s="239"/>
      <c r="O21" s="1633"/>
      <c r="P21" s="2159">
        <f>SUM(D21:F21)</f>
        <v>783</v>
      </c>
      <c r="Q21" s="243">
        <f>SUM(H21:J21)</f>
        <v>713</v>
      </c>
      <c r="R21" s="243">
        <v>959</v>
      </c>
      <c r="S21" s="243">
        <v>428</v>
      </c>
      <c r="T21" s="206"/>
    </row>
    <row r="22" spans="1:20" s="445" customFormat="1" ht="10.5" customHeight="1" x14ac:dyDescent="0.15">
      <c r="A22" s="116"/>
      <c r="B22" s="2456" t="s">
        <v>140</v>
      </c>
      <c r="C22" s="2456"/>
      <c r="D22" s="2156">
        <v>114</v>
      </c>
      <c r="E22" s="828">
        <v>103</v>
      </c>
      <c r="F22" s="467">
        <v>100</v>
      </c>
      <c r="G22" s="467">
        <v>104</v>
      </c>
      <c r="H22" s="467">
        <v>100</v>
      </c>
      <c r="I22" s="467">
        <v>98</v>
      </c>
      <c r="J22" s="467">
        <v>110</v>
      </c>
      <c r="K22" s="467">
        <v>93</v>
      </c>
      <c r="L22" s="467">
        <v>66</v>
      </c>
      <c r="M22" s="497"/>
      <c r="N22" s="239"/>
      <c r="O22" s="536"/>
      <c r="P22" s="2159">
        <f>SUM(D22:F22)</f>
        <v>317</v>
      </c>
      <c r="Q22" s="243">
        <f>SUM(H22:J22)</f>
        <v>308</v>
      </c>
      <c r="R22" s="467">
        <v>412</v>
      </c>
      <c r="S22" s="467">
        <v>255</v>
      </c>
      <c r="T22" s="206"/>
    </row>
    <row r="23" spans="1:20" s="445" customFormat="1" ht="10.5" customHeight="1" x14ac:dyDescent="0.15">
      <c r="A23" s="176"/>
      <c r="B23" s="176"/>
      <c r="C23" s="176"/>
      <c r="D23" s="2157">
        <f>SUM(D21:D22)</f>
        <v>384</v>
      </c>
      <c r="E23" s="838">
        <f>SUM(E21:E22)</f>
        <v>357</v>
      </c>
      <c r="F23" s="838">
        <f t="shared" ref="F23:L23" si="9">SUM(F21:F22)</f>
        <v>359</v>
      </c>
      <c r="G23" s="838">
        <f t="shared" si="9"/>
        <v>350</v>
      </c>
      <c r="H23" s="838">
        <f t="shared" si="9"/>
        <v>344</v>
      </c>
      <c r="I23" s="838">
        <f t="shared" si="9"/>
        <v>334</v>
      </c>
      <c r="J23" s="838">
        <f t="shared" si="9"/>
        <v>343</v>
      </c>
      <c r="K23" s="838">
        <f t="shared" si="9"/>
        <v>334</v>
      </c>
      <c r="L23" s="838">
        <f t="shared" si="9"/>
        <v>188</v>
      </c>
      <c r="M23" s="1637"/>
      <c r="N23" s="239"/>
      <c r="O23" s="1638"/>
      <c r="P23" s="2161">
        <f>SUM(P21:P22)</f>
        <v>1100</v>
      </c>
      <c r="Q23" s="480">
        <f>SUM(Q21:Q22)</f>
        <v>1021</v>
      </c>
      <c r="R23" s="480">
        <f t="shared" ref="R23:S23" si="10">SUM(R21:R22)</f>
        <v>1371</v>
      </c>
      <c r="S23" s="480">
        <f t="shared" si="10"/>
        <v>683</v>
      </c>
      <c r="T23" s="215"/>
    </row>
    <row r="24" spans="1:20" s="445" customFormat="1" ht="10.5" customHeight="1" x14ac:dyDescent="0.15">
      <c r="A24" s="488"/>
      <c r="B24" s="488"/>
      <c r="C24" s="488"/>
      <c r="D24" s="2161"/>
      <c r="E24" s="838"/>
      <c r="F24" s="480"/>
      <c r="G24" s="480"/>
      <c r="H24" s="480"/>
      <c r="I24" s="480"/>
      <c r="J24" s="480"/>
      <c r="K24" s="480"/>
      <c r="L24" s="480"/>
      <c r="M24" s="480"/>
      <c r="N24" s="239"/>
      <c r="O24" s="480"/>
      <c r="P24" s="2161"/>
      <c r="Q24" s="480"/>
      <c r="R24" s="480"/>
      <c r="S24" s="480"/>
      <c r="T24" s="489"/>
    </row>
    <row r="25" spans="1:20" s="445" customFormat="1" ht="10.5" customHeight="1" x14ac:dyDescent="0.15">
      <c r="A25" s="2455" t="s">
        <v>141</v>
      </c>
      <c r="B25" s="2455"/>
      <c r="C25" s="2455"/>
      <c r="D25" s="2196"/>
      <c r="E25" s="1959"/>
      <c r="F25" s="490"/>
      <c r="G25" s="490"/>
      <c r="H25" s="490"/>
      <c r="I25" s="490"/>
      <c r="J25" s="490"/>
      <c r="K25" s="490"/>
      <c r="L25" s="490"/>
      <c r="M25" s="497"/>
      <c r="N25" s="239"/>
      <c r="O25" s="1612"/>
      <c r="P25" s="2205"/>
      <c r="Q25" s="490"/>
      <c r="R25" s="490"/>
      <c r="S25" s="490"/>
      <c r="T25" s="1642"/>
    </row>
    <row r="26" spans="1:20" s="445" customFormat="1" ht="10.5" customHeight="1" x14ac:dyDescent="0.15">
      <c r="A26" s="1613"/>
      <c r="B26" s="2456" t="s">
        <v>877</v>
      </c>
      <c r="C26" s="2456"/>
      <c r="D26" s="2156">
        <v>24999.999999999996</v>
      </c>
      <c r="E26" s="828">
        <v>23474</v>
      </c>
      <c r="F26" s="243">
        <v>22838</v>
      </c>
      <c r="G26" s="243">
        <v>22162</v>
      </c>
      <c r="H26" s="243">
        <v>21686</v>
      </c>
      <c r="I26" s="243">
        <v>21255</v>
      </c>
      <c r="J26" s="243">
        <v>20931</v>
      </c>
      <c r="K26" s="243">
        <v>20980</v>
      </c>
      <c r="L26" s="243">
        <v>12507</v>
      </c>
      <c r="M26" s="1614"/>
      <c r="N26" s="239"/>
      <c r="O26" s="1633"/>
      <c r="P26" s="2159">
        <v>23771.95472151729</v>
      </c>
      <c r="Q26" s="828">
        <v>21295</v>
      </c>
      <c r="R26" s="243">
        <v>21517</v>
      </c>
      <c r="S26" s="243">
        <v>11540</v>
      </c>
      <c r="T26" s="206"/>
    </row>
    <row r="27" spans="1:20" s="445" customFormat="1" ht="10.5" customHeight="1" x14ac:dyDescent="0.15">
      <c r="A27" s="1613"/>
      <c r="B27" s="2456" t="s">
        <v>757</v>
      </c>
      <c r="C27" s="2456"/>
      <c r="D27" s="2156">
        <v>2530</v>
      </c>
      <c r="E27" s="828">
        <v>2405</v>
      </c>
      <c r="F27" s="243">
        <v>2351</v>
      </c>
      <c r="G27" s="243">
        <v>2302</v>
      </c>
      <c r="H27" s="243">
        <v>2199</v>
      </c>
      <c r="I27" s="243">
        <v>2107</v>
      </c>
      <c r="J27" s="243">
        <v>2070</v>
      </c>
      <c r="K27" s="243">
        <v>1996</v>
      </c>
      <c r="L27" s="243">
        <v>774</v>
      </c>
      <c r="M27" s="498"/>
      <c r="N27" s="239"/>
      <c r="O27" s="536"/>
      <c r="P27" s="2159">
        <v>2428.2088954187252</v>
      </c>
      <c r="Q27" s="828">
        <v>2126</v>
      </c>
      <c r="R27" s="467">
        <v>2171</v>
      </c>
      <c r="S27" s="467">
        <v>679</v>
      </c>
      <c r="T27" s="206"/>
    </row>
    <row r="28" spans="1:20" s="1862" customFormat="1" ht="10.5" hidden="1" customHeight="1" x14ac:dyDescent="0.15">
      <c r="A28" s="1613"/>
      <c r="B28" s="2457" t="s">
        <v>821</v>
      </c>
      <c r="C28" s="2456"/>
      <c r="D28" s="2156">
        <v>0</v>
      </c>
      <c r="E28" s="828">
        <v>1162</v>
      </c>
      <c r="F28" s="243">
        <v>1124</v>
      </c>
      <c r="G28" s="243">
        <v>1100</v>
      </c>
      <c r="H28" s="243">
        <v>1023</v>
      </c>
      <c r="I28" s="243">
        <v>963</v>
      </c>
      <c r="J28" s="243">
        <v>963</v>
      </c>
      <c r="K28" s="243">
        <v>1010</v>
      </c>
      <c r="L28" s="243">
        <v>473</v>
      </c>
      <c r="M28" s="498"/>
      <c r="N28" s="239"/>
      <c r="O28" s="536"/>
      <c r="P28" s="2159">
        <v>0</v>
      </c>
      <c r="Q28" s="243">
        <v>973</v>
      </c>
      <c r="R28" s="467">
        <v>1006</v>
      </c>
      <c r="S28" s="467">
        <v>401</v>
      </c>
      <c r="T28" s="206"/>
    </row>
    <row r="29" spans="1:20" s="445" customFormat="1" ht="10.5" customHeight="1" x14ac:dyDescent="0.15">
      <c r="A29" s="1613"/>
      <c r="B29" s="2451" t="s">
        <v>771</v>
      </c>
      <c r="C29" s="2451"/>
      <c r="D29" s="2156">
        <v>32928</v>
      </c>
      <c r="E29" s="828">
        <v>31817.6827290195</v>
      </c>
      <c r="F29" s="243">
        <v>30848</v>
      </c>
      <c r="G29" s="243">
        <v>29368</v>
      </c>
      <c r="H29" s="243">
        <v>28656</v>
      </c>
      <c r="I29" s="243">
        <v>28042</v>
      </c>
      <c r="J29" s="243">
        <v>28054</v>
      </c>
      <c r="K29" s="243">
        <v>27553</v>
      </c>
      <c r="L29" s="243">
        <v>15741</v>
      </c>
      <c r="M29" s="498"/>
      <c r="N29" s="1643"/>
      <c r="O29" s="1644"/>
      <c r="P29" s="2159">
        <v>31904.050353946834</v>
      </c>
      <c r="Q29" s="243">
        <v>28256</v>
      </c>
      <c r="R29" s="467">
        <v>28541</v>
      </c>
      <c r="S29" s="467">
        <v>13968</v>
      </c>
      <c r="T29" s="206"/>
    </row>
    <row r="30" spans="1:20" s="445" customFormat="1" ht="10.5" customHeight="1" x14ac:dyDescent="0.15">
      <c r="A30" s="1613"/>
      <c r="B30" s="2456" t="s">
        <v>568</v>
      </c>
      <c r="C30" s="2456"/>
      <c r="D30" s="2156">
        <v>5504</v>
      </c>
      <c r="E30" s="828">
        <v>5656</v>
      </c>
      <c r="F30" s="243">
        <v>5670</v>
      </c>
      <c r="G30" s="243">
        <v>5519</v>
      </c>
      <c r="H30" s="243">
        <v>5486</v>
      </c>
      <c r="I30" s="243">
        <v>5598</v>
      </c>
      <c r="J30" s="243">
        <v>5785</v>
      </c>
      <c r="K30" s="243">
        <v>5452</v>
      </c>
      <c r="L30" s="243">
        <v>2473</v>
      </c>
      <c r="M30" s="498"/>
      <c r="N30" s="239"/>
      <c r="O30" s="536"/>
      <c r="P30" s="2159">
        <v>5610</v>
      </c>
      <c r="Q30" s="243">
        <v>5621</v>
      </c>
      <c r="R30" s="467">
        <v>5596</v>
      </c>
      <c r="S30" s="467">
        <v>1973</v>
      </c>
      <c r="T30" s="206"/>
    </row>
    <row r="31" spans="1:20" s="445" customFormat="1" ht="10.5" customHeight="1" x14ac:dyDescent="0.15">
      <c r="A31" s="1613"/>
      <c r="B31" s="2456" t="s">
        <v>569</v>
      </c>
      <c r="C31" s="2456"/>
      <c r="D31" s="2156">
        <v>14746</v>
      </c>
      <c r="E31" s="828">
        <v>14328</v>
      </c>
      <c r="F31" s="243">
        <v>13525</v>
      </c>
      <c r="G31" s="243">
        <v>12247</v>
      </c>
      <c r="H31" s="243">
        <v>11565</v>
      </c>
      <c r="I31" s="243">
        <v>11192</v>
      </c>
      <c r="J31" s="243">
        <v>11209</v>
      </c>
      <c r="K31" s="243">
        <v>10723</v>
      </c>
      <c r="L31" s="243">
        <v>4234</v>
      </c>
      <c r="M31" s="498"/>
      <c r="N31" s="239"/>
      <c r="O31" s="536"/>
      <c r="P31" s="2159">
        <v>14197</v>
      </c>
      <c r="Q31" s="243">
        <v>11325</v>
      </c>
      <c r="R31" s="467">
        <v>11561</v>
      </c>
      <c r="S31" s="467">
        <v>3684</v>
      </c>
      <c r="T31" s="206"/>
    </row>
    <row r="32" spans="1:20" s="445" customFormat="1" ht="10.5" customHeight="1" x14ac:dyDescent="0.15">
      <c r="A32" s="1613"/>
      <c r="B32" s="2456" t="s">
        <v>570</v>
      </c>
      <c r="C32" s="2456"/>
      <c r="D32" s="2156">
        <v>452</v>
      </c>
      <c r="E32" s="828">
        <v>81</v>
      </c>
      <c r="F32" s="243">
        <v>61</v>
      </c>
      <c r="G32" s="243">
        <v>265</v>
      </c>
      <c r="H32" s="243">
        <v>230</v>
      </c>
      <c r="I32" s="243">
        <v>102</v>
      </c>
      <c r="J32" s="243">
        <v>54</v>
      </c>
      <c r="K32" s="243">
        <v>197</v>
      </c>
      <c r="L32" s="243">
        <v>413</v>
      </c>
      <c r="M32" s="498"/>
      <c r="N32" s="239"/>
      <c r="O32" s="536"/>
      <c r="P32" s="2159">
        <v>198</v>
      </c>
      <c r="Q32" s="243">
        <v>131</v>
      </c>
      <c r="R32" s="467">
        <v>164</v>
      </c>
      <c r="S32" s="467">
        <v>151</v>
      </c>
      <c r="T32" s="206"/>
    </row>
    <row r="33" spans="1:20" s="445" customFormat="1" ht="10.5" customHeight="1" x14ac:dyDescent="0.15">
      <c r="A33" s="1613"/>
      <c r="B33" s="2451" t="s">
        <v>778</v>
      </c>
      <c r="C33" s="2451"/>
      <c r="D33" s="2158">
        <v>5516</v>
      </c>
      <c r="E33" s="848">
        <v>5334</v>
      </c>
      <c r="F33" s="468">
        <v>5380</v>
      </c>
      <c r="G33" s="468">
        <v>5324</v>
      </c>
      <c r="H33" s="468">
        <v>5244</v>
      </c>
      <c r="I33" s="468">
        <v>5160</v>
      </c>
      <c r="J33" s="468">
        <v>5209</v>
      </c>
      <c r="K33" s="468">
        <v>5020</v>
      </c>
      <c r="L33" s="468">
        <v>2359</v>
      </c>
      <c r="M33" s="499"/>
      <c r="N33" s="239"/>
      <c r="O33" s="1634"/>
      <c r="P33" s="2162">
        <v>5410</v>
      </c>
      <c r="Q33" s="468">
        <v>5204</v>
      </c>
      <c r="R33" s="468">
        <v>5235</v>
      </c>
      <c r="S33" s="468">
        <v>2008</v>
      </c>
      <c r="T33" s="218"/>
    </row>
    <row r="34" spans="1:20" s="445" customFormat="1" ht="10.5" customHeight="1" x14ac:dyDescent="0.15">
      <c r="A34" s="1645"/>
      <c r="B34" s="1645"/>
      <c r="C34" s="1645"/>
      <c r="D34" s="2197"/>
      <c r="E34" s="1958"/>
      <c r="F34" s="501"/>
      <c r="G34" s="501"/>
      <c r="H34" s="501"/>
      <c r="I34" s="501"/>
      <c r="J34" s="501"/>
      <c r="K34" s="501"/>
      <c r="L34" s="501"/>
      <c r="M34" s="501"/>
      <c r="N34" s="1615"/>
      <c r="O34" s="501"/>
      <c r="P34" s="2197"/>
      <c r="Q34" s="501"/>
      <c r="R34" s="501"/>
      <c r="S34" s="501"/>
      <c r="T34" s="501"/>
    </row>
    <row r="35" spans="1:20" s="445" customFormat="1" ht="10.5" customHeight="1" x14ac:dyDescent="0.15">
      <c r="A35" s="2455" t="s">
        <v>61</v>
      </c>
      <c r="B35" s="2455"/>
      <c r="C35" s="2455"/>
      <c r="D35" s="2198"/>
      <c r="E35" s="1960"/>
      <c r="F35" s="504"/>
      <c r="G35" s="504"/>
      <c r="H35" s="504"/>
      <c r="I35" s="504"/>
      <c r="J35" s="504"/>
      <c r="K35" s="504"/>
      <c r="L35" s="504"/>
      <c r="M35" s="1616"/>
      <c r="N35" s="1617"/>
      <c r="O35" s="1618"/>
      <c r="P35" s="2206"/>
      <c r="Q35" s="504"/>
      <c r="R35" s="504"/>
      <c r="S35" s="504"/>
      <c r="T35" s="1616"/>
    </row>
    <row r="36" spans="1:20" s="445" customFormat="1" ht="10.5" customHeight="1" x14ac:dyDescent="0.15">
      <c r="A36" s="1613"/>
      <c r="B36" s="2451" t="s">
        <v>772</v>
      </c>
      <c r="C36" s="2451"/>
      <c r="D36" s="2199">
        <v>3.2500000000000001E-2</v>
      </c>
      <c r="E36" s="1961">
        <v>3.2599999999999997E-2</v>
      </c>
      <c r="F36" s="508">
        <v>3.32E-2</v>
      </c>
      <c r="G36" s="508">
        <v>3.3399999999999999E-2</v>
      </c>
      <c r="H36" s="508">
        <v>3.3700000000000001E-2</v>
      </c>
      <c r="I36" s="508">
        <v>3.4500000000000003E-2</v>
      </c>
      <c r="J36" s="508">
        <v>3.2899999999999999E-2</v>
      </c>
      <c r="K36" s="508">
        <v>3.4599999999999999E-2</v>
      </c>
      <c r="L36" s="508">
        <v>2.9899999999999999E-2</v>
      </c>
      <c r="M36" s="1620"/>
      <c r="N36" s="1621"/>
      <c r="O36" s="1622"/>
      <c r="P36" s="2207">
        <v>3.32E-2</v>
      </c>
      <c r="Q36" s="508">
        <v>3.3700000000000001E-2</v>
      </c>
      <c r="R36" s="508">
        <v>3.3599999999999998E-2</v>
      </c>
      <c r="S36" s="508">
        <v>2.98E-2</v>
      </c>
      <c r="T36" s="511"/>
    </row>
    <row r="37" spans="1:20" s="445" customFormat="1" ht="10.5" customHeight="1" x14ac:dyDescent="0.15">
      <c r="A37" s="1613"/>
      <c r="B37" s="2451" t="s">
        <v>144</v>
      </c>
      <c r="C37" s="2451"/>
      <c r="D37" s="2200">
        <v>0.55300000000000005</v>
      </c>
      <c r="E37" s="1962">
        <v>0.58499999999999996</v>
      </c>
      <c r="F37" s="512">
        <v>0.57199999999999995</v>
      </c>
      <c r="G37" s="512">
        <v>0.57599999999999996</v>
      </c>
      <c r="H37" s="512">
        <v>0.55000000000000004</v>
      </c>
      <c r="I37" s="512">
        <v>0.59399999999999997</v>
      </c>
      <c r="J37" s="512">
        <v>0.59599999999999997</v>
      </c>
      <c r="K37" s="512">
        <v>0.55700000000000005</v>
      </c>
      <c r="L37" s="512">
        <v>0.64300000000000002</v>
      </c>
      <c r="M37" s="1623"/>
      <c r="N37" s="1646"/>
      <c r="O37" s="1647"/>
      <c r="P37" s="2208">
        <v>0.56899999999999995</v>
      </c>
      <c r="Q37" s="512">
        <v>0.57999999999999996</v>
      </c>
      <c r="R37" s="512">
        <v>0.57899999999999996</v>
      </c>
      <c r="S37" s="512">
        <v>0.61</v>
      </c>
      <c r="T37" s="511"/>
    </row>
    <row r="38" spans="1:20" s="445" customFormat="1" ht="10.5" customHeight="1" x14ac:dyDescent="0.15">
      <c r="A38" s="114"/>
      <c r="B38" s="2451" t="s">
        <v>773</v>
      </c>
      <c r="C38" s="2451"/>
      <c r="D38" s="2200">
        <v>9.0999999999999998E-2</v>
      </c>
      <c r="E38" s="1962">
        <v>9.0999999999999998E-2</v>
      </c>
      <c r="F38" s="512">
        <v>0.09</v>
      </c>
      <c r="G38" s="512">
        <v>7.1999999999999995E-2</v>
      </c>
      <c r="H38" s="512">
        <v>9.0999999999999998E-2</v>
      </c>
      <c r="I38" s="512">
        <v>8.2000000000000003E-2</v>
      </c>
      <c r="J38" s="512">
        <v>7.9000000000000001E-2</v>
      </c>
      <c r="K38" s="512">
        <v>6.4000000000000001E-2</v>
      </c>
      <c r="L38" s="512">
        <v>5.1999999999999998E-2</v>
      </c>
      <c r="M38" s="1624"/>
      <c r="N38" s="1648"/>
      <c r="O38" s="1649"/>
      <c r="P38" s="2209">
        <v>0.09</v>
      </c>
      <c r="Q38" s="514">
        <v>8.4000000000000005E-2</v>
      </c>
      <c r="R38" s="514">
        <v>8.1000000000000003E-2</v>
      </c>
      <c r="S38" s="514">
        <v>7.4999999999999997E-2</v>
      </c>
      <c r="T38" s="518"/>
    </row>
    <row r="39" spans="1:20" s="445" customFormat="1" ht="10.5" customHeight="1" x14ac:dyDescent="0.15">
      <c r="A39" s="1625"/>
      <c r="B39" s="2451" t="s">
        <v>60</v>
      </c>
      <c r="C39" s="2451"/>
      <c r="D39" s="2156">
        <f>D18</f>
        <v>130</v>
      </c>
      <c r="E39" s="828">
        <f>E18</f>
        <v>122</v>
      </c>
      <c r="F39" s="828">
        <f t="shared" ref="F39:L39" si="11">F18</f>
        <v>126</v>
      </c>
      <c r="G39" s="828">
        <f t="shared" si="11"/>
        <v>102</v>
      </c>
      <c r="H39" s="828">
        <f t="shared" si="11"/>
        <v>124</v>
      </c>
      <c r="I39" s="828">
        <f t="shared" si="11"/>
        <v>107</v>
      </c>
      <c r="J39" s="828">
        <f t="shared" si="11"/>
        <v>107</v>
      </c>
      <c r="K39" s="828">
        <f t="shared" si="11"/>
        <v>86</v>
      </c>
      <c r="L39" s="828">
        <f t="shared" si="11"/>
        <v>32</v>
      </c>
      <c r="M39" s="497"/>
      <c r="N39" s="1650"/>
      <c r="O39" s="1633"/>
      <c r="P39" s="2159">
        <f>P18</f>
        <v>378</v>
      </c>
      <c r="Q39" s="243">
        <f>Q18</f>
        <v>338</v>
      </c>
      <c r="R39" s="243">
        <f t="shared" ref="R39:S39" si="12">R18</f>
        <v>440</v>
      </c>
      <c r="S39" s="243">
        <f t="shared" si="12"/>
        <v>158</v>
      </c>
      <c r="T39" s="518"/>
    </row>
    <row r="40" spans="1:20" s="445" customFormat="1" ht="10.5" customHeight="1" x14ac:dyDescent="0.15">
      <c r="A40" s="114"/>
      <c r="B40" s="2451" t="s">
        <v>774</v>
      </c>
      <c r="C40" s="2451"/>
      <c r="D40" s="2156">
        <v>-136</v>
      </c>
      <c r="E40" s="828">
        <v>-128</v>
      </c>
      <c r="F40" s="235">
        <v>-134</v>
      </c>
      <c r="G40" s="235">
        <v>-134</v>
      </c>
      <c r="H40" s="235">
        <v>-130</v>
      </c>
      <c r="I40" s="235">
        <v>-124</v>
      </c>
      <c r="J40" s="235">
        <v>-129</v>
      </c>
      <c r="K40" s="235">
        <v>-125</v>
      </c>
      <c r="L40" s="235">
        <v>-60</v>
      </c>
      <c r="M40" s="497"/>
      <c r="N40" s="1651"/>
      <c r="O40" s="534"/>
      <c r="P40" s="2159">
        <f>SUM(D40:F40)</f>
        <v>-398</v>
      </c>
      <c r="Q40" s="239">
        <f>SUM(H40:J40)</f>
        <v>-383</v>
      </c>
      <c r="R40" s="474">
        <v>-517</v>
      </c>
      <c r="S40" s="474">
        <v>-202</v>
      </c>
      <c r="T40" s="206"/>
    </row>
    <row r="41" spans="1:20" s="445" customFormat="1" ht="10.5" customHeight="1" x14ac:dyDescent="0.15">
      <c r="A41" s="1626"/>
      <c r="B41" s="2451" t="s">
        <v>775</v>
      </c>
      <c r="C41" s="2451"/>
      <c r="D41" s="2157">
        <f>SUM(D39:D40)</f>
        <v>-6</v>
      </c>
      <c r="E41" s="838">
        <f>SUM(E39:E40)</f>
        <v>-6</v>
      </c>
      <c r="F41" s="838">
        <f t="shared" ref="F41:L41" si="13">SUM(F39:F40)</f>
        <v>-8</v>
      </c>
      <c r="G41" s="838">
        <f t="shared" si="13"/>
        <v>-32</v>
      </c>
      <c r="H41" s="838">
        <f t="shared" si="13"/>
        <v>-6</v>
      </c>
      <c r="I41" s="838">
        <f t="shared" si="13"/>
        <v>-17</v>
      </c>
      <c r="J41" s="838">
        <f t="shared" si="13"/>
        <v>-22</v>
      </c>
      <c r="K41" s="838">
        <f t="shared" si="13"/>
        <v>-39</v>
      </c>
      <c r="L41" s="838">
        <f t="shared" si="13"/>
        <v>-28</v>
      </c>
      <c r="M41" s="1652"/>
      <c r="N41" s="1653"/>
      <c r="O41" s="1638"/>
      <c r="P41" s="2161">
        <f>SUM(P39:P40)</f>
        <v>-20</v>
      </c>
      <c r="Q41" s="480">
        <f>SUM(Q39:Q40)</f>
        <v>-45</v>
      </c>
      <c r="R41" s="480">
        <f t="shared" ref="R41:S41" si="14">SUM(R39:R40)</f>
        <v>-77</v>
      </c>
      <c r="S41" s="480">
        <f t="shared" si="14"/>
        <v>-44</v>
      </c>
      <c r="T41" s="215"/>
    </row>
    <row r="42" spans="1:20" s="445" customFormat="1" ht="10.5" customHeight="1" x14ac:dyDescent="0.15">
      <c r="A42" s="1654"/>
      <c r="B42" s="1654"/>
      <c r="C42" s="1654"/>
      <c r="D42" s="2160"/>
      <c r="E42" s="819"/>
      <c r="F42" s="239"/>
      <c r="G42" s="239"/>
      <c r="H42" s="239"/>
      <c r="I42" s="239"/>
      <c r="J42" s="239"/>
      <c r="K42" s="239"/>
      <c r="L42" s="239"/>
      <c r="M42" s="239"/>
      <c r="N42" s="239"/>
      <c r="O42" s="239"/>
      <c r="P42" s="2160"/>
      <c r="Q42" s="239"/>
      <c r="R42" s="239"/>
      <c r="S42" s="239"/>
      <c r="T42" s="525"/>
    </row>
    <row r="43" spans="1:20" s="445" customFormat="1" ht="10.5" customHeight="1" x14ac:dyDescent="0.15">
      <c r="A43" s="2455" t="s">
        <v>146</v>
      </c>
      <c r="B43" s="2455"/>
      <c r="C43" s="2455"/>
      <c r="D43" s="2201"/>
      <c r="E43" s="1938"/>
      <c r="F43" s="526"/>
      <c r="G43" s="526"/>
      <c r="H43" s="526"/>
      <c r="I43" s="526"/>
      <c r="J43" s="526"/>
      <c r="K43" s="526"/>
      <c r="L43" s="526"/>
      <c r="M43" s="1109"/>
      <c r="N43" s="1093"/>
      <c r="O43" s="1655"/>
      <c r="P43" s="2210"/>
      <c r="Q43" s="526"/>
      <c r="R43" s="526"/>
      <c r="S43" s="526"/>
      <c r="T43" s="199"/>
    </row>
    <row r="44" spans="1:20" s="445" customFormat="1" ht="10.5" customHeight="1" x14ac:dyDescent="0.15">
      <c r="A44" s="1627"/>
      <c r="B44" s="2410" t="s">
        <v>776</v>
      </c>
      <c r="C44" s="2410"/>
      <c r="D44" s="2202"/>
      <c r="E44" s="1963"/>
      <c r="F44" s="530"/>
      <c r="G44" s="530"/>
      <c r="H44" s="530"/>
      <c r="I44" s="530"/>
      <c r="J44" s="530"/>
      <c r="K44" s="530"/>
      <c r="L44" s="530"/>
      <c r="M44" s="236"/>
      <c r="N44" s="237"/>
      <c r="O44" s="531"/>
      <c r="P44" s="2211"/>
      <c r="Q44" s="530"/>
      <c r="R44" s="530"/>
      <c r="S44" s="530"/>
      <c r="T44" s="533"/>
    </row>
    <row r="45" spans="1:20" s="445" customFormat="1" ht="10.5" customHeight="1" x14ac:dyDescent="0.15">
      <c r="A45" s="1628"/>
      <c r="B45" s="1629"/>
      <c r="C45" s="1964" t="s">
        <v>169</v>
      </c>
      <c r="D45" s="2156">
        <v>50715</v>
      </c>
      <c r="E45" s="828">
        <v>49461</v>
      </c>
      <c r="F45" s="239">
        <v>45960</v>
      </c>
      <c r="G45" s="239">
        <v>46128</v>
      </c>
      <c r="H45" s="239">
        <v>47461</v>
      </c>
      <c r="I45" s="239">
        <v>45046</v>
      </c>
      <c r="J45" s="239">
        <v>46911</v>
      </c>
      <c r="K45" s="239">
        <v>43185</v>
      </c>
      <c r="L45" s="239">
        <v>32670</v>
      </c>
      <c r="M45" s="203"/>
      <c r="N45" s="204"/>
      <c r="O45" s="472"/>
      <c r="P45" s="2160">
        <f>D45</f>
        <v>50715</v>
      </c>
      <c r="Q45" s="239">
        <f>H45</f>
        <v>47461</v>
      </c>
      <c r="R45" s="239">
        <v>46128</v>
      </c>
      <c r="S45" s="239">
        <v>43185</v>
      </c>
      <c r="T45" s="535"/>
    </row>
    <row r="46" spans="1:20" s="445" customFormat="1" ht="10.5" customHeight="1" x14ac:dyDescent="0.15">
      <c r="A46" s="1630"/>
      <c r="B46" s="1630"/>
      <c r="C46" s="1964" t="s">
        <v>170</v>
      </c>
      <c r="D46" s="2156">
        <v>16794</v>
      </c>
      <c r="E46" s="828">
        <v>14815</v>
      </c>
      <c r="F46" s="467">
        <v>14654</v>
      </c>
      <c r="G46" s="467">
        <v>14660</v>
      </c>
      <c r="H46" s="467">
        <v>14355</v>
      </c>
      <c r="I46" s="467">
        <v>14542</v>
      </c>
      <c r="J46" s="467">
        <v>15048</v>
      </c>
      <c r="K46" s="467">
        <v>14220</v>
      </c>
      <c r="L46" s="467">
        <v>14141</v>
      </c>
      <c r="M46" s="203"/>
      <c r="N46" s="204"/>
      <c r="O46" s="494"/>
      <c r="P46" s="2203">
        <f>D46</f>
        <v>16794</v>
      </c>
      <c r="Q46" s="467">
        <f>H46</f>
        <v>14355</v>
      </c>
      <c r="R46" s="467">
        <v>14660</v>
      </c>
      <c r="S46" s="467">
        <v>14220</v>
      </c>
      <c r="T46" s="535"/>
    </row>
    <row r="47" spans="1:20" s="445" customFormat="1" ht="10.5" customHeight="1" x14ac:dyDescent="0.15">
      <c r="A47" s="1631"/>
      <c r="B47" s="1631"/>
      <c r="C47" s="1631"/>
      <c r="D47" s="2157">
        <f>SUM(D45:D46)</f>
        <v>67509</v>
      </c>
      <c r="E47" s="838">
        <f>SUM(E45:E46)</f>
        <v>64276</v>
      </c>
      <c r="F47" s="838">
        <f t="shared" ref="F47:L47" si="15">SUM(F45:F46)</f>
        <v>60614</v>
      </c>
      <c r="G47" s="838">
        <f t="shared" si="15"/>
        <v>60788</v>
      </c>
      <c r="H47" s="838">
        <f t="shared" si="15"/>
        <v>61816</v>
      </c>
      <c r="I47" s="838">
        <f t="shared" si="15"/>
        <v>59588</v>
      </c>
      <c r="J47" s="838">
        <f t="shared" si="15"/>
        <v>61959</v>
      </c>
      <c r="K47" s="838">
        <f t="shared" si="15"/>
        <v>57405</v>
      </c>
      <c r="L47" s="838">
        <f t="shared" si="15"/>
        <v>46811</v>
      </c>
      <c r="M47" s="213"/>
      <c r="N47" s="204"/>
      <c r="O47" s="481"/>
      <c r="P47" s="2161">
        <f>SUM(P45:P46)</f>
        <v>67509</v>
      </c>
      <c r="Q47" s="480">
        <f>SUM(Q45:Q46)</f>
        <v>61816</v>
      </c>
      <c r="R47" s="480">
        <f t="shared" ref="R47:S47" si="16">SUM(R45:R46)</f>
        <v>60788</v>
      </c>
      <c r="S47" s="480">
        <f t="shared" si="16"/>
        <v>57405</v>
      </c>
      <c r="T47" s="215"/>
    </row>
    <row r="48" spans="1:20" s="445" customFormat="1" ht="10.5" customHeight="1" x14ac:dyDescent="0.15">
      <c r="A48" s="1627"/>
      <c r="B48" s="2410" t="s">
        <v>777</v>
      </c>
      <c r="C48" s="2410"/>
      <c r="D48" s="2202"/>
      <c r="E48" s="1963"/>
      <c r="F48" s="530"/>
      <c r="G48" s="530"/>
      <c r="H48" s="530"/>
      <c r="I48" s="530"/>
      <c r="J48" s="530"/>
      <c r="K48" s="530"/>
      <c r="L48" s="530"/>
      <c r="M48" s="538"/>
      <c r="N48" s="539"/>
      <c r="O48" s="540"/>
      <c r="P48" s="2211"/>
      <c r="Q48" s="530"/>
      <c r="R48" s="530"/>
      <c r="S48" s="530"/>
      <c r="T48" s="206"/>
    </row>
    <row r="49" spans="1:23" s="445" customFormat="1" ht="10.5" customHeight="1" x14ac:dyDescent="0.15">
      <c r="A49" s="1628"/>
      <c r="B49" s="1629"/>
      <c r="C49" s="1964" t="s">
        <v>169</v>
      </c>
      <c r="D49" s="2156">
        <v>42624</v>
      </c>
      <c r="E49" s="828">
        <v>41530</v>
      </c>
      <c r="F49" s="239">
        <v>38707</v>
      </c>
      <c r="G49" s="239">
        <v>38567</v>
      </c>
      <c r="H49" s="239">
        <v>39812</v>
      </c>
      <c r="I49" s="239">
        <v>37673</v>
      </c>
      <c r="J49" s="239">
        <v>39265</v>
      </c>
      <c r="K49" s="239">
        <v>37787</v>
      </c>
      <c r="L49" s="239">
        <v>27997</v>
      </c>
      <c r="M49" s="203"/>
      <c r="N49" s="204"/>
      <c r="O49" s="472"/>
      <c r="P49" s="2160">
        <f>D49</f>
        <v>42624</v>
      </c>
      <c r="Q49" s="239">
        <f>H49</f>
        <v>39812</v>
      </c>
      <c r="R49" s="239">
        <v>38567</v>
      </c>
      <c r="S49" s="239">
        <v>37787</v>
      </c>
      <c r="T49" s="535"/>
    </row>
    <row r="50" spans="1:23" s="445" customFormat="1" ht="10.5" customHeight="1" x14ac:dyDescent="0.15">
      <c r="A50" s="1630"/>
      <c r="B50" s="1630"/>
      <c r="C50" s="1964" t="s">
        <v>170</v>
      </c>
      <c r="D50" s="2156">
        <v>8821</v>
      </c>
      <c r="E50" s="828">
        <v>7184</v>
      </c>
      <c r="F50" s="467">
        <v>7032</v>
      </c>
      <c r="G50" s="467">
        <v>7011</v>
      </c>
      <c r="H50" s="467">
        <v>7266</v>
      </c>
      <c r="I50" s="467">
        <v>8487</v>
      </c>
      <c r="J50" s="467">
        <v>9069</v>
      </c>
      <c r="K50" s="467">
        <v>7704</v>
      </c>
      <c r="L50" s="467">
        <v>8498</v>
      </c>
      <c r="M50" s="203"/>
      <c r="N50" s="204"/>
      <c r="O50" s="494"/>
      <c r="P50" s="2203">
        <f>D50</f>
        <v>8821</v>
      </c>
      <c r="Q50" s="467">
        <f>H50</f>
        <v>7266</v>
      </c>
      <c r="R50" s="467">
        <v>7011</v>
      </c>
      <c r="S50" s="467">
        <v>7704</v>
      </c>
      <c r="T50" s="535"/>
    </row>
    <row r="51" spans="1:23" s="445" customFormat="1" ht="10.5" customHeight="1" x14ac:dyDescent="0.15">
      <c r="A51" s="537"/>
      <c r="B51" s="537"/>
      <c r="C51" s="537"/>
      <c r="D51" s="2157">
        <f>SUM(D49:D50)</f>
        <v>51445</v>
      </c>
      <c r="E51" s="838">
        <f>SUM(E49:E50)</f>
        <v>48714</v>
      </c>
      <c r="F51" s="838">
        <f t="shared" ref="F51:L51" si="17">SUM(F49:F50)</f>
        <v>45739</v>
      </c>
      <c r="G51" s="838">
        <f t="shared" si="17"/>
        <v>45578</v>
      </c>
      <c r="H51" s="838">
        <f t="shared" si="17"/>
        <v>47078</v>
      </c>
      <c r="I51" s="838">
        <f t="shared" si="17"/>
        <v>46160</v>
      </c>
      <c r="J51" s="838">
        <f t="shared" si="17"/>
        <v>48334</v>
      </c>
      <c r="K51" s="838">
        <f t="shared" si="17"/>
        <v>45491</v>
      </c>
      <c r="L51" s="838">
        <f t="shared" si="17"/>
        <v>36495</v>
      </c>
      <c r="M51" s="213"/>
      <c r="N51" s="204"/>
      <c r="O51" s="481"/>
      <c r="P51" s="2161">
        <f>SUM(P49:P50)</f>
        <v>51445</v>
      </c>
      <c r="Q51" s="480">
        <f>SUM(Q49:Q50)</f>
        <v>47078</v>
      </c>
      <c r="R51" s="480">
        <f t="shared" ref="R51:S51" si="18">SUM(R49:R50)</f>
        <v>45578</v>
      </c>
      <c r="S51" s="480">
        <f t="shared" si="18"/>
        <v>45491</v>
      </c>
      <c r="T51" s="215"/>
    </row>
    <row r="52" spans="1:23" s="445" customFormat="1" ht="10.5" customHeight="1" x14ac:dyDescent="0.15">
      <c r="A52" s="133"/>
      <c r="B52" s="2406" t="s">
        <v>150</v>
      </c>
      <c r="C52" s="2406"/>
      <c r="D52" s="2157">
        <v>2111</v>
      </c>
      <c r="E52" s="838">
        <v>2015</v>
      </c>
      <c r="F52" s="468">
        <v>1982</v>
      </c>
      <c r="G52" s="468">
        <v>1947</v>
      </c>
      <c r="H52" s="468">
        <v>1926</v>
      </c>
      <c r="I52" s="468">
        <v>1814</v>
      </c>
      <c r="J52" s="468">
        <v>1746</v>
      </c>
      <c r="K52" s="468">
        <v>1753</v>
      </c>
      <c r="L52" s="468">
        <v>1734</v>
      </c>
      <c r="M52" s="216"/>
      <c r="N52" s="204"/>
      <c r="O52" s="469"/>
      <c r="P52" s="2162">
        <f>D52</f>
        <v>2111</v>
      </c>
      <c r="Q52" s="468">
        <f>H52</f>
        <v>1926</v>
      </c>
      <c r="R52" s="468">
        <v>1947</v>
      </c>
      <c r="S52" s="468">
        <v>1753</v>
      </c>
      <c r="T52" s="218"/>
    </row>
    <row r="53" spans="1:23" s="1632" customFormat="1" ht="5.25" customHeight="1" x14ac:dyDescent="0.15">
      <c r="A53" s="2454"/>
      <c r="B53" s="2454"/>
      <c r="C53" s="2454"/>
      <c r="D53" s="2454"/>
      <c r="E53" s="2454"/>
      <c r="F53" s="2454"/>
      <c r="G53" s="2454"/>
      <c r="H53" s="2454"/>
      <c r="I53" s="2454"/>
      <c r="J53" s="2454"/>
      <c r="K53" s="2454"/>
      <c r="L53" s="2454"/>
      <c r="M53" s="2454"/>
      <c r="N53" s="2454"/>
      <c r="O53" s="2454"/>
      <c r="P53" s="2454"/>
      <c r="Q53" s="2454"/>
      <c r="R53" s="2454"/>
      <c r="S53" s="2454"/>
      <c r="T53" s="2454"/>
    </row>
    <row r="54" spans="1:23" s="541" customFormat="1" ht="9" customHeight="1" x14ac:dyDescent="0.15">
      <c r="A54" s="546" t="s">
        <v>40</v>
      </c>
      <c r="B54" s="2420" t="s">
        <v>881</v>
      </c>
      <c r="C54" s="2420"/>
      <c r="D54" s="2420"/>
      <c r="E54" s="2420"/>
      <c r="F54" s="2420"/>
      <c r="G54" s="2420"/>
      <c r="H54" s="2420"/>
      <c r="I54" s="2420"/>
      <c r="J54" s="2420"/>
      <c r="K54" s="2420"/>
      <c r="L54" s="2420"/>
      <c r="M54" s="2420"/>
      <c r="N54" s="2420"/>
      <c r="O54" s="2420"/>
      <c r="P54" s="2420"/>
      <c r="Q54" s="2420"/>
      <c r="R54" s="2420"/>
      <c r="S54" s="2420"/>
      <c r="T54" s="2420"/>
    </row>
    <row r="55" spans="1:23" s="541" customFormat="1" ht="18" customHeight="1" x14ac:dyDescent="0.15">
      <c r="A55" s="546" t="s">
        <v>135</v>
      </c>
      <c r="B55" s="2420" t="s">
        <v>571</v>
      </c>
      <c r="C55" s="2420"/>
      <c r="D55" s="2420"/>
      <c r="E55" s="2420"/>
      <c r="F55" s="2420"/>
      <c r="G55" s="2420"/>
      <c r="H55" s="2420"/>
      <c r="I55" s="2420"/>
      <c r="J55" s="2420"/>
      <c r="K55" s="2420"/>
      <c r="L55" s="2420"/>
      <c r="M55" s="2420"/>
      <c r="N55" s="2420"/>
      <c r="O55" s="2420"/>
      <c r="P55" s="2420"/>
      <c r="Q55" s="2420"/>
      <c r="R55" s="2420"/>
      <c r="S55" s="2420"/>
      <c r="T55" s="2420"/>
    </row>
    <row r="56" spans="1:23" s="541" customFormat="1" ht="9" customHeight="1" x14ac:dyDescent="0.15">
      <c r="A56" s="546" t="s">
        <v>152</v>
      </c>
      <c r="B56" s="2453" t="s">
        <v>887</v>
      </c>
      <c r="C56" s="2453"/>
      <c r="D56" s="2453"/>
      <c r="E56" s="2453"/>
      <c r="F56" s="2453"/>
      <c r="G56" s="2453"/>
      <c r="H56" s="2453"/>
      <c r="I56" s="2453"/>
      <c r="J56" s="2453"/>
      <c r="K56" s="2453"/>
      <c r="L56" s="2453"/>
      <c r="M56" s="2453"/>
      <c r="N56" s="2453"/>
      <c r="O56" s="2453"/>
      <c r="P56" s="2453"/>
      <c r="Q56" s="2453"/>
      <c r="R56" s="2453"/>
      <c r="S56" s="2453"/>
      <c r="T56" s="2453"/>
    </row>
    <row r="57" spans="1:23" s="541" customFormat="1" ht="9" customHeight="1" x14ac:dyDescent="0.15">
      <c r="A57" s="546" t="s">
        <v>154</v>
      </c>
      <c r="B57" s="2453" t="s">
        <v>155</v>
      </c>
      <c r="C57" s="2453"/>
      <c r="D57" s="2453"/>
      <c r="E57" s="2453"/>
      <c r="F57" s="2453"/>
      <c r="G57" s="2453"/>
      <c r="H57" s="2453"/>
      <c r="I57" s="2453"/>
      <c r="J57" s="2453"/>
      <c r="K57" s="2453"/>
      <c r="L57" s="2453"/>
      <c r="M57" s="2453"/>
      <c r="N57" s="2453"/>
      <c r="O57" s="2453"/>
      <c r="P57" s="2453"/>
      <c r="Q57" s="2453"/>
      <c r="R57" s="2453"/>
      <c r="S57" s="2453"/>
      <c r="T57" s="2453"/>
    </row>
    <row r="58" spans="1:23" s="541" customFormat="1" ht="9" customHeight="1" x14ac:dyDescent="0.15">
      <c r="A58" s="546" t="s">
        <v>156</v>
      </c>
      <c r="B58" s="2453" t="s">
        <v>157</v>
      </c>
      <c r="C58" s="2453"/>
      <c r="D58" s="2453"/>
      <c r="E58" s="2453"/>
      <c r="F58" s="2453"/>
      <c r="G58" s="2453"/>
      <c r="H58" s="2453"/>
      <c r="I58" s="2453"/>
      <c r="J58" s="2453"/>
      <c r="K58" s="2453"/>
      <c r="L58" s="2453"/>
      <c r="M58" s="2453"/>
      <c r="N58" s="2453"/>
      <c r="O58" s="2453"/>
      <c r="P58" s="2453"/>
      <c r="Q58" s="2453"/>
      <c r="R58" s="2453"/>
      <c r="S58" s="2453"/>
      <c r="T58" s="2453"/>
    </row>
    <row r="59" spans="1:23" s="541" customFormat="1" ht="9" customHeight="1" x14ac:dyDescent="0.15">
      <c r="A59" s="546" t="s">
        <v>177</v>
      </c>
      <c r="B59" s="2453" t="s">
        <v>179</v>
      </c>
      <c r="C59" s="2453"/>
      <c r="D59" s="2453"/>
      <c r="E59" s="2453"/>
      <c r="F59" s="2453"/>
      <c r="G59" s="2453"/>
      <c r="H59" s="2453"/>
      <c r="I59" s="2453"/>
      <c r="J59" s="2453"/>
      <c r="K59" s="2453"/>
      <c r="L59" s="2453"/>
      <c r="M59" s="2453"/>
      <c r="N59" s="2453"/>
      <c r="O59" s="2453"/>
      <c r="P59" s="2453"/>
      <c r="Q59" s="2453"/>
      <c r="R59" s="2453"/>
      <c r="S59" s="2453"/>
      <c r="T59" s="2453"/>
    </row>
    <row r="60" spans="1:23" s="554" customFormat="1" x14ac:dyDescent="0.2">
      <c r="A60" s="549"/>
      <c r="B60" s="549"/>
      <c r="C60" s="549"/>
      <c r="D60" s="549"/>
      <c r="E60" s="550"/>
      <c r="F60" s="551"/>
      <c r="G60" s="552"/>
      <c r="H60" s="552"/>
      <c r="I60" s="552"/>
      <c r="J60" s="552"/>
      <c r="K60" s="552"/>
      <c r="L60" s="552"/>
      <c r="M60" s="552"/>
      <c r="N60" s="552"/>
      <c r="O60" s="553"/>
      <c r="P60" s="551"/>
      <c r="Q60" s="551"/>
      <c r="R60" s="552"/>
      <c r="S60" s="552"/>
      <c r="T60" s="552"/>
      <c r="V60" s="552"/>
      <c r="W60" s="555"/>
    </row>
    <row r="61" spans="1:23" s="554" customFormat="1" x14ac:dyDescent="0.2">
      <c r="A61" s="549"/>
      <c r="B61" s="549"/>
      <c r="C61" s="549"/>
      <c r="D61" s="549"/>
      <c r="E61" s="550"/>
      <c r="F61" s="551"/>
      <c r="G61" s="552"/>
      <c r="H61" s="552"/>
      <c r="I61" s="552"/>
      <c r="J61" s="552"/>
      <c r="K61" s="552"/>
      <c r="L61" s="552"/>
      <c r="M61" s="552"/>
      <c r="N61" s="552"/>
      <c r="O61" s="553"/>
      <c r="P61" s="551"/>
      <c r="Q61" s="551"/>
      <c r="R61" s="552"/>
      <c r="S61" s="552"/>
      <c r="T61" s="552"/>
      <c r="V61" s="552"/>
      <c r="W61" s="555"/>
    </row>
    <row r="62" spans="1:23" s="549" customFormat="1" x14ac:dyDescent="0.2">
      <c r="E62" s="550"/>
      <c r="F62" s="551"/>
      <c r="G62" s="552"/>
      <c r="H62" s="552"/>
      <c r="I62" s="552"/>
      <c r="J62" s="552"/>
      <c r="K62" s="552"/>
      <c r="L62" s="552"/>
      <c r="M62" s="552"/>
      <c r="N62" s="552"/>
      <c r="O62" s="553"/>
      <c r="P62" s="551"/>
      <c r="Q62" s="551"/>
      <c r="R62" s="552"/>
      <c r="S62" s="552"/>
      <c r="T62" s="552"/>
      <c r="U62" s="554"/>
      <c r="V62" s="552"/>
      <c r="W62" s="555"/>
    </row>
    <row r="63" spans="1:23" s="549" customFormat="1" x14ac:dyDescent="0.2">
      <c r="E63" s="550"/>
      <c r="F63" s="551"/>
      <c r="G63" s="552"/>
      <c r="H63" s="552"/>
      <c r="I63" s="552"/>
      <c r="J63" s="552"/>
      <c r="K63" s="552"/>
      <c r="L63" s="552"/>
      <c r="M63" s="552"/>
      <c r="N63" s="552"/>
      <c r="O63" s="553"/>
      <c r="P63" s="551"/>
      <c r="Q63" s="551"/>
      <c r="R63" s="552"/>
      <c r="S63" s="552"/>
      <c r="T63" s="552"/>
      <c r="U63" s="554"/>
      <c r="V63" s="552"/>
      <c r="W63" s="555"/>
    </row>
    <row r="64" spans="1:23" s="549" customFormat="1" x14ac:dyDescent="0.2">
      <c r="E64" s="550"/>
      <c r="F64" s="551"/>
      <c r="G64" s="552"/>
      <c r="H64" s="552"/>
      <c r="I64" s="552"/>
      <c r="J64" s="552"/>
      <c r="K64" s="552"/>
      <c r="L64" s="552"/>
      <c r="M64" s="552"/>
      <c r="N64" s="552"/>
      <c r="O64" s="553"/>
      <c r="P64" s="551"/>
      <c r="Q64" s="551"/>
      <c r="R64" s="552"/>
      <c r="S64" s="552"/>
      <c r="T64" s="552"/>
      <c r="U64" s="554"/>
      <c r="V64" s="552"/>
      <c r="W64" s="555"/>
    </row>
    <row r="65" spans="2:23" s="549" customFormat="1" x14ac:dyDescent="0.2">
      <c r="E65" s="550"/>
      <c r="F65" s="551"/>
      <c r="G65" s="552"/>
      <c r="H65" s="552"/>
      <c r="I65" s="552"/>
      <c r="J65" s="552"/>
      <c r="K65" s="552"/>
      <c r="L65" s="552"/>
      <c r="M65" s="552"/>
      <c r="N65" s="552"/>
      <c r="O65" s="553"/>
      <c r="P65" s="551"/>
      <c r="Q65" s="551"/>
      <c r="R65" s="552"/>
      <c r="S65" s="552"/>
      <c r="T65" s="552"/>
      <c r="U65" s="554"/>
      <c r="V65" s="552"/>
      <c r="W65" s="555"/>
    </row>
    <row r="66" spans="2:23" s="549" customFormat="1" x14ac:dyDescent="0.2">
      <c r="E66" s="550"/>
      <c r="F66" s="551"/>
      <c r="G66" s="552"/>
      <c r="H66" s="552"/>
      <c r="I66" s="552"/>
      <c r="J66" s="552"/>
      <c r="K66" s="552"/>
      <c r="L66" s="552"/>
      <c r="M66" s="552"/>
      <c r="N66" s="552"/>
      <c r="O66" s="553"/>
      <c r="P66" s="551"/>
      <c r="Q66" s="551"/>
      <c r="R66" s="552"/>
      <c r="S66" s="552"/>
      <c r="T66" s="552"/>
      <c r="U66" s="554"/>
      <c r="V66" s="552"/>
      <c r="W66" s="555"/>
    </row>
    <row r="67" spans="2:23" s="445" customFormat="1" ht="7.5" customHeight="1" x14ac:dyDescent="0.15">
      <c r="B67" s="2452"/>
      <c r="C67" s="2452"/>
    </row>
    <row r="68" spans="2:23" s="445" customFormat="1" ht="7.5" customHeight="1" x14ac:dyDescent="0.15">
      <c r="B68" s="2452"/>
      <c r="C68" s="2452"/>
    </row>
    <row r="69" spans="2:23" s="445" customFormat="1" ht="7.5" customHeight="1" x14ac:dyDescent="0.15">
      <c r="B69" s="2452"/>
      <c r="C69" s="2452"/>
    </row>
  </sheetData>
  <sheetProtection selectLockedCells="1"/>
  <mergeCells count="49">
    <mergeCell ref="B14:C14"/>
    <mergeCell ref="A1:T1"/>
    <mergeCell ref="A2:T2"/>
    <mergeCell ref="A3:C3"/>
    <mergeCell ref="A6:C6"/>
    <mergeCell ref="B7:C7"/>
    <mergeCell ref="B8:C8"/>
    <mergeCell ref="B9:C9"/>
    <mergeCell ref="B10:C10"/>
    <mergeCell ref="B11:C11"/>
    <mergeCell ref="B12:C12"/>
    <mergeCell ref="B13:C13"/>
    <mergeCell ref="B27:C27"/>
    <mergeCell ref="B15:C15"/>
    <mergeCell ref="B16:C16"/>
    <mergeCell ref="A17:C17"/>
    <mergeCell ref="A18:C18"/>
    <mergeCell ref="A20:C20"/>
    <mergeCell ref="B21:C21"/>
    <mergeCell ref="B22:C22"/>
    <mergeCell ref="A25:C25"/>
    <mergeCell ref="B26:C26"/>
    <mergeCell ref="B52:C52"/>
    <mergeCell ref="B29:C29"/>
    <mergeCell ref="B30:C30"/>
    <mergeCell ref="B31:C31"/>
    <mergeCell ref="B32:C32"/>
    <mergeCell ref="B33:C33"/>
    <mergeCell ref="B39:C39"/>
    <mergeCell ref="B40:C40"/>
    <mergeCell ref="B41:C41"/>
    <mergeCell ref="A43:C43"/>
    <mergeCell ref="B44:C44"/>
    <mergeCell ref="B28:C28"/>
    <mergeCell ref="B67:C67"/>
    <mergeCell ref="B68:C68"/>
    <mergeCell ref="B69:C69"/>
    <mergeCell ref="B54:T54"/>
    <mergeCell ref="B55:T55"/>
    <mergeCell ref="B56:T56"/>
    <mergeCell ref="B57:T57"/>
    <mergeCell ref="B58:T58"/>
    <mergeCell ref="B59:T59"/>
    <mergeCell ref="A53:T53"/>
    <mergeCell ref="A35:C35"/>
    <mergeCell ref="B36:C36"/>
    <mergeCell ref="B37:C37"/>
    <mergeCell ref="B38:C38"/>
    <mergeCell ref="B48:C48"/>
  </mergeCells>
  <pageMargins left="0.25" right="0.25" top="0.5" bottom="0.25" header="0.5" footer="0.5"/>
  <pageSetup paperSize="9" scale="92" orientation="landscape" r:id="rId1"/>
  <colBreaks count="1" manualBreakCount="1">
    <brk id="20"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zoomScaleNormal="100" workbookViewId="0">
      <selection activeCell="C39" sqref="C39"/>
    </sheetView>
  </sheetViews>
  <sheetFormatPr defaultColWidth="9.140625" defaultRowHeight="12.75" x14ac:dyDescent="0.2"/>
  <cols>
    <col min="1" max="1" width="2.85546875" style="623" customWidth="1"/>
    <col min="2" max="2" width="38.85546875" style="623" customWidth="1"/>
    <col min="3" max="3" width="7.85546875" style="624" customWidth="1"/>
    <col min="4" max="4" width="7.42578125" style="625" customWidth="1"/>
    <col min="5" max="11" width="7.42578125" style="622" customWidth="1"/>
    <col min="12" max="12" width="1.28515625" style="622" customWidth="1"/>
    <col min="13" max="13" width="2.140625" style="625" customWidth="1"/>
    <col min="14" max="14" width="1.28515625" style="625" customWidth="1"/>
    <col min="15" max="15" width="7.5703125" style="622" customWidth="1"/>
    <col min="16" max="16" width="7.42578125" style="622" customWidth="1"/>
    <col min="17" max="18" width="7.42578125" style="626" customWidth="1"/>
    <col min="19" max="19" width="1.28515625" style="622" customWidth="1"/>
    <col min="20" max="21" width="9.140625" style="622" customWidth="1"/>
    <col min="22" max="22" width="9.140625" style="627" customWidth="1"/>
    <col min="23" max="23" width="9.140625" style="622" customWidth="1"/>
    <col min="24" max="16384" width="9.140625" style="622"/>
  </cols>
  <sheetData>
    <row r="1" spans="1:19" ht="15.75" customHeight="1" x14ac:dyDescent="0.2">
      <c r="A1" s="2383" t="s">
        <v>181</v>
      </c>
      <c r="B1" s="2383"/>
      <c r="C1" s="2383"/>
      <c r="D1" s="2383"/>
      <c r="E1" s="2383"/>
      <c r="F1" s="2383"/>
      <c r="G1" s="2383"/>
      <c r="H1" s="2383"/>
      <c r="I1" s="2383"/>
      <c r="J1" s="2383"/>
      <c r="K1" s="2383"/>
      <c r="L1" s="2383"/>
      <c r="M1" s="2383"/>
      <c r="N1" s="2383"/>
      <c r="O1" s="2383"/>
      <c r="P1" s="2383"/>
      <c r="Q1" s="2383"/>
      <c r="R1" s="2383"/>
      <c r="S1" s="2383"/>
    </row>
    <row r="2" spans="1:19" s="556" customFormat="1" ht="9" customHeight="1" x14ac:dyDescent="0.15">
      <c r="A2" s="46"/>
      <c r="B2" s="46"/>
      <c r="C2" s="43"/>
      <c r="D2" s="43"/>
      <c r="E2" s="43"/>
      <c r="F2" s="43"/>
      <c r="G2" s="43"/>
      <c r="H2" s="43"/>
      <c r="I2" s="43"/>
      <c r="J2" s="43"/>
      <c r="K2" s="43"/>
      <c r="L2" s="43"/>
      <c r="M2" s="58"/>
      <c r="N2" s="58"/>
      <c r="O2" s="43"/>
      <c r="P2" s="43"/>
      <c r="Q2" s="43"/>
      <c r="R2" s="43"/>
      <c r="S2" s="173"/>
    </row>
    <row r="3" spans="1:19" s="556" customFormat="1" ht="10.5" customHeight="1" x14ac:dyDescent="0.15">
      <c r="A3" s="2341" t="s">
        <v>1</v>
      </c>
      <c r="B3" s="2341"/>
      <c r="C3" s="47"/>
      <c r="D3" s="558"/>
      <c r="E3" s="558"/>
      <c r="F3" s="558"/>
      <c r="G3" s="558"/>
      <c r="H3" s="558"/>
      <c r="I3" s="558"/>
      <c r="J3" s="558"/>
      <c r="K3" s="558"/>
      <c r="L3" s="153"/>
      <c r="M3" s="172"/>
      <c r="N3" s="559"/>
      <c r="O3" s="48" t="s">
        <v>44</v>
      </c>
      <c r="P3" s="49" t="s">
        <v>45</v>
      </c>
      <c r="Q3" s="49" t="s">
        <v>45</v>
      </c>
      <c r="R3" s="49" t="s">
        <v>46</v>
      </c>
      <c r="S3" s="560"/>
    </row>
    <row r="4" spans="1:19" s="556" customFormat="1" ht="10.5" customHeight="1" x14ac:dyDescent="0.15">
      <c r="A4" s="274"/>
      <c r="B4" s="274"/>
      <c r="C4" s="51" t="s">
        <v>847</v>
      </c>
      <c r="D4" s="52" t="s">
        <v>2</v>
      </c>
      <c r="E4" s="52" t="s">
        <v>3</v>
      </c>
      <c r="F4" s="52" t="s">
        <v>4</v>
      </c>
      <c r="G4" s="52" t="s">
        <v>5</v>
      </c>
      <c r="H4" s="52" t="s">
        <v>6</v>
      </c>
      <c r="I4" s="52" t="s">
        <v>7</v>
      </c>
      <c r="J4" s="52" t="s">
        <v>8</v>
      </c>
      <c r="K4" s="52" t="s">
        <v>9</v>
      </c>
      <c r="L4" s="53"/>
      <c r="M4" s="60"/>
      <c r="N4" s="561"/>
      <c r="O4" s="56" t="s">
        <v>846</v>
      </c>
      <c r="P4" s="52" t="s">
        <v>846</v>
      </c>
      <c r="Q4" s="52" t="s">
        <v>47</v>
      </c>
      <c r="R4" s="52" t="s">
        <v>47</v>
      </c>
      <c r="S4" s="278"/>
    </row>
    <row r="5" spans="1:19" s="556" customFormat="1" ht="10.5" customHeight="1" x14ac:dyDescent="0.15">
      <c r="A5" s="46"/>
      <c r="B5" s="46"/>
      <c r="C5" s="100"/>
      <c r="D5" s="100"/>
      <c r="E5" s="100"/>
      <c r="F5" s="100"/>
      <c r="G5" s="100"/>
      <c r="H5" s="100"/>
      <c r="I5" s="100"/>
      <c r="J5" s="100"/>
      <c r="K5" s="100"/>
      <c r="L5" s="562"/>
      <c r="M5" s="563"/>
      <c r="N5" s="563"/>
      <c r="O5" s="46"/>
      <c r="P5" s="46"/>
      <c r="Q5" s="46"/>
      <c r="R5" s="46"/>
      <c r="S5" s="564"/>
    </row>
    <row r="6" spans="1:19" s="556" customFormat="1" ht="10.5" customHeight="1" x14ac:dyDescent="0.15">
      <c r="A6" s="2335" t="s">
        <v>137</v>
      </c>
      <c r="B6" s="2335"/>
      <c r="C6" s="565"/>
      <c r="D6" s="566"/>
      <c r="E6" s="566"/>
      <c r="F6" s="566"/>
      <c r="G6" s="566"/>
      <c r="H6" s="566"/>
      <c r="I6" s="566"/>
      <c r="J6" s="566"/>
      <c r="K6" s="566"/>
      <c r="L6" s="567"/>
      <c r="M6" s="563"/>
      <c r="N6" s="565"/>
      <c r="O6" s="568"/>
      <c r="P6" s="566"/>
      <c r="Q6" s="566"/>
      <c r="R6" s="566"/>
      <c r="S6" s="569"/>
    </row>
    <row r="7" spans="1:19" s="556" customFormat="1" ht="10.5" customHeight="1" x14ac:dyDescent="0.15">
      <c r="A7" s="106"/>
      <c r="B7" s="570" t="s">
        <v>182</v>
      </c>
      <c r="C7" s="2066">
        <v>438</v>
      </c>
      <c r="D7" s="581">
        <v>427</v>
      </c>
      <c r="E7" s="290">
        <v>414</v>
      </c>
      <c r="F7" s="290">
        <v>371</v>
      </c>
      <c r="G7" s="290">
        <v>408</v>
      </c>
      <c r="H7" s="290">
        <v>409</v>
      </c>
      <c r="I7" s="290">
        <v>486</v>
      </c>
      <c r="J7" s="290">
        <v>299</v>
      </c>
      <c r="K7" s="290">
        <v>362</v>
      </c>
      <c r="L7" s="291"/>
      <c r="M7" s="149"/>
      <c r="N7" s="428"/>
      <c r="O7" s="2067">
        <f>SUM(C7:E7)</f>
        <v>1279</v>
      </c>
      <c r="P7" s="290">
        <f>SUM(G7:I7)</f>
        <v>1303</v>
      </c>
      <c r="Q7" s="290">
        <v>1674</v>
      </c>
      <c r="R7" s="290">
        <v>1601</v>
      </c>
      <c r="S7" s="293"/>
    </row>
    <row r="8" spans="1:19" s="556" customFormat="1" ht="10.5" customHeight="1" x14ac:dyDescent="0.15">
      <c r="A8" s="81"/>
      <c r="B8" s="570" t="s">
        <v>779</v>
      </c>
      <c r="C8" s="2181">
        <v>308</v>
      </c>
      <c r="D8" s="884">
        <v>324</v>
      </c>
      <c r="E8" s="304">
        <v>291</v>
      </c>
      <c r="F8" s="304">
        <v>278</v>
      </c>
      <c r="G8" s="304">
        <v>344</v>
      </c>
      <c r="H8" s="304">
        <v>301</v>
      </c>
      <c r="I8" s="304">
        <v>315</v>
      </c>
      <c r="J8" s="304">
        <v>323</v>
      </c>
      <c r="K8" s="304">
        <v>317</v>
      </c>
      <c r="L8" s="148"/>
      <c r="M8" s="304"/>
      <c r="N8" s="431"/>
      <c r="O8" s="2180">
        <f>SUM(C8:E8)</f>
        <v>923</v>
      </c>
      <c r="P8" s="304">
        <f>SUM(G8:I8)</f>
        <v>960</v>
      </c>
      <c r="Q8" s="304">
        <v>1238</v>
      </c>
      <c r="R8" s="304">
        <v>1222</v>
      </c>
      <c r="S8" s="362"/>
    </row>
    <row r="9" spans="1:19" s="556" customFormat="1" ht="10.5" customHeight="1" x14ac:dyDescent="0.15">
      <c r="A9" s="81"/>
      <c r="B9" s="570" t="s">
        <v>780</v>
      </c>
      <c r="C9" s="2066">
        <f>SUM(C7:C8)</f>
        <v>746</v>
      </c>
      <c r="D9" s="581">
        <f>SUM(D7:D8)</f>
        <v>751</v>
      </c>
      <c r="E9" s="581">
        <f t="shared" ref="E9:K9" si="0">SUM(E7:E8)</f>
        <v>705</v>
      </c>
      <c r="F9" s="581">
        <f t="shared" si="0"/>
        <v>649</v>
      </c>
      <c r="G9" s="581">
        <f t="shared" si="0"/>
        <v>752</v>
      </c>
      <c r="H9" s="581">
        <f t="shared" si="0"/>
        <v>710</v>
      </c>
      <c r="I9" s="581">
        <f t="shared" si="0"/>
        <v>801</v>
      </c>
      <c r="J9" s="581">
        <f t="shared" si="0"/>
        <v>622</v>
      </c>
      <c r="K9" s="581">
        <f t="shared" si="0"/>
        <v>679</v>
      </c>
      <c r="L9" s="291"/>
      <c r="M9" s="149"/>
      <c r="N9" s="428"/>
      <c r="O9" s="2067">
        <f>SUM(O7:O8)</f>
        <v>2202</v>
      </c>
      <c r="P9" s="290">
        <f>SUM(P7:P8)</f>
        <v>2263</v>
      </c>
      <c r="Q9" s="290">
        <f t="shared" ref="Q9:R9" si="1">SUM(Q7:Q8)</f>
        <v>2912</v>
      </c>
      <c r="R9" s="290">
        <f t="shared" si="1"/>
        <v>2823</v>
      </c>
      <c r="S9" s="293"/>
    </row>
    <row r="10" spans="1:19" s="556" customFormat="1" ht="10.5" customHeight="1" x14ac:dyDescent="0.15">
      <c r="A10" s="81"/>
      <c r="B10" s="570" t="s">
        <v>781</v>
      </c>
      <c r="C10" s="2066">
        <v>18</v>
      </c>
      <c r="D10" s="581">
        <v>6</v>
      </c>
      <c r="E10" s="303">
        <v>42</v>
      </c>
      <c r="F10" s="303">
        <v>2</v>
      </c>
      <c r="G10" s="303">
        <v>1</v>
      </c>
      <c r="H10" s="303">
        <v>3</v>
      </c>
      <c r="I10" s="303">
        <v>2</v>
      </c>
      <c r="J10" s="303">
        <v>0</v>
      </c>
      <c r="K10" s="303">
        <v>1</v>
      </c>
      <c r="L10" s="291"/>
      <c r="M10" s="149"/>
      <c r="N10" s="430"/>
      <c r="O10" s="2067">
        <f>SUM(C10:E10)</f>
        <v>66</v>
      </c>
      <c r="P10" s="303">
        <f>SUM(G10:I10)</f>
        <v>6</v>
      </c>
      <c r="Q10" s="303">
        <v>8</v>
      </c>
      <c r="R10" s="303">
        <v>-4</v>
      </c>
      <c r="S10" s="293"/>
    </row>
    <row r="11" spans="1:19" s="556" customFormat="1" ht="10.5" customHeight="1" x14ac:dyDescent="0.15">
      <c r="A11" s="81"/>
      <c r="B11" s="570" t="s">
        <v>782</v>
      </c>
      <c r="C11" s="2181">
        <v>24</v>
      </c>
      <c r="D11" s="884">
        <v>-6</v>
      </c>
      <c r="E11" s="304">
        <v>24</v>
      </c>
      <c r="F11" s="304">
        <v>-6</v>
      </c>
      <c r="G11" s="304">
        <v>-2</v>
      </c>
      <c r="H11" s="304">
        <v>-12</v>
      </c>
      <c r="I11" s="304">
        <v>-18</v>
      </c>
      <c r="J11" s="304" t="s">
        <v>163</v>
      </c>
      <c r="K11" s="304" t="s">
        <v>163</v>
      </c>
      <c r="L11" s="148"/>
      <c r="M11" s="149"/>
      <c r="N11" s="431"/>
      <c r="O11" s="2219">
        <f>SUM(C11:E11)</f>
        <v>42</v>
      </c>
      <c r="P11" s="304">
        <f>SUM(G11:I11)</f>
        <v>-32</v>
      </c>
      <c r="Q11" s="304">
        <v>-38</v>
      </c>
      <c r="R11" s="304" t="s">
        <v>163</v>
      </c>
      <c r="S11" s="362"/>
    </row>
    <row r="12" spans="1:19" s="556" customFormat="1" ht="10.5" customHeight="1" x14ac:dyDescent="0.15">
      <c r="A12" s="81"/>
      <c r="B12" s="570" t="s">
        <v>164</v>
      </c>
      <c r="C12" s="2213">
        <f>SUM(C10:C11)</f>
        <v>42</v>
      </c>
      <c r="D12" s="1955">
        <f>SUM(D10:D11)</f>
        <v>0</v>
      </c>
      <c r="E12" s="1955">
        <f t="shared" ref="E12:K12" si="2">SUM(E10:E11)</f>
        <v>66</v>
      </c>
      <c r="F12" s="1955">
        <f t="shared" si="2"/>
        <v>-4</v>
      </c>
      <c r="G12" s="1955">
        <f t="shared" si="2"/>
        <v>-1</v>
      </c>
      <c r="H12" s="1955">
        <f t="shared" si="2"/>
        <v>-9</v>
      </c>
      <c r="I12" s="1955">
        <f t="shared" si="2"/>
        <v>-16</v>
      </c>
      <c r="J12" s="1955">
        <f t="shared" si="2"/>
        <v>0</v>
      </c>
      <c r="K12" s="1955">
        <f t="shared" si="2"/>
        <v>1</v>
      </c>
      <c r="L12" s="291"/>
      <c r="M12" s="149"/>
      <c r="N12" s="573"/>
      <c r="O12" s="2067">
        <f>SUM(O10:O11)</f>
        <v>108</v>
      </c>
      <c r="P12" s="86">
        <f>SUM(P10:P11)</f>
        <v>-26</v>
      </c>
      <c r="Q12" s="86">
        <f t="shared" ref="Q12:R12" si="3">SUM(Q10:Q11)</f>
        <v>-30</v>
      </c>
      <c r="R12" s="86">
        <f t="shared" si="3"/>
        <v>-4</v>
      </c>
      <c r="S12" s="293"/>
    </row>
    <row r="13" spans="1:19" s="556" customFormat="1" ht="10.5" customHeight="1" x14ac:dyDescent="0.15">
      <c r="A13" s="106"/>
      <c r="B13" s="570" t="s">
        <v>53</v>
      </c>
      <c r="C13" s="2175">
        <v>390</v>
      </c>
      <c r="D13" s="1919">
        <v>372</v>
      </c>
      <c r="E13" s="397">
        <v>368</v>
      </c>
      <c r="F13" s="397">
        <v>356</v>
      </c>
      <c r="G13" s="397">
        <v>384</v>
      </c>
      <c r="H13" s="397">
        <v>376</v>
      </c>
      <c r="I13" s="397">
        <v>376</v>
      </c>
      <c r="J13" s="397">
        <v>320</v>
      </c>
      <c r="K13" s="397">
        <v>340</v>
      </c>
      <c r="L13" s="148"/>
      <c r="M13" s="149"/>
      <c r="N13" s="431"/>
      <c r="O13" s="2219">
        <f>SUM(C13:E13)</f>
        <v>1130</v>
      </c>
      <c r="P13" s="397">
        <f>SUM(G13:I13)</f>
        <v>1136</v>
      </c>
      <c r="Q13" s="397">
        <v>1492</v>
      </c>
      <c r="R13" s="397">
        <v>1373</v>
      </c>
      <c r="S13" s="362"/>
    </row>
    <row r="14" spans="1:19" s="556" customFormat="1" ht="10.5" customHeight="1" x14ac:dyDescent="0.15">
      <c r="A14" s="106"/>
      <c r="B14" s="570" t="s">
        <v>54</v>
      </c>
      <c r="C14" s="2066">
        <f>C9-C12-C13</f>
        <v>314</v>
      </c>
      <c r="D14" s="581">
        <f>D9-D12-D13</f>
        <v>379</v>
      </c>
      <c r="E14" s="581">
        <f t="shared" ref="E14:K14" si="4">E9-E12-E13</f>
        <v>271</v>
      </c>
      <c r="F14" s="581">
        <f t="shared" si="4"/>
        <v>297</v>
      </c>
      <c r="G14" s="581">
        <f t="shared" si="4"/>
        <v>369</v>
      </c>
      <c r="H14" s="581">
        <f t="shared" si="4"/>
        <v>343</v>
      </c>
      <c r="I14" s="581">
        <f t="shared" si="4"/>
        <v>441</v>
      </c>
      <c r="J14" s="581">
        <f t="shared" si="4"/>
        <v>302</v>
      </c>
      <c r="K14" s="581">
        <f t="shared" si="4"/>
        <v>338</v>
      </c>
      <c r="L14" s="291"/>
      <c r="M14" s="149"/>
      <c r="N14" s="428"/>
      <c r="O14" s="2067">
        <f>O9-O12-O13</f>
        <v>964</v>
      </c>
      <c r="P14" s="290">
        <f>P9-P12-P13</f>
        <v>1153</v>
      </c>
      <c r="Q14" s="290">
        <f t="shared" ref="Q14:R14" si="5">Q9-Q12-Q13</f>
        <v>1450</v>
      </c>
      <c r="R14" s="290">
        <f t="shared" si="5"/>
        <v>1454</v>
      </c>
      <c r="S14" s="293"/>
    </row>
    <row r="15" spans="1:19" s="556" customFormat="1" ht="10.5" customHeight="1" x14ac:dyDescent="0.15">
      <c r="A15" s="119"/>
      <c r="B15" s="570" t="s">
        <v>783</v>
      </c>
      <c r="C15" s="2066">
        <v>83</v>
      </c>
      <c r="D15" s="581">
        <v>100</v>
      </c>
      <c r="E15" s="295">
        <v>70</v>
      </c>
      <c r="F15" s="295">
        <v>64</v>
      </c>
      <c r="G15" s="295">
        <v>104</v>
      </c>
      <c r="H15" s="295">
        <v>94</v>
      </c>
      <c r="I15" s="295">
        <v>119</v>
      </c>
      <c r="J15" s="295">
        <v>80</v>
      </c>
      <c r="K15" s="295">
        <v>86</v>
      </c>
      <c r="L15" s="291"/>
      <c r="M15" s="149"/>
      <c r="N15" s="574"/>
      <c r="O15" s="2067">
        <f>SUM(C15:E15)</f>
        <v>253</v>
      </c>
      <c r="P15" s="290">
        <f>SUM(G15:I15)</f>
        <v>317</v>
      </c>
      <c r="Q15" s="149">
        <v>381</v>
      </c>
      <c r="R15" s="149">
        <v>364</v>
      </c>
      <c r="S15" s="293"/>
    </row>
    <row r="16" spans="1:19" s="556" customFormat="1" ht="10.5" customHeight="1" x14ac:dyDescent="0.15">
      <c r="A16" s="2459" t="s">
        <v>165</v>
      </c>
      <c r="B16" s="2459"/>
      <c r="C16" s="2081">
        <f>C14-C15</f>
        <v>231</v>
      </c>
      <c r="D16" s="872">
        <f>D14-D15</f>
        <v>279</v>
      </c>
      <c r="E16" s="872">
        <f t="shared" ref="E16:K16" si="6">E14-E15</f>
        <v>201</v>
      </c>
      <c r="F16" s="872">
        <f t="shared" si="6"/>
        <v>233</v>
      </c>
      <c r="G16" s="872">
        <f t="shared" si="6"/>
        <v>265</v>
      </c>
      <c r="H16" s="872">
        <f t="shared" si="6"/>
        <v>249</v>
      </c>
      <c r="I16" s="872">
        <f t="shared" si="6"/>
        <v>322</v>
      </c>
      <c r="J16" s="872">
        <f t="shared" si="6"/>
        <v>222</v>
      </c>
      <c r="K16" s="872">
        <f t="shared" si="6"/>
        <v>252</v>
      </c>
      <c r="L16" s="576"/>
      <c r="M16" s="149"/>
      <c r="N16" s="577"/>
      <c r="O16" s="2166">
        <f>O14-O15</f>
        <v>711</v>
      </c>
      <c r="P16" s="575">
        <f>P14-P15</f>
        <v>836</v>
      </c>
      <c r="Q16" s="575">
        <f t="shared" ref="Q16:R16" si="7">Q14-Q15</f>
        <v>1069</v>
      </c>
      <c r="R16" s="575">
        <f t="shared" si="7"/>
        <v>1090</v>
      </c>
      <c r="S16" s="101"/>
    </row>
    <row r="17" spans="1:19" s="556" customFormat="1" ht="10.5" customHeight="1" x14ac:dyDescent="0.15">
      <c r="A17" s="2460" t="s">
        <v>60</v>
      </c>
      <c r="B17" s="2460"/>
      <c r="C17" s="2181">
        <f>C16</f>
        <v>231</v>
      </c>
      <c r="D17" s="884">
        <f>D16</f>
        <v>279</v>
      </c>
      <c r="E17" s="884">
        <f t="shared" ref="E17:K17" si="8">E16</f>
        <v>201</v>
      </c>
      <c r="F17" s="884">
        <f t="shared" si="8"/>
        <v>233</v>
      </c>
      <c r="G17" s="884">
        <f t="shared" si="8"/>
        <v>265</v>
      </c>
      <c r="H17" s="884">
        <f t="shared" si="8"/>
        <v>249</v>
      </c>
      <c r="I17" s="884">
        <f t="shared" si="8"/>
        <v>322</v>
      </c>
      <c r="J17" s="884">
        <f t="shared" si="8"/>
        <v>222</v>
      </c>
      <c r="K17" s="884">
        <f t="shared" si="8"/>
        <v>252</v>
      </c>
      <c r="L17" s="148"/>
      <c r="M17" s="149"/>
      <c r="N17" s="571"/>
      <c r="O17" s="2180">
        <f>O16</f>
        <v>711</v>
      </c>
      <c r="P17" s="304">
        <f>P16</f>
        <v>836</v>
      </c>
      <c r="Q17" s="304">
        <f t="shared" ref="Q17:R17" si="9">Q16</f>
        <v>1069</v>
      </c>
      <c r="R17" s="304">
        <f t="shared" si="9"/>
        <v>1090</v>
      </c>
      <c r="S17" s="362"/>
    </row>
    <row r="18" spans="1:19" s="556" customFormat="1" ht="10.5" customHeight="1" x14ac:dyDescent="0.15">
      <c r="A18" s="46"/>
      <c r="B18" s="46"/>
      <c r="C18" s="2166"/>
      <c r="D18" s="872"/>
      <c r="E18" s="575"/>
      <c r="F18" s="575"/>
      <c r="G18" s="575"/>
      <c r="H18" s="575"/>
      <c r="I18" s="575"/>
      <c r="J18" s="575"/>
      <c r="K18" s="575"/>
      <c r="L18" s="575"/>
      <c r="M18" s="149"/>
      <c r="N18" s="575"/>
      <c r="O18" s="2166"/>
      <c r="P18" s="575"/>
      <c r="Q18" s="575"/>
      <c r="R18" s="575"/>
      <c r="S18" s="376"/>
    </row>
    <row r="19" spans="1:19" s="556" customFormat="1" ht="10.5" customHeight="1" x14ac:dyDescent="0.15">
      <c r="A19" s="2335" t="s">
        <v>838</v>
      </c>
      <c r="B19" s="2335"/>
      <c r="C19" s="2214"/>
      <c r="D19" s="1952"/>
      <c r="E19" s="584"/>
      <c r="F19" s="584"/>
      <c r="G19" s="584"/>
      <c r="H19" s="584"/>
      <c r="I19" s="584"/>
      <c r="J19" s="584"/>
      <c r="K19" s="584"/>
      <c r="L19" s="291"/>
      <c r="M19" s="149"/>
      <c r="N19" s="585"/>
      <c r="O19" s="2220"/>
      <c r="P19" s="584"/>
      <c r="Q19" s="584"/>
      <c r="R19" s="584"/>
      <c r="S19" s="586"/>
    </row>
    <row r="20" spans="1:19" s="556" customFormat="1" ht="10.5" customHeight="1" x14ac:dyDescent="0.15">
      <c r="A20" s="106"/>
      <c r="B20" s="570" t="s">
        <v>784</v>
      </c>
      <c r="C20" s="2066">
        <v>331</v>
      </c>
      <c r="D20" s="581">
        <v>255</v>
      </c>
      <c r="E20" s="290">
        <v>286</v>
      </c>
      <c r="F20" s="290">
        <v>260</v>
      </c>
      <c r="G20" s="290">
        <v>353</v>
      </c>
      <c r="H20" s="290">
        <v>371</v>
      </c>
      <c r="I20" s="290">
        <v>429</v>
      </c>
      <c r="J20" s="290">
        <v>322</v>
      </c>
      <c r="K20" s="290">
        <v>331</v>
      </c>
      <c r="L20" s="291"/>
      <c r="M20" s="149"/>
      <c r="N20" s="428"/>
      <c r="O20" s="2067">
        <f>SUM(C20:E20)</f>
        <v>872</v>
      </c>
      <c r="P20" s="290">
        <f>SUM(G20:I20)</f>
        <v>1153</v>
      </c>
      <c r="Q20" s="290">
        <v>1413</v>
      </c>
      <c r="R20" s="290">
        <v>1647</v>
      </c>
      <c r="S20" s="293"/>
    </row>
    <row r="21" spans="1:19" s="556" customFormat="1" ht="10.5" customHeight="1" x14ac:dyDescent="0.15">
      <c r="A21" s="81"/>
      <c r="B21" s="570" t="s">
        <v>785</v>
      </c>
      <c r="C21" s="2066">
        <v>415</v>
      </c>
      <c r="D21" s="581">
        <v>496</v>
      </c>
      <c r="E21" s="290">
        <v>419</v>
      </c>
      <c r="F21" s="290">
        <v>389</v>
      </c>
      <c r="G21" s="290">
        <v>399</v>
      </c>
      <c r="H21" s="290">
        <v>339</v>
      </c>
      <c r="I21" s="290">
        <v>372</v>
      </c>
      <c r="J21" s="290">
        <v>300</v>
      </c>
      <c r="K21" s="290">
        <v>348</v>
      </c>
      <c r="L21" s="291"/>
      <c r="M21" s="149"/>
      <c r="N21" s="430"/>
      <c r="O21" s="2067">
        <f>SUM(C21:E21)</f>
        <v>1330</v>
      </c>
      <c r="P21" s="290">
        <f>SUM(G21:I21)</f>
        <v>1110</v>
      </c>
      <c r="Q21" s="290">
        <v>1499</v>
      </c>
      <c r="R21" s="290">
        <v>1176</v>
      </c>
      <c r="S21" s="293"/>
    </row>
    <row r="22" spans="1:19" s="556" customFormat="1" ht="10.5" customHeight="1" x14ac:dyDescent="0.15">
      <c r="A22" s="172"/>
      <c r="B22" s="172"/>
      <c r="C22" s="2081">
        <f>SUM(C20:C21)</f>
        <v>746</v>
      </c>
      <c r="D22" s="872">
        <f>SUM(D20:D21)</f>
        <v>751</v>
      </c>
      <c r="E22" s="872">
        <f t="shared" ref="E22:K22" si="10">SUM(E20:E21)</f>
        <v>705</v>
      </c>
      <c r="F22" s="872">
        <f t="shared" si="10"/>
        <v>649</v>
      </c>
      <c r="G22" s="872">
        <f t="shared" si="10"/>
        <v>752</v>
      </c>
      <c r="H22" s="872">
        <f t="shared" si="10"/>
        <v>710</v>
      </c>
      <c r="I22" s="872">
        <f t="shared" si="10"/>
        <v>801</v>
      </c>
      <c r="J22" s="872">
        <f t="shared" si="10"/>
        <v>622</v>
      </c>
      <c r="K22" s="872">
        <f t="shared" si="10"/>
        <v>679</v>
      </c>
      <c r="L22" s="576"/>
      <c r="M22" s="149"/>
      <c r="N22" s="577"/>
      <c r="O22" s="2166">
        <f>SUM(O20:O21)</f>
        <v>2202</v>
      </c>
      <c r="P22" s="575">
        <f>SUM(P20:P21)</f>
        <v>2263</v>
      </c>
      <c r="Q22" s="575">
        <f t="shared" ref="Q22:R22" si="11">SUM(Q20:Q21)</f>
        <v>2912</v>
      </c>
      <c r="R22" s="575">
        <f t="shared" si="11"/>
        <v>2823</v>
      </c>
      <c r="S22" s="101"/>
    </row>
    <row r="23" spans="1:19" s="556" customFormat="1" ht="10.5" customHeight="1" x14ac:dyDescent="0.15">
      <c r="A23" s="173"/>
      <c r="B23" s="173"/>
      <c r="C23" s="2166"/>
      <c r="D23" s="872"/>
      <c r="E23" s="575"/>
      <c r="F23" s="575"/>
      <c r="G23" s="575"/>
      <c r="H23" s="575"/>
      <c r="I23" s="575"/>
      <c r="J23" s="575"/>
      <c r="K23" s="575"/>
      <c r="L23" s="575"/>
      <c r="M23" s="149"/>
      <c r="N23" s="575"/>
      <c r="O23" s="2166"/>
      <c r="P23" s="93"/>
      <c r="Q23" s="93"/>
      <c r="R23" s="93"/>
      <c r="S23" s="376"/>
    </row>
    <row r="24" spans="1:19" s="556" customFormat="1" ht="10.5" customHeight="1" x14ac:dyDescent="0.15">
      <c r="A24" s="2335" t="s">
        <v>141</v>
      </c>
      <c r="B24" s="2335"/>
      <c r="C24" s="2214"/>
      <c r="D24" s="1952"/>
      <c r="E24" s="584"/>
      <c r="F24" s="584"/>
      <c r="G24" s="584"/>
      <c r="H24" s="584"/>
      <c r="I24" s="584"/>
      <c r="J24" s="584"/>
      <c r="K24" s="584"/>
      <c r="L24" s="587"/>
      <c r="M24" s="149"/>
      <c r="N24" s="585"/>
      <c r="O24" s="2220"/>
      <c r="P24" s="588"/>
      <c r="Q24" s="588"/>
      <c r="R24" s="588"/>
      <c r="S24" s="586"/>
    </row>
    <row r="25" spans="1:19" s="556" customFormat="1" ht="10.5" customHeight="1" x14ac:dyDescent="0.15">
      <c r="A25" s="106"/>
      <c r="B25" s="570" t="s">
        <v>183</v>
      </c>
      <c r="C25" s="2066">
        <v>31815</v>
      </c>
      <c r="D25" s="581">
        <v>30642</v>
      </c>
      <c r="E25" s="290">
        <v>29518</v>
      </c>
      <c r="F25" s="290">
        <v>27186</v>
      </c>
      <c r="G25" s="290">
        <v>26299</v>
      </c>
      <c r="H25" s="290">
        <v>24798</v>
      </c>
      <c r="I25" s="290">
        <v>24118</v>
      </c>
      <c r="J25" s="290">
        <v>23527</v>
      </c>
      <c r="K25" s="290">
        <v>22238</v>
      </c>
      <c r="L25" s="589"/>
      <c r="M25" s="149"/>
      <c r="N25" s="428"/>
      <c r="O25" s="2067">
        <v>30658</v>
      </c>
      <c r="P25" s="78">
        <v>25075</v>
      </c>
      <c r="Q25" s="78">
        <v>25607</v>
      </c>
      <c r="R25" s="78">
        <v>22693</v>
      </c>
      <c r="S25" s="293"/>
    </row>
    <row r="26" spans="1:19" s="556" customFormat="1" ht="10.5" customHeight="1" x14ac:dyDescent="0.15">
      <c r="A26" s="81"/>
      <c r="B26" s="570" t="s">
        <v>184</v>
      </c>
      <c r="C26" s="2066">
        <v>58497</v>
      </c>
      <c r="D26" s="581">
        <v>59855</v>
      </c>
      <c r="E26" s="290">
        <v>54228</v>
      </c>
      <c r="F26" s="290">
        <v>51917</v>
      </c>
      <c r="G26" s="290">
        <v>54196</v>
      </c>
      <c r="H26" s="290">
        <v>52784</v>
      </c>
      <c r="I26" s="290">
        <v>53317</v>
      </c>
      <c r="J26" s="290">
        <v>50568</v>
      </c>
      <c r="K26" s="290">
        <v>51061</v>
      </c>
      <c r="L26" s="590"/>
      <c r="M26" s="149"/>
      <c r="N26" s="430"/>
      <c r="O26" s="2067">
        <v>57501</v>
      </c>
      <c r="P26" s="301">
        <v>53439</v>
      </c>
      <c r="Q26" s="301">
        <v>53056</v>
      </c>
      <c r="R26" s="301">
        <v>54657</v>
      </c>
      <c r="S26" s="293"/>
    </row>
    <row r="27" spans="1:19" s="556" customFormat="1" ht="10.5" customHeight="1" x14ac:dyDescent="0.15">
      <c r="A27" s="81"/>
      <c r="B27" s="570" t="s">
        <v>96</v>
      </c>
      <c r="C27" s="2066">
        <v>32771</v>
      </c>
      <c r="D27" s="581">
        <v>31828</v>
      </c>
      <c r="E27" s="290">
        <v>32603</v>
      </c>
      <c r="F27" s="290">
        <v>32279</v>
      </c>
      <c r="G27" s="290">
        <v>31236</v>
      </c>
      <c r="H27" s="290">
        <v>31325</v>
      </c>
      <c r="I27" s="290">
        <v>30705</v>
      </c>
      <c r="J27" s="290">
        <v>29459</v>
      </c>
      <c r="K27" s="290">
        <v>27392</v>
      </c>
      <c r="L27" s="590"/>
      <c r="M27" s="149"/>
      <c r="N27" s="430"/>
      <c r="O27" s="2067">
        <v>32407</v>
      </c>
      <c r="P27" s="301">
        <v>31086</v>
      </c>
      <c r="Q27" s="301">
        <v>31387</v>
      </c>
      <c r="R27" s="301">
        <v>27983</v>
      </c>
      <c r="S27" s="293"/>
    </row>
    <row r="28" spans="1:19" s="556" customFormat="1" ht="10.5" customHeight="1" x14ac:dyDescent="0.15">
      <c r="A28" s="81"/>
      <c r="B28" s="570" t="s">
        <v>748</v>
      </c>
      <c r="C28" s="2175">
        <v>3029</v>
      </c>
      <c r="D28" s="1919">
        <v>2991</v>
      </c>
      <c r="E28" s="397">
        <v>2764</v>
      </c>
      <c r="F28" s="397">
        <v>2594</v>
      </c>
      <c r="G28" s="397">
        <v>2673</v>
      </c>
      <c r="H28" s="397">
        <v>2707</v>
      </c>
      <c r="I28" s="397">
        <v>2807</v>
      </c>
      <c r="J28" s="397">
        <v>2898</v>
      </c>
      <c r="K28" s="397">
        <v>2996</v>
      </c>
      <c r="L28" s="591"/>
      <c r="M28" s="149"/>
      <c r="N28" s="571"/>
      <c r="O28" s="2219">
        <v>2928</v>
      </c>
      <c r="P28" s="364">
        <v>2729</v>
      </c>
      <c r="Q28" s="364">
        <v>2695</v>
      </c>
      <c r="R28" s="364">
        <v>3051</v>
      </c>
      <c r="S28" s="362"/>
    </row>
    <row r="29" spans="1:19" s="556" customFormat="1" ht="10.5" customHeight="1" x14ac:dyDescent="0.15">
      <c r="A29" s="592"/>
      <c r="B29" s="592"/>
      <c r="C29" s="2215"/>
      <c r="D29" s="1954"/>
      <c r="E29" s="593"/>
      <c r="F29" s="593"/>
      <c r="G29" s="593"/>
      <c r="H29" s="593"/>
      <c r="I29" s="593"/>
      <c r="J29" s="593"/>
      <c r="K29" s="593"/>
      <c r="L29" s="593"/>
      <c r="M29" s="594"/>
      <c r="N29" s="593"/>
      <c r="O29" s="2215"/>
      <c r="P29" s="595"/>
      <c r="Q29" s="595"/>
      <c r="R29" s="595"/>
      <c r="S29" s="593"/>
    </row>
    <row r="30" spans="1:19" s="556" customFormat="1" ht="10.5" customHeight="1" x14ac:dyDescent="0.15">
      <c r="A30" s="2335" t="s">
        <v>61</v>
      </c>
      <c r="B30" s="2335"/>
      <c r="C30" s="2216"/>
      <c r="D30" s="1956"/>
      <c r="E30" s="596"/>
      <c r="F30" s="596"/>
      <c r="G30" s="596"/>
      <c r="H30" s="596"/>
      <c r="I30" s="596"/>
      <c r="J30" s="596"/>
      <c r="K30" s="596"/>
      <c r="L30" s="597"/>
      <c r="M30" s="598"/>
      <c r="N30" s="599"/>
      <c r="O30" s="2221"/>
      <c r="P30" s="600"/>
      <c r="Q30" s="600"/>
      <c r="R30" s="600"/>
      <c r="S30" s="597"/>
    </row>
    <row r="31" spans="1:19" s="556" customFormat="1" ht="10.5" customHeight="1" x14ac:dyDescent="0.15">
      <c r="A31" s="106"/>
      <c r="B31" s="570" t="s">
        <v>144</v>
      </c>
      <c r="C31" s="2217">
        <v>0.52300000000000002</v>
      </c>
      <c r="D31" s="1957">
        <v>0.495</v>
      </c>
      <c r="E31" s="415">
        <v>0.52200000000000002</v>
      </c>
      <c r="F31" s="415">
        <v>0.55000000000000004</v>
      </c>
      <c r="G31" s="415">
        <v>0.50900000000000001</v>
      </c>
      <c r="H31" s="415">
        <v>0.52900000000000003</v>
      </c>
      <c r="I31" s="415">
        <v>0.47</v>
      </c>
      <c r="J31" s="415">
        <v>0.51300000000000001</v>
      </c>
      <c r="K31" s="415">
        <v>0.5</v>
      </c>
      <c r="L31" s="601"/>
      <c r="M31" s="602"/>
      <c r="N31" s="603"/>
      <c r="O31" s="2222">
        <v>0.51300000000000001</v>
      </c>
      <c r="P31" s="415">
        <v>0.502</v>
      </c>
      <c r="Q31" s="415">
        <v>0.51200000000000001</v>
      </c>
      <c r="R31" s="415">
        <v>0.48599999999999999</v>
      </c>
      <c r="S31" s="110"/>
    </row>
    <row r="32" spans="1:19" s="556" customFormat="1" ht="10.5" customHeight="1" x14ac:dyDescent="0.15">
      <c r="A32" s="119"/>
      <c r="B32" s="570" t="s">
        <v>750</v>
      </c>
      <c r="C32" s="2217">
        <v>0.29899999999999999</v>
      </c>
      <c r="D32" s="1957">
        <v>0.38</v>
      </c>
      <c r="E32" s="415">
        <v>0.28599999999999998</v>
      </c>
      <c r="F32" s="415">
        <v>0.35299999999999998</v>
      </c>
      <c r="G32" s="415">
        <v>0.39100000000000001</v>
      </c>
      <c r="H32" s="415">
        <v>0.373</v>
      </c>
      <c r="I32" s="415">
        <v>0.45300000000000001</v>
      </c>
      <c r="J32" s="415">
        <v>0.3</v>
      </c>
      <c r="K32" s="415">
        <v>0.33300000000000002</v>
      </c>
      <c r="L32" s="604"/>
      <c r="M32" s="605"/>
      <c r="N32" s="606"/>
      <c r="O32" s="2222">
        <v>0.32200000000000001</v>
      </c>
      <c r="P32" s="420">
        <v>0.40699999999999997</v>
      </c>
      <c r="Q32" s="420">
        <v>0.39400000000000002</v>
      </c>
      <c r="R32" s="420">
        <v>0.35499999999999998</v>
      </c>
      <c r="S32" s="607"/>
    </row>
    <row r="33" spans="1:19" s="556" customFormat="1" ht="10.5" customHeight="1" x14ac:dyDescent="0.15">
      <c r="A33" s="608"/>
      <c r="B33" s="570" t="s">
        <v>60</v>
      </c>
      <c r="C33" s="2066">
        <f>C17</f>
        <v>231</v>
      </c>
      <c r="D33" s="581">
        <f>D17</f>
        <v>279</v>
      </c>
      <c r="E33" s="581">
        <f t="shared" ref="E33:K33" si="12">E17</f>
        <v>201</v>
      </c>
      <c r="F33" s="581">
        <f t="shared" si="12"/>
        <v>233</v>
      </c>
      <c r="G33" s="581">
        <f t="shared" si="12"/>
        <v>265</v>
      </c>
      <c r="H33" s="581">
        <f t="shared" si="12"/>
        <v>249</v>
      </c>
      <c r="I33" s="581">
        <f t="shared" si="12"/>
        <v>322</v>
      </c>
      <c r="J33" s="581">
        <f t="shared" si="12"/>
        <v>222</v>
      </c>
      <c r="K33" s="581">
        <f t="shared" si="12"/>
        <v>252</v>
      </c>
      <c r="L33" s="291"/>
      <c r="M33" s="609"/>
      <c r="N33" s="428"/>
      <c r="O33" s="2067">
        <f>O17</f>
        <v>711</v>
      </c>
      <c r="P33" s="78">
        <f>P17</f>
        <v>836</v>
      </c>
      <c r="Q33" s="78">
        <f t="shared" ref="Q33:R33" si="13">Q17</f>
        <v>1069</v>
      </c>
      <c r="R33" s="78">
        <f t="shared" si="13"/>
        <v>1090</v>
      </c>
      <c r="S33" s="607"/>
    </row>
    <row r="34" spans="1:19" s="556" customFormat="1" ht="10.5" customHeight="1" x14ac:dyDescent="0.15">
      <c r="A34" s="119"/>
      <c r="B34" s="570" t="s">
        <v>751</v>
      </c>
      <c r="C34" s="2066">
        <v>-76</v>
      </c>
      <c r="D34" s="581">
        <v>-71</v>
      </c>
      <c r="E34" s="99">
        <v>-69</v>
      </c>
      <c r="F34" s="99">
        <v>-65</v>
      </c>
      <c r="G34" s="99">
        <v>-66</v>
      </c>
      <c r="H34" s="99">
        <v>-66</v>
      </c>
      <c r="I34" s="99">
        <v>-69</v>
      </c>
      <c r="J34" s="99">
        <v>-72</v>
      </c>
      <c r="K34" s="99">
        <v>-74</v>
      </c>
      <c r="L34" s="291"/>
      <c r="M34" s="610"/>
      <c r="N34" s="573"/>
      <c r="O34" s="2219">
        <f>SUM(C34:E34)</f>
        <v>-216</v>
      </c>
      <c r="P34" s="78">
        <f>SUM(G34:I34)</f>
        <v>-201</v>
      </c>
      <c r="Q34" s="99">
        <v>-266</v>
      </c>
      <c r="R34" s="99">
        <v>-299</v>
      </c>
      <c r="S34" s="293"/>
    </row>
    <row r="35" spans="1:19" s="556" customFormat="1" ht="10.5" customHeight="1" x14ac:dyDescent="0.15">
      <c r="A35" s="81"/>
      <c r="B35" s="570" t="s">
        <v>752</v>
      </c>
      <c r="C35" s="2081">
        <f>SUM(C33:C34)</f>
        <v>155</v>
      </c>
      <c r="D35" s="872">
        <f>SUM(D33:D34)</f>
        <v>208</v>
      </c>
      <c r="E35" s="872">
        <f t="shared" ref="E35:K35" si="14">SUM(E33:E34)</f>
        <v>132</v>
      </c>
      <c r="F35" s="872">
        <f t="shared" si="14"/>
        <v>168</v>
      </c>
      <c r="G35" s="872">
        <f t="shared" si="14"/>
        <v>199</v>
      </c>
      <c r="H35" s="872">
        <f t="shared" si="14"/>
        <v>183</v>
      </c>
      <c r="I35" s="872">
        <f t="shared" si="14"/>
        <v>253</v>
      </c>
      <c r="J35" s="872">
        <f t="shared" si="14"/>
        <v>150</v>
      </c>
      <c r="K35" s="872">
        <f t="shared" si="14"/>
        <v>178</v>
      </c>
      <c r="L35" s="611"/>
      <c r="M35" s="612"/>
      <c r="N35" s="577"/>
      <c r="O35" s="2166">
        <f>SUM(O33:O34)</f>
        <v>495</v>
      </c>
      <c r="P35" s="93">
        <f>SUM(P33:P34)</f>
        <v>635</v>
      </c>
      <c r="Q35" s="93">
        <f t="shared" ref="Q35:R35" si="15">SUM(Q33:Q34)</f>
        <v>803</v>
      </c>
      <c r="R35" s="93">
        <f t="shared" si="15"/>
        <v>791</v>
      </c>
      <c r="S35" s="101"/>
    </row>
    <row r="36" spans="1:19" s="556" customFormat="1" ht="10.5" customHeight="1" x14ac:dyDescent="0.15">
      <c r="A36" s="557"/>
      <c r="B36" s="557"/>
      <c r="C36" s="2154"/>
      <c r="D36" s="578"/>
      <c r="E36" s="149"/>
      <c r="F36" s="149"/>
      <c r="G36" s="149"/>
      <c r="H36" s="149"/>
      <c r="I36" s="149"/>
      <c r="J36" s="149"/>
      <c r="K36" s="149"/>
      <c r="L36" s="149"/>
      <c r="M36" s="149"/>
      <c r="N36" s="149"/>
      <c r="O36" s="2154"/>
      <c r="P36" s="99"/>
      <c r="Q36" s="99"/>
      <c r="R36" s="99"/>
      <c r="S36" s="613"/>
    </row>
    <row r="37" spans="1:19" s="556" customFormat="1" ht="10.5" customHeight="1" x14ac:dyDescent="0.15">
      <c r="A37" s="2335" t="s">
        <v>146</v>
      </c>
      <c r="B37" s="2335"/>
      <c r="C37" s="2218"/>
      <c r="D37" s="1935"/>
      <c r="E37" s="269"/>
      <c r="F37" s="269"/>
      <c r="G37" s="269"/>
      <c r="H37" s="269"/>
      <c r="I37" s="269"/>
      <c r="J37" s="269"/>
      <c r="K37" s="269"/>
      <c r="L37" s="614"/>
      <c r="M37" s="144"/>
      <c r="N37" s="268"/>
      <c r="O37" s="2223"/>
      <c r="P37" s="269"/>
      <c r="Q37" s="269"/>
      <c r="R37" s="269"/>
      <c r="S37" s="45"/>
    </row>
    <row r="38" spans="1:19" s="556" customFormat="1" ht="10.5" customHeight="1" x14ac:dyDescent="0.15">
      <c r="A38" s="106"/>
      <c r="B38" s="1035" t="s">
        <v>149</v>
      </c>
      <c r="C38" s="2066">
        <v>22156</v>
      </c>
      <c r="D38" s="581">
        <v>18786</v>
      </c>
      <c r="E38" s="78">
        <v>15016</v>
      </c>
      <c r="F38" s="78">
        <v>15614</v>
      </c>
      <c r="G38" s="78">
        <v>16106</v>
      </c>
      <c r="H38" s="78">
        <v>18375</v>
      </c>
      <c r="I38" s="78">
        <v>19755</v>
      </c>
      <c r="J38" s="78">
        <v>21311</v>
      </c>
      <c r="K38" s="78">
        <v>15405</v>
      </c>
      <c r="L38" s="79"/>
      <c r="M38" s="616"/>
      <c r="N38" s="352"/>
      <c r="O38" s="2067">
        <f>C38</f>
        <v>22156</v>
      </c>
      <c r="P38" s="78">
        <f>G38</f>
        <v>16106</v>
      </c>
      <c r="Q38" s="78">
        <v>15614</v>
      </c>
      <c r="R38" s="78">
        <v>21311</v>
      </c>
      <c r="S38" s="617"/>
    </row>
    <row r="39" spans="1:19" s="556" customFormat="1" ht="10.5" customHeight="1" x14ac:dyDescent="0.15">
      <c r="A39" s="106"/>
      <c r="B39" s="570" t="s">
        <v>150</v>
      </c>
      <c r="C39" s="2181">
        <v>1408</v>
      </c>
      <c r="D39" s="884">
        <v>1370</v>
      </c>
      <c r="E39" s="304">
        <v>1365</v>
      </c>
      <c r="F39" s="304">
        <v>1396</v>
      </c>
      <c r="G39" s="304">
        <v>1416</v>
      </c>
      <c r="H39" s="304">
        <v>1304</v>
      </c>
      <c r="I39" s="304">
        <v>1298</v>
      </c>
      <c r="J39" s="304">
        <v>1314</v>
      </c>
      <c r="K39" s="304">
        <v>1327</v>
      </c>
      <c r="L39" s="148"/>
      <c r="M39" s="149"/>
      <c r="N39" s="571"/>
      <c r="O39" s="2180">
        <f>C39</f>
        <v>1408</v>
      </c>
      <c r="P39" s="304">
        <f>G39</f>
        <v>1416</v>
      </c>
      <c r="Q39" s="304">
        <v>1396</v>
      </c>
      <c r="R39" s="304">
        <v>1314</v>
      </c>
      <c r="S39" s="362"/>
    </row>
    <row r="40" spans="1:19" s="556" customFormat="1" ht="9" customHeight="1" x14ac:dyDescent="0.15">
      <c r="A40" s="618"/>
      <c r="B40" s="618"/>
      <c r="C40" s="619"/>
      <c r="D40" s="619"/>
      <c r="E40" s="613"/>
      <c r="F40" s="613"/>
      <c r="G40" s="613"/>
      <c r="H40" s="613"/>
      <c r="I40" s="613"/>
      <c r="J40" s="613"/>
      <c r="K40" s="613"/>
      <c r="L40" s="613"/>
      <c r="M40" s="619"/>
      <c r="N40" s="619"/>
      <c r="O40" s="613"/>
      <c r="P40" s="613"/>
      <c r="Q40" s="613"/>
      <c r="R40" s="613"/>
      <c r="S40" s="173"/>
    </row>
    <row r="41" spans="1:19" s="620" customFormat="1" ht="10.5" customHeight="1" x14ac:dyDescent="0.15">
      <c r="A41" s="314" t="s">
        <v>40</v>
      </c>
      <c r="B41" s="2461" t="s">
        <v>855</v>
      </c>
      <c r="C41" s="2461"/>
      <c r="D41" s="2461"/>
      <c r="E41" s="2461"/>
      <c r="F41" s="2461"/>
      <c r="G41" s="2461"/>
      <c r="H41" s="2461"/>
      <c r="I41" s="2461"/>
      <c r="J41" s="2461"/>
      <c r="K41" s="2461"/>
      <c r="L41" s="2461"/>
      <c r="M41" s="2461"/>
      <c r="N41" s="2461"/>
      <c r="O41" s="2461"/>
      <c r="P41" s="2461"/>
      <c r="Q41" s="2461"/>
      <c r="R41" s="2461"/>
      <c r="S41" s="2461"/>
    </row>
    <row r="42" spans="1:19" s="620" customFormat="1" ht="10.5" customHeight="1" x14ac:dyDescent="0.15">
      <c r="A42" s="314" t="s">
        <v>135</v>
      </c>
      <c r="B42" s="2461" t="s">
        <v>882</v>
      </c>
      <c r="C42" s="2461"/>
      <c r="D42" s="2461"/>
      <c r="E42" s="2461"/>
      <c r="F42" s="2461"/>
      <c r="G42" s="2461"/>
      <c r="H42" s="2461"/>
      <c r="I42" s="2461"/>
      <c r="J42" s="2461"/>
      <c r="K42" s="2461"/>
      <c r="L42" s="2461"/>
      <c r="M42" s="2461"/>
      <c r="N42" s="2461"/>
      <c r="O42" s="2461"/>
      <c r="P42" s="2461"/>
      <c r="Q42" s="2461"/>
      <c r="R42" s="2461"/>
      <c r="S42" s="2461"/>
    </row>
    <row r="43" spans="1:19" s="620" customFormat="1" ht="18" customHeight="1" x14ac:dyDescent="0.15">
      <c r="A43" s="314" t="s">
        <v>152</v>
      </c>
      <c r="B43" s="2420" t="s">
        <v>185</v>
      </c>
      <c r="C43" s="2420"/>
      <c r="D43" s="2420"/>
      <c r="E43" s="2420"/>
      <c r="F43" s="2420"/>
      <c r="G43" s="2420"/>
      <c r="H43" s="2420"/>
      <c r="I43" s="2420"/>
      <c r="J43" s="2420"/>
      <c r="K43" s="2420"/>
      <c r="L43" s="2420"/>
      <c r="M43" s="2420"/>
      <c r="N43" s="2420"/>
      <c r="O43" s="2420"/>
      <c r="P43" s="2420"/>
      <c r="Q43" s="2420"/>
      <c r="R43" s="2420"/>
      <c r="S43" s="2420"/>
    </row>
    <row r="44" spans="1:19" s="556" customFormat="1" ht="18" customHeight="1" x14ac:dyDescent="0.15">
      <c r="A44" s="546" t="s">
        <v>154</v>
      </c>
      <c r="B44" s="2462" t="s">
        <v>854</v>
      </c>
      <c r="C44" s="2462"/>
      <c r="D44" s="2462"/>
      <c r="E44" s="2462"/>
      <c r="F44" s="2462"/>
      <c r="G44" s="2462"/>
      <c r="H44" s="2462"/>
      <c r="I44" s="2462"/>
      <c r="J44" s="2462"/>
      <c r="K44" s="2462"/>
      <c r="L44" s="2462"/>
      <c r="M44" s="2462"/>
      <c r="N44" s="2462"/>
      <c r="O44" s="2462"/>
      <c r="P44" s="2462"/>
      <c r="Q44" s="2462"/>
      <c r="R44" s="2462"/>
      <c r="S44" s="2462"/>
    </row>
    <row r="45" spans="1:19" s="556" customFormat="1" ht="10.5" customHeight="1" x14ac:dyDescent="0.15">
      <c r="A45" s="546" t="s">
        <v>156</v>
      </c>
      <c r="B45" s="2458" t="s">
        <v>157</v>
      </c>
      <c r="C45" s="2458"/>
      <c r="D45" s="2458"/>
      <c r="E45" s="2458"/>
      <c r="F45" s="2458"/>
      <c r="G45" s="2458"/>
      <c r="H45" s="2458"/>
      <c r="I45" s="2458"/>
      <c r="J45" s="2458"/>
      <c r="K45" s="2458"/>
      <c r="L45" s="2458"/>
      <c r="M45" s="2458"/>
      <c r="N45" s="2458"/>
      <c r="O45" s="2458"/>
      <c r="P45" s="2458"/>
      <c r="Q45" s="2458"/>
      <c r="R45" s="2458"/>
      <c r="S45" s="2458"/>
    </row>
    <row r="46" spans="1:19" s="556" customFormat="1" ht="10.5" customHeight="1" x14ac:dyDescent="0.15">
      <c r="A46" s="621" t="s">
        <v>163</v>
      </c>
      <c r="B46" s="2458" t="s">
        <v>180</v>
      </c>
      <c r="C46" s="2458"/>
      <c r="D46" s="2458"/>
      <c r="E46" s="2458"/>
      <c r="F46" s="2458"/>
      <c r="G46" s="2458"/>
      <c r="H46" s="2458"/>
      <c r="I46" s="2458"/>
      <c r="J46" s="2458"/>
      <c r="K46" s="2458"/>
      <c r="L46" s="2458"/>
      <c r="M46" s="2458"/>
      <c r="N46" s="2458"/>
      <c r="O46" s="2458"/>
      <c r="P46" s="2458"/>
      <c r="Q46" s="2458"/>
      <c r="R46" s="2458"/>
      <c r="S46" s="2458"/>
    </row>
  </sheetData>
  <sheetProtection selectLockedCells="1"/>
  <mergeCells count="15">
    <mergeCell ref="B46:S46"/>
    <mergeCell ref="B43:S43"/>
    <mergeCell ref="B45:S45"/>
    <mergeCell ref="A1:S1"/>
    <mergeCell ref="A24:B24"/>
    <mergeCell ref="A30:B30"/>
    <mergeCell ref="A37:B37"/>
    <mergeCell ref="A16:B16"/>
    <mergeCell ref="A3:B3"/>
    <mergeCell ref="A6:B6"/>
    <mergeCell ref="A17:B17"/>
    <mergeCell ref="A19:B19"/>
    <mergeCell ref="B42:S42"/>
    <mergeCell ref="B44:S44"/>
    <mergeCell ref="B41:S41"/>
  </mergeCells>
  <pageMargins left="0.25" right="0.25" top="0.5" bottom="0.25" header="0.5" footer="0.5"/>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Normal="100" workbookViewId="0">
      <selection activeCell="C77" sqref="C77"/>
    </sheetView>
  </sheetViews>
  <sheetFormatPr defaultColWidth="9.140625" defaultRowHeight="12.75" x14ac:dyDescent="0.2"/>
  <cols>
    <col min="1" max="2" width="2.140625" style="681" customWidth="1"/>
    <col min="3" max="3" width="27.42578125" style="681" customWidth="1"/>
    <col min="4" max="4" width="9.85546875" style="681" customWidth="1"/>
    <col min="5" max="5" width="8.140625" style="682" customWidth="1"/>
    <col min="6" max="6" width="8.140625" style="683" customWidth="1"/>
    <col min="7" max="12" width="8.140625" style="680" customWidth="1"/>
    <col min="13" max="13" width="1.28515625" style="680" customWidth="1"/>
    <col min="14" max="14" width="1.7109375" style="680" customWidth="1"/>
    <col min="15" max="15" width="1.28515625" style="684" customWidth="1"/>
    <col min="16" max="16" width="9.85546875" style="683" customWidth="1"/>
    <col min="17" max="17" width="8.140625" style="683" customWidth="1"/>
    <col min="18" max="19" width="8.140625" style="680" customWidth="1"/>
    <col min="20" max="20" width="1.28515625" style="685" customWidth="1"/>
    <col min="21" max="21" width="9.140625" style="685" customWidth="1"/>
    <col min="22" max="22" width="9.140625" style="680" customWidth="1"/>
    <col min="23" max="23" width="9.140625" style="686" customWidth="1"/>
    <col min="24" max="25" width="9.140625" style="687" customWidth="1"/>
    <col min="26" max="26" width="9.140625" style="680" customWidth="1"/>
    <col min="27" max="16384" width="9.140625" style="680"/>
  </cols>
  <sheetData>
    <row r="1" spans="1:20" ht="15.75" customHeight="1" x14ac:dyDescent="0.2">
      <c r="A1" s="2383" t="s">
        <v>186</v>
      </c>
      <c r="B1" s="2383"/>
      <c r="C1" s="2383"/>
      <c r="D1" s="2383"/>
      <c r="E1" s="2383"/>
      <c r="F1" s="2383"/>
      <c r="G1" s="2383"/>
      <c r="H1" s="2383"/>
      <c r="I1" s="2383"/>
      <c r="J1" s="2383"/>
      <c r="K1" s="2383"/>
      <c r="L1" s="2383"/>
      <c r="M1" s="2383"/>
      <c r="N1" s="2383"/>
      <c r="O1" s="2383"/>
      <c r="P1" s="2383"/>
      <c r="Q1" s="2383"/>
      <c r="R1" s="2383"/>
      <c r="S1" s="2383"/>
      <c r="T1" s="2383"/>
    </row>
    <row r="2" spans="1:20" s="628" customFormat="1" ht="9.75" customHeight="1" x14ac:dyDescent="0.15">
      <c r="A2" s="46"/>
      <c r="B2" s="46"/>
      <c r="C2" s="46"/>
      <c r="D2" s="43"/>
      <c r="E2" s="43"/>
      <c r="F2" s="43"/>
      <c r="G2" s="43"/>
      <c r="H2" s="43"/>
      <c r="I2" s="43"/>
      <c r="J2" s="43"/>
      <c r="K2" s="43"/>
      <c r="L2" s="43"/>
      <c r="M2" s="43"/>
      <c r="N2" s="58"/>
      <c r="O2" s="58"/>
      <c r="P2" s="43"/>
      <c r="Q2" s="43"/>
      <c r="R2" s="43"/>
      <c r="S2" s="43"/>
      <c r="T2" s="173"/>
    </row>
    <row r="3" spans="1:20" s="628" customFormat="1" ht="10.5" customHeight="1" x14ac:dyDescent="0.15">
      <c r="A3" s="2341" t="s">
        <v>1</v>
      </c>
      <c r="B3" s="2341"/>
      <c r="C3" s="2341"/>
      <c r="D3" s="268"/>
      <c r="E3" s="269"/>
      <c r="F3" s="269"/>
      <c r="G3" s="269"/>
      <c r="H3" s="269"/>
      <c r="I3" s="269"/>
      <c r="J3" s="269"/>
      <c r="K3" s="269"/>
      <c r="L3" s="269"/>
      <c r="M3" s="270"/>
      <c r="N3" s="629"/>
      <c r="O3" s="268"/>
      <c r="P3" s="48" t="s">
        <v>44</v>
      </c>
      <c r="Q3" s="49" t="s">
        <v>45</v>
      </c>
      <c r="R3" s="49" t="s">
        <v>45</v>
      </c>
      <c r="S3" s="49" t="s">
        <v>46</v>
      </c>
      <c r="T3" s="560"/>
    </row>
    <row r="4" spans="1:20" s="628" customFormat="1" ht="10.5" customHeight="1" x14ac:dyDescent="0.15">
      <c r="A4" s="274"/>
      <c r="B4" s="274"/>
      <c r="C4" s="274"/>
      <c r="D4" s="51" t="s">
        <v>847</v>
      </c>
      <c r="E4" s="52" t="s">
        <v>2</v>
      </c>
      <c r="F4" s="52" t="s">
        <v>3</v>
      </c>
      <c r="G4" s="52" t="s">
        <v>4</v>
      </c>
      <c r="H4" s="52" t="s">
        <v>5</v>
      </c>
      <c r="I4" s="52" t="s">
        <v>6</v>
      </c>
      <c r="J4" s="52" t="s">
        <v>7</v>
      </c>
      <c r="K4" s="52" t="s">
        <v>8</v>
      </c>
      <c r="L4" s="52" t="s">
        <v>9</v>
      </c>
      <c r="M4" s="276"/>
      <c r="N4" s="144"/>
      <c r="O4" s="277"/>
      <c r="P4" s="56" t="s">
        <v>846</v>
      </c>
      <c r="Q4" s="52" t="s">
        <v>846</v>
      </c>
      <c r="R4" s="52" t="s">
        <v>47</v>
      </c>
      <c r="S4" s="52" t="s">
        <v>47</v>
      </c>
      <c r="T4" s="278"/>
    </row>
    <row r="5" spans="1:20" s="628" customFormat="1" ht="10.5" customHeight="1" x14ac:dyDescent="0.15">
      <c r="A5" s="46"/>
      <c r="B5" s="46"/>
      <c r="C5" s="46"/>
      <c r="D5" s="630"/>
      <c r="E5" s="631"/>
      <c r="F5" s="631"/>
      <c r="G5" s="631"/>
      <c r="H5" s="631"/>
      <c r="I5" s="631"/>
      <c r="J5" s="631"/>
      <c r="K5" s="631"/>
      <c r="L5" s="631"/>
      <c r="M5" s="631"/>
      <c r="N5" s="632"/>
      <c r="O5" s="631"/>
      <c r="P5" s="631"/>
      <c r="Q5" s="631"/>
      <c r="R5" s="631"/>
      <c r="S5" s="631"/>
      <c r="T5" s="631"/>
    </row>
    <row r="6" spans="1:20" s="628" customFormat="1" ht="10.5" customHeight="1" x14ac:dyDescent="0.15">
      <c r="A6" s="2335" t="s">
        <v>137</v>
      </c>
      <c r="B6" s="2335"/>
      <c r="C6" s="2335"/>
      <c r="D6" s="633"/>
      <c r="E6" s="634"/>
      <c r="F6" s="634"/>
      <c r="G6" s="634"/>
      <c r="H6" s="634"/>
      <c r="I6" s="634"/>
      <c r="J6" s="634"/>
      <c r="K6" s="634"/>
      <c r="L6" s="634"/>
      <c r="M6" s="635"/>
      <c r="N6" s="632"/>
      <c r="O6" s="636"/>
      <c r="P6" s="634"/>
      <c r="Q6" s="634"/>
      <c r="R6" s="634"/>
      <c r="S6" s="634"/>
      <c r="T6" s="635"/>
    </row>
    <row r="7" spans="1:20" s="628" customFormat="1" ht="10.5" customHeight="1" x14ac:dyDescent="0.15">
      <c r="A7" s="106"/>
      <c r="B7" s="2463" t="s">
        <v>187</v>
      </c>
      <c r="C7" s="2463"/>
      <c r="D7" s="2066">
        <v>203</v>
      </c>
      <c r="E7" s="581">
        <v>199</v>
      </c>
      <c r="F7" s="78">
        <v>197</v>
      </c>
      <c r="G7" s="78">
        <v>127</v>
      </c>
      <c r="H7" s="78">
        <v>172</v>
      </c>
      <c r="I7" s="78">
        <v>185</v>
      </c>
      <c r="J7" s="78">
        <v>179</v>
      </c>
      <c r="K7" s="78">
        <v>183</v>
      </c>
      <c r="L7" s="78">
        <v>183</v>
      </c>
      <c r="M7" s="291"/>
      <c r="N7" s="149"/>
      <c r="O7" s="428"/>
      <c r="P7" s="2067">
        <f>SUM(D7:F7)</f>
        <v>599</v>
      </c>
      <c r="Q7" s="290">
        <f>SUM(H7:J7)</f>
        <v>536</v>
      </c>
      <c r="R7" s="290">
        <v>663</v>
      </c>
      <c r="S7" s="290">
        <v>723</v>
      </c>
      <c r="T7" s="293"/>
    </row>
    <row r="8" spans="1:20" s="628" customFormat="1" ht="10.5" customHeight="1" x14ac:dyDescent="0.15">
      <c r="A8" s="106"/>
      <c r="B8" s="2463" t="s">
        <v>161</v>
      </c>
      <c r="C8" s="2463"/>
      <c r="D8" s="2175">
        <v>12</v>
      </c>
      <c r="E8" s="1919">
        <v>-14</v>
      </c>
      <c r="F8" s="397">
        <v>26</v>
      </c>
      <c r="G8" s="397">
        <v>32</v>
      </c>
      <c r="H8" s="397">
        <v>11</v>
      </c>
      <c r="I8" s="397">
        <v>25</v>
      </c>
      <c r="J8" s="397">
        <v>-45</v>
      </c>
      <c r="K8" s="397">
        <v>27</v>
      </c>
      <c r="L8" s="397">
        <v>61</v>
      </c>
      <c r="M8" s="148"/>
      <c r="N8" s="149"/>
      <c r="O8" s="571"/>
      <c r="P8" s="2219">
        <f>SUM(D8:F8)</f>
        <v>24</v>
      </c>
      <c r="Q8" s="149">
        <f>SUM(H8:J8)</f>
        <v>-9</v>
      </c>
      <c r="R8" s="304">
        <v>23</v>
      </c>
      <c r="S8" s="304">
        <v>-104</v>
      </c>
      <c r="T8" s="362"/>
    </row>
    <row r="9" spans="1:20" s="628" customFormat="1" ht="10.5" customHeight="1" x14ac:dyDescent="0.15">
      <c r="A9" s="106"/>
      <c r="B9" s="2463" t="s">
        <v>787</v>
      </c>
      <c r="C9" s="2463"/>
      <c r="D9" s="2066">
        <f>SUM(D7:D8)</f>
        <v>215</v>
      </c>
      <c r="E9" s="581">
        <f>SUM(E7:E8)</f>
        <v>185</v>
      </c>
      <c r="F9" s="581">
        <f t="shared" ref="F9:L9" si="0">SUM(F7:F8)</f>
        <v>223</v>
      </c>
      <c r="G9" s="581">
        <f t="shared" si="0"/>
        <v>159</v>
      </c>
      <c r="H9" s="581">
        <f t="shared" si="0"/>
        <v>183</v>
      </c>
      <c r="I9" s="581">
        <f t="shared" si="0"/>
        <v>210</v>
      </c>
      <c r="J9" s="581">
        <f t="shared" si="0"/>
        <v>134</v>
      </c>
      <c r="K9" s="581">
        <f t="shared" si="0"/>
        <v>210</v>
      </c>
      <c r="L9" s="581">
        <f t="shared" si="0"/>
        <v>244</v>
      </c>
      <c r="M9" s="291"/>
      <c r="N9" s="149"/>
      <c r="O9" s="428"/>
      <c r="P9" s="2067">
        <f>SUM(P7:P8)</f>
        <v>623</v>
      </c>
      <c r="Q9" s="637">
        <f>SUM(Q7:Q8)</f>
        <v>527</v>
      </c>
      <c r="R9" s="290">
        <f>SUM(R7:R8)</f>
        <v>686</v>
      </c>
      <c r="S9" s="290">
        <f>SUM(S7:S8)</f>
        <v>619</v>
      </c>
      <c r="T9" s="293"/>
    </row>
    <row r="10" spans="1:20" s="628" customFormat="1" ht="10.5" customHeight="1" x14ac:dyDescent="0.15">
      <c r="A10" s="106"/>
      <c r="B10" s="2463" t="s">
        <v>786</v>
      </c>
      <c r="C10" s="2463"/>
      <c r="D10" s="2066">
        <v>4</v>
      </c>
      <c r="E10" s="581">
        <v>5</v>
      </c>
      <c r="F10" s="301">
        <v>8</v>
      </c>
      <c r="G10" s="301">
        <v>45</v>
      </c>
      <c r="H10" s="301">
        <v>44</v>
      </c>
      <c r="I10" s="301">
        <v>1</v>
      </c>
      <c r="J10" s="301">
        <v>12</v>
      </c>
      <c r="K10" s="301">
        <v>5</v>
      </c>
      <c r="L10" s="301">
        <v>3</v>
      </c>
      <c r="M10" s="79"/>
      <c r="N10" s="99"/>
      <c r="O10" s="352"/>
      <c r="P10" s="2067">
        <f>SUM(D10:F10)</f>
        <v>17</v>
      </c>
      <c r="Q10" s="290">
        <f>SUM(H10:J10)</f>
        <v>57</v>
      </c>
      <c r="R10" s="301">
        <v>102</v>
      </c>
      <c r="S10" s="301">
        <v>20</v>
      </c>
      <c r="T10" s="293"/>
    </row>
    <row r="11" spans="1:20" s="628" customFormat="1" ht="10.5" customHeight="1" x14ac:dyDescent="0.15">
      <c r="A11" s="106"/>
      <c r="B11" s="2463" t="s">
        <v>788</v>
      </c>
      <c r="C11" s="2463"/>
      <c r="D11" s="2175">
        <v>-5</v>
      </c>
      <c r="E11" s="1919">
        <v>-13</v>
      </c>
      <c r="F11" s="364">
        <v>-3</v>
      </c>
      <c r="G11" s="364">
        <v>-15</v>
      </c>
      <c r="H11" s="364">
        <v>-11</v>
      </c>
      <c r="I11" s="364">
        <v>5</v>
      </c>
      <c r="J11" s="364">
        <v>-6</v>
      </c>
      <c r="K11" s="364">
        <v>-18</v>
      </c>
      <c r="L11" s="364">
        <v>-16</v>
      </c>
      <c r="M11" s="360"/>
      <c r="N11" s="99"/>
      <c r="O11" s="361"/>
      <c r="P11" s="2219">
        <f>SUM(D11:F11)</f>
        <v>-21</v>
      </c>
      <c r="Q11" s="397">
        <f>SUM(H11:J11)</f>
        <v>-12</v>
      </c>
      <c r="R11" s="364">
        <v>-27</v>
      </c>
      <c r="S11" s="364">
        <v>-53</v>
      </c>
      <c r="T11" s="362"/>
    </row>
    <row r="12" spans="1:20" s="628" customFormat="1" ht="10.5" customHeight="1" x14ac:dyDescent="0.15">
      <c r="A12" s="81"/>
      <c r="B12" s="2463" t="s">
        <v>164</v>
      </c>
      <c r="C12" s="2463"/>
      <c r="D12" s="2066">
        <f>SUM(D10:D11)</f>
        <v>-1</v>
      </c>
      <c r="E12" s="581">
        <f>SUM(E10:E11)</f>
        <v>-8</v>
      </c>
      <c r="F12" s="581">
        <f t="shared" ref="F12:L12" si="1">SUM(F10:F11)</f>
        <v>5</v>
      </c>
      <c r="G12" s="581">
        <f t="shared" si="1"/>
        <v>30</v>
      </c>
      <c r="H12" s="581">
        <f t="shared" si="1"/>
        <v>33</v>
      </c>
      <c r="I12" s="581">
        <f t="shared" si="1"/>
        <v>6</v>
      </c>
      <c r="J12" s="581">
        <f t="shared" si="1"/>
        <v>6</v>
      </c>
      <c r="K12" s="581">
        <f t="shared" si="1"/>
        <v>-13</v>
      </c>
      <c r="L12" s="581">
        <f t="shared" si="1"/>
        <v>-13</v>
      </c>
      <c r="M12" s="291"/>
      <c r="N12" s="149"/>
      <c r="O12" s="428"/>
      <c r="P12" s="2067">
        <f>SUM(P10:P11)</f>
        <v>-4</v>
      </c>
      <c r="Q12" s="290">
        <f>SUM(Q10:Q11)</f>
        <v>45</v>
      </c>
      <c r="R12" s="290">
        <f>SUM(R10:R11)</f>
        <v>75</v>
      </c>
      <c r="S12" s="290">
        <f>SUM(S10:S11)</f>
        <v>-33</v>
      </c>
      <c r="T12" s="293"/>
    </row>
    <row r="13" spans="1:20" s="628" customFormat="1" ht="10.5" customHeight="1" x14ac:dyDescent="0.15">
      <c r="A13" s="106"/>
      <c r="B13" s="2463" t="s">
        <v>188</v>
      </c>
      <c r="C13" s="2463"/>
      <c r="D13" s="2175">
        <v>327</v>
      </c>
      <c r="E13" s="1919">
        <v>287</v>
      </c>
      <c r="F13" s="304">
        <v>276</v>
      </c>
      <c r="G13" s="304">
        <v>350</v>
      </c>
      <c r="H13" s="304">
        <v>324</v>
      </c>
      <c r="I13" s="304">
        <v>282</v>
      </c>
      <c r="J13" s="304">
        <v>324</v>
      </c>
      <c r="K13" s="304">
        <v>334</v>
      </c>
      <c r="L13" s="304">
        <v>365</v>
      </c>
      <c r="M13" s="148"/>
      <c r="N13" s="149"/>
      <c r="O13" s="571"/>
      <c r="P13" s="2219">
        <f>SUM(D13:F13)</f>
        <v>890</v>
      </c>
      <c r="Q13" s="149">
        <f>SUM(H13:J13)</f>
        <v>930</v>
      </c>
      <c r="R13" s="397">
        <v>1280</v>
      </c>
      <c r="S13" s="397">
        <v>1295</v>
      </c>
      <c r="T13" s="362"/>
    </row>
    <row r="14" spans="1:20" s="628" customFormat="1" ht="10.5" customHeight="1" x14ac:dyDescent="0.15">
      <c r="A14" s="106"/>
      <c r="B14" s="2463" t="s">
        <v>189</v>
      </c>
      <c r="C14" s="2463"/>
      <c r="D14" s="2066">
        <f>D9-D12-D13</f>
        <v>-111</v>
      </c>
      <c r="E14" s="581">
        <f>E9-E12-E13</f>
        <v>-94</v>
      </c>
      <c r="F14" s="581">
        <f t="shared" ref="F14:L14" si="2">F9-F12-F13</f>
        <v>-58</v>
      </c>
      <c r="G14" s="581">
        <f t="shared" si="2"/>
        <v>-221</v>
      </c>
      <c r="H14" s="581">
        <f t="shared" si="2"/>
        <v>-174</v>
      </c>
      <c r="I14" s="581">
        <f t="shared" si="2"/>
        <v>-78</v>
      </c>
      <c r="J14" s="581">
        <f t="shared" si="2"/>
        <v>-196</v>
      </c>
      <c r="K14" s="581">
        <f t="shared" si="2"/>
        <v>-111</v>
      </c>
      <c r="L14" s="581">
        <f t="shared" si="2"/>
        <v>-108</v>
      </c>
      <c r="M14" s="291"/>
      <c r="N14" s="149"/>
      <c r="O14" s="428"/>
      <c r="P14" s="2067">
        <f>P9-P12-P13</f>
        <v>-263</v>
      </c>
      <c r="Q14" s="637">
        <f>Q9-Q12-Q13</f>
        <v>-448</v>
      </c>
      <c r="R14" s="637">
        <f t="shared" ref="R14:S14" si="3">R9-R12-R13</f>
        <v>-669</v>
      </c>
      <c r="S14" s="637">
        <f t="shared" si="3"/>
        <v>-643</v>
      </c>
      <c r="T14" s="293"/>
    </row>
    <row r="15" spans="1:20" s="628" customFormat="1" ht="10.5" customHeight="1" x14ac:dyDescent="0.15">
      <c r="A15" s="81"/>
      <c r="B15" s="2463" t="s">
        <v>789</v>
      </c>
      <c r="C15" s="2463"/>
      <c r="D15" s="2066">
        <v>-101</v>
      </c>
      <c r="E15" s="581">
        <v>-102</v>
      </c>
      <c r="F15" s="149">
        <v>-89</v>
      </c>
      <c r="G15" s="149">
        <v>-124</v>
      </c>
      <c r="H15" s="149">
        <v>-127</v>
      </c>
      <c r="I15" s="149">
        <v>-116</v>
      </c>
      <c r="J15" s="149">
        <v>-98</v>
      </c>
      <c r="K15" s="149">
        <v>-108</v>
      </c>
      <c r="L15" s="149">
        <v>-60</v>
      </c>
      <c r="M15" s="291"/>
      <c r="N15" s="149"/>
      <c r="O15" s="573"/>
      <c r="P15" s="2067">
        <f>SUM(D15:F15)</f>
        <v>-292</v>
      </c>
      <c r="Q15" s="290">
        <f>SUM(H15:J15)</f>
        <v>-341</v>
      </c>
      <c r="R15" s="149">
        <v>-465</v>
      </c>
      <c r="S15" s="149">
        <v>-510</v>
      </c>
      <c r="T15" s="293"/>
    </row>
    <row r="16" spans="1:20" s="628" customFormat="1" ht="10.5" customHeight="1" x14ac:dyDescent="0.15">
      <c r="A16" s="2459" t="s">
        <v>190</v>
      </c>
      <c r="B16" s="2459"/>
      <c r="C16" s="2459"/>
      <c r="D16" s="2081">
        <f>D14-D15</f>
        <v>-10</v>
      </c>
      <c r="E16" s="872">
        <f>E14-E15</f>
        <v>8</v>
      </c>
      <c r="F16" s="872">
        <f t="shared" ref="F16:L16" si="4">F14-F15</f>
        <v>31</v>
      </c>
      <c r="G16" s="872">
        <f t="shared" si="4"/>
        <v>-97</v>
      </c>
      <c r="H16" s="872">
        <f t="shared" si="4"/>
        <v>-47</v>
      </c>
      <c r="I16" s="872">
        <f t="shared" si="4"/>
        <v>38</v>
      </c>
      <c r="J16" s="872">
        <f t="shared" si="4"/>
        <v>-98</v>
      </c>
      <c r="K16" s="872">
        <f t="shared" si="4"/>
        <v>-3</v>
      </c>
      <c r="L16" s="872">
        <f t="shared" si="4"/>
        <v>-48</v>
      </c>
      <c r="M16" s="576"/>
      <c r="N16" s="149"/>
      <c r="O16" s="577"/>
      <c r="P16" s="2166">
        <f>P14-P15</f>
        <v>29</v>
      </c>
      <c r="Q16" s="575">
        <f>Q14-Q15</f>
        <v>-107</v>
      </c>
      <c r="R16" s="575">
        <f t="shared" ref="R16:S16" si="5">R14-R15</f>
        <v>-204</v>
      </c>
      <c r="S16" s="575">
        <f t="shared" si="5"/>
        <v>-133</v>
      </c>
      <c r="T16" s="101"/>
    </row>
    <row r="17" spans="1:20" s="628" customFormat="1" ht="10.5" customHeight="1" x14ac:dyDescent="0.15">
      <c r="A17" s="2371" t="s">
        <v>191</v>
      </c>
      <c r="B17" s="2371"/>
      <c r="C17" s="2371"/>
      <c r="D17" s="2082"/>
      <c r="E17" s="578"/>
      <c r="F17" s="149"/>
      <c r="G17" s="149"/>
      <c r="H17" s="149"/>
      <c r="I17" s="149"/>
      <c r="J17" s="149"/>
      <c r="K17" s="149"/>
      <c r="L17" s="149"/>
      <c r="M17" s="291"/>
      <c r="N17" s="149"/>
      <c r="O17" s="573"/>
      <c r="P17" s="2154"/>
      <c r="Q17" s="149"/>
      <c r="R17" s="149"/>
      <c r="S17" s="149"/>
      <c r="T17" s="293"/>
    </row>
    <row r="18" spans="1:20" s="628" customFormat="1" ht="10.5" customHeight="1" x14ac:dyDescent="0.15">
      <c r="A18" s="106"/>
      <c r="B18" s="2341" t="s">
        <v>166</v>
      </c>
      <c r="C18" s="2341"/>
      <c r="D18" s="2066">
        <v>6</v>
      </c>
      <c r="E18" s="581">
        <v>7</v>
      </c>
      <c r="F18" s="290">
        <v>4</v>
      </c>
      <c r="G18" s="290">
        <v>2</v>
      </c>
      <c r="H18" s="290">
        <v>4</v>
      </c>
      <c r="I18" s="290">
        <v>6</v>
      </c>
      <c r="J18" s="290">
        <v>5</v>
      </c>
      <c r="K18" s="290">
        <v>5</v>
      </c>
      <c r="L18" s="290">
        <v>4</v>
      </c>
      <c r="M18" s="291"/>
      <c r="N18" s="149"/>
      <c r="O18" s="428"/>
      <c r="P18" s="2067">
        <f>SUM(D18:F18)</f>
        <v>17</v>
      </c>
      <c r="Q18" s="290">
        <f>SUM(H18:J18)</f>
        <v>15</v>
      </c>
      <c r="R18" s="290">
        <v>17</v>
      </c>
      <c r="S18" s="290">
        <v>19</v>
      </c>
      <c r="T18" s="293"/>
    </row>
    <row r="19" spans="1:20" s="628" customFormat="1" ht="10.5" customHeight="1" x14ac:dyDescent="0.15">
      <c r="A19" s="81"/>
      <c r="B19" s="2460" t="s">
        <v>192</v>
      </c>
      <c r="C19" s="2460"/>
      <c r="D19" s="2181">
        <v>-16</v>
      </c>
      <c r="E19" s="884">
        <v>1</v>
      </c>
      <c r="F19" s="304">
        <v>27</v>
      </c>
      <c r="G19" s="304">
        <v>-99</v>
      </c>
      <c r="H19" s="304">
        <v>-51</v>
      </c>
      <c r="I19" s="304">
        <v>32</v>
      </c>
      <c r="J19" s="304">
        <v>-103</v>
      </c>
      <c r="K19" s="304">
        <v>-8</v>
      </c>
      <c r="L19" s="304">
        <v>-52</v>
      </c>
      <c r="M19" s="148"/>
      <c r="N19" s="149"/>
      <c r="O19" s="571"/>
      <c r="P19" s="2180">
        <f>SUM(D19:F19)</f>
        <v>12</v>
      </c>
      <c r="Q19" s="304">
        <f>SUM(H19:J19)</f>
        <v>-122</v>
      </c>
      <c r="R19" s="304">
        <v>-221</v>
      </c>
      <c r="S19" s="304">
        <v>-152</v>
      </c>
      <c r="T19" s="362"/>
    </row>
    <row r="20" spans="1:20" s="628" customFormat="1" ht="10.5" customHeight="1" x14ac:dyDescent="0.15">
      <c r="A20" s="638"/>
      <c r="B20" s="638"/>
      <c r="C20" s="638"/>
      <c r="D20" s="2166"/>
      <c r="E20" s="872"/>
      <c r="F20" s="304"/>
      <c r="G20" s="304"/>
      <c r="H20" s="304"/>
      <c r="I20" s="304"/>
      <c r="J20" s="304"/>
      <c r="K20" s="304"/>
      <c r="L20" s="304"/>
      <c r="M20" s="304"/>
      <c r="N20" s="149"/>
      <c r="O20" s="304"/>
      <c r="P20" s="2166"/>
      <c r="Q20" s="304"/>
      <c r="R20" s="304"/>
      <c r="S20" s="304"/>
      <c r="T20" s="639"/>
    </row>
    <row r="21" spans="1:20" s="628" customFormat="1" ht="10.5" customHeight="1" x14ac:dyDescent="0.15">
      <c r="A21" s="2335" t="s">
        <v>837</v>
      </c>
      <c r="B21" s="2335"/>
      <c r="C21" s="2335"/>
      <c r="D21" s="2214"/>
      <c r="E21" s="1952"/>
      <c r="F21" s="584"/>
      <c r="G21" s="584"/>
      <c r="H21" s="584"/>
      <c r="I21" s="584"/>
      <c r="J21" s="584"/>
      <c r="K21" s="584"/>
      <c r="L21" s="584"/>
      <c r="M21" s="640"/>
      <c r="N21" s="149"/>
      <c r="O21" s="585"/>
      <c r="P21" s="2220"/>
      <c r="Q21" s="584"/>
      <c r="R21" s="584"/>
      <c r="S21" s="584"/>
      <c r="T21" s="293"/>
    </row>
    <row r="22" spans="1:20" s="628" customFormat="1" ht="10.5" customHeight="1" x14ac:dyDescent="0.15">
      <c r="A22" s="106"/>
      <c r="B22" s="2341" t="s">
        <v>790</v>
      </c>
      <c r="C22" s="2341"/>
      <c r="D22" s="2066">
        <v>58</v>
      </c>
      <c r="E22" s="581">
        <v>34</v>
      </c>
      <c r="F22" s="290">
        <v>78</v>
      </c>
      <c r="G22" s="290">
        <v>83</v>
      </c>
      <c r="H22" s="290">
        <v>42</v>
      </c>
      <c r="I22" s="290">
        <v>38</v>
      </c>
      <c r="J22" s="290">
        <v>-34</v>
      </c>
      <c r="K22" s="290">
        <v>77</v>
      </c>
      <c r="L22" s="290">
        <v>77</v>
      </c>
      <c r="M22" s="291"/>
      <c r="N22" s="149"/>
      <c r="O22" s="428"/>
      <c r="P22" s="2067">
        <f>SUM(D22:F22)</f>
        <v>170</v>
      </c>
      <c r="Q22" s="290">
        <f>SUM(H22:J22)</f>
        <v>46</v>
      </c>
      <c r="R22" s="290">
        <v>129</v>
      </c>
      <c r="S22" s="290">
        <v>49</v>
      </c>
      <c r="T22" s="293"/>
    </row>
    <row r="23" spans="1:20" s="628" customFormat="1" ht="10.5" customHeight="1" x14ac:dyDescent="0.15">
      <c r="A23" s="81"/>
      <c r="B23" s="2460" t="s">
        <v>140</v>
      </c>
      <c r="C23" s="2460"/>
      <c r="D23" s="2066">
        <v>157</v>
      </c>
      <c r="E23" s="581">
        <v>151</v>
      </c>
      <c r="F23" s="149">
        <v>145</v>
      </c>
      <c r="G23" s="149">
        <v>76</v>
      </c>
      <c r="H23" s="149">
        <v>141</v>
      </c>
      <c r="I23" s="149">
        <v>172</v>
      </c>
      <c r="J23" s="149">
        <v>168</v>
      </c>
      <c r="K23" s="149">
        <v>133</v>
      </c>
      <c r="L23" s="149">
        <v>167</v>
      </c>
      <c r="M23" s="291"/>
      <c r="N23" s="149"/>
      <c r="O23" s="573"/>
      <c r="P23" s="2067">
        <f>SUM(D23:F23)</f>
        <v>453</v>
      </c>
      <c r="Q23" s="290">
        <f>SUM(H23:J23)</f>
        <v>481</v>
      </c>
      <c r="R23" s="149">
        <v>557</v>
      </c>
      <c r="S23" s="149">
        <v>570</v>
      </c>
      <c r="T23" s="293"/>
    </row>
    <row r="24" spans="1:20" s="628" customFormat="1" ht="10.5" customHeight="1" x14ac:dyDescent="0.15">
      <c r="A24" s="58"/>
      <c r="B24" s="58"/>
      <c r="C24" s="58"/>
      <c r="D24" s="2081">
        <f>SUM(D22:D23)</f>
        <v>215</v>
      </c>
      <c r="E24" s="872">
        <f>SUM(E22:E23)</f>
        <v>185</v>
      </c>
      <c r="F24" s="872">
        <f t="shared" ref="F24:L24" si="6">SUM(F22:F23)</f>
        <v>223</v>
      </c>
      <c r="G24" s="872">
        <f t="shared" si="6"/>
        <v>159</v>
      </c>
      <c r="H24" s="872">
        <f t="shared" si="6"/>
        <v>183</v>
      </c>
      <c r="I24" s="872">
        <f t="shared" si="6"/>
        <v>210</v>
      </c>
      <c r="J24" s="872">
        <f t="shared" si="6"/>
        <v>134</v>
      </c>
      <c r="K24" s="872">
        <f t="shared" si="6"/>
        <v>210</v>
      </c>
      <c r="L24" s="872">
        <f t="shared" si="6"/>
        <v>244</v>
      </c>
      <c r="M24" s="576"/>
      <c r="N24" s="149"/>
      <c r="O24" s="577"/>
      <c r="P24" s="2166">
        <f>SUM(P22:P23)</f>
        <v>623</v>
      </c>
      <c r="Q24" s="575">
        <f>SUM(Q22:Q23)</f>
        <v>527</v>
      </c>
      <c r="R24" s="575">
        <f>SUM(R22:R23)</f>
        <v>686</v>
      </c>
      <c r="S24" s="575">
        <f>SUM(S22:S23)</f>
        <v>619</v>
      </c>
      <c r="T24" s="101"/>
    </row>
    <row r="25" spans="1:20" s="628" customFormat="1" ht="10.5" customHeight="1" x14ac:dyDescent="0.15">
      <c r="A25" s="173"/>
      <c r="B25" s="173"/>
      <c r="C25" s="173"/>
      <c r="D25" s="2154"/>
      <c r="E25" s="578"/>
      <c r="F25" s="149"/>
      <c r="G25" s="149"/>
      <c r="H25" s="149"/>
      <c r="I25" s="149"/>
      <c r="J25" s="149"/>
      <c r="K25" s="149"/>
      <c r="L25" s="149"/>
      <c r="M25" s="149"/>
      <c r="N25" s="149"/>
      <c r="O25" s="149"/>
      <c r="P25" s="2154"/>
      <c r="Q25" s="149"/>
      <c r="R25" s="149"/>
      <c r="S25" s="149"/>
      <c r="T25" s="613"/>
    </row>
    <row r="26" spans="1:20" s="628" customFormat="1" ht="10.5" customHeight="1" x14ac:dyDescent="0.15">
      <c r="A26" s="2335" t="s">
        <v>146</v>
      </c>
      <c r="B26" s="2335"/>
      <c r="C26" s="2335"/>
      <c r="D26" s="2186"/>
      <c r="E26" s="875"/>
      <c r="F26" s="424"/>
      <c r="G26" s="424"/>
      <c r="H26" s="424"/>
      <c r="I26" s="424"/>
      <c r="J26" s="424"/>
      <c r="K26" s="424"/>
      <c r="L26" s="424"/>
      <c r="M26" s="587"/>
      <c r="N26" s="149"/>
      <c r="O26" s="426"/>
      <c r="P26" s="2152"/>
      <c r="Q26" s="424"/>
      <c r="R26" s="424"/>
      <c r="S26" s="424"/>
      <c r="T26" s="379"/>
    </row>
    <row r="27" spans="1:20" s="628" customFormat="1" ht="10.5" customHeight="1" x14ac:dyDescent="0.15">
      <c r="A27" s="638"/>
      <c r="B27" s="2341" t="s">
        <v>791</v>
      </c>
      <c r="C27" s="2341"/>
      <c r="D27" s="2224"/>
      <c r="E27" s="1953"/>
      <c r="F27" s="641"/>
      <c r="G27" s="641"/>
      <c r="H27" s="641"/>
      <c r="I27" s="641"/>
      <c r="J27" s="641"/>
      <c r="K27" s="641"/>
      <c r="L27" s="641"/>
      <c r="M27" s="642"/>
      <c r="N27" s="643"/>
      <c r="O27" s="644"/>
      <c r="P27" s="2225"/>
      <c r="Q27" s="641"/>
      <c r="R27" s="641"/>
      <c r="S27" s="641"/>
      <c r="T27" s="645"/>
    </row>
    <row r="28" spans="1:20" s="628" customFormat="1" ht="10.5" customHeight="1" x14ac:dyDescent="0.15">
      <c r="A28" s="646"/>
      <c r="B28" s="647"/>
      <c r="C28" s="1035" t="s">
        <v>169</v>
      </c>
      <c r="D28" s="2066">
        <v>12056</v>
      </c>
      <c r="E28" s="581">
        <v>12158</v>
      </c>
      <c r="F28" s="99">
        <v>11676</v>
      </c>
      <c r="G28" s="99">
        <v>15258</v>
      </c>
      <c r="H28" s="99">
        <v>14899</v>
      </c>
      <c r="I28" s="99">
        <v>14801</v>
      </c>
      <c r="J28" s="99">
        <v>14030</v>
      </c>
      <c r="K28" s="99">
        <v>14096</v>
      </c>
      <c r="L28" s="99">
        <v>13952</v>
      </c>
      <c r="M28" s="79"/>
      <c r="N28" s="99"/>
      <c r="O28" s="423"/>
      <c r="P28" s="2067">
        <f>D28</f>
        <v>12056</v>
      </c>
      <c r="Q28" s="99">
        <f>H28</f>
        <v>14899</v>
      </c>
      <c r="R28" s="99">
        <v>15258</v>
      </c>
      <c r="S28" s="99">
        <v>14096</v>
      </c>
      <c r="T28" s="648"/>
    </row>
    <row r="29" spans="1:20" s="628" customFormat="1" ht="10.5" customHeight="1" x14ac:dyDescent="0.15">
      <c r="A29" s="649"/>
      <c r="B29" s="649"/>
      <c r="C29" s="1965" t="s">
        <v>792</v>
      </c>
      <c r="D29" s="2066">
        <v>1917585</v>
      </c>
      <c r="E29" s="581">
        <v>1960650</v>
      </c>
      <c r="F29" s="97">
        <v>1863131</v>
      </c>
      <c r="G29" s="97">
        <v>1887514</v>
      </c>
      <c r="H29" s="97">
        <v>1969286</v>
      </c>
      <c r="I29" s="97">
        <v>1859281</v>
      </c>
      <c r="J29" s="97">
        <v>1798032</v>
      </c>
      <c r="K29" s="97">
        <v>1774798</v>
      </c>
      <c r="L29" s="97">
        <v>1722406</v>
      </c>
      <c r="M29" s="79"/>
      <c r="N29" s="99"/>
      <c r="O29" s="355"/>
      <c r="P29" s="2067">
        <f>D29</f>
        <v>1917585</v>
      </c>
      <c r="Q29" s="97">
        <f>H29</f>
        <v>1969286</v>
      </c>
      <c r="R29" s="97">
        <v>1887514</v>
      </c>
      <c r="S29" s="97">
        <v>1774798</v>
      </c>
      <c r="T29" s="648"/>
    </row>
    <row r="30" spans="1:20" s="628" customFormat="1" ht="10.5" customHeight="1" x14ac:dyDescent="0.15">
      <c r="A30" s="651"/>
      <c r="B30" s="651"/>
      <c r="C30" s="651"/>
      <c r="D30" s="2081">
        <f>SUM(D28:D29)</f>
        <v>1929641</v>
      </c>
      <c r="E30" s="872">
        <f>SUM(E28:E29)</f>
        <v>1972808</v>
      </c>
      <c r="F30" s="872">
        <f t="shared" ref="F30:L30" si="7">SUM(F28:F29)</f>
        <v>1874807</v>
      </c>
      <c r="G30" s="872">
        <f t="shared" si="7"/>
        <v>1902772</v>
      </c>
      <c r="H30" s="872">
        <f t="shared" si="7"/>
        <v>1984185</v>
      </c>
      <c r="I30" s="872">
        <f t="shared" si="7"/>
        <v>1874082</v>
      </c>
      <c r="J30" s="872">
        <f t="shared" si="7"/>
        <v>1812062</v>
      </c>
      <c r="K30" s="872">
        <f t="shared" si="7"/>
        <v>1788894</v>
      </c>
      <c r="L30" s="872">
        <f t="shared" si="7"/>
        <v>1736358</v>
      </c>
      <c r="M30" s="94"/>
      <c r="N30" s="99"/>
      <c r="O30" s="383"/>
      <c r="P30" s="2166">
        <f>SUM(P28:P29)</f>
        <v>1929641</v>
      </c>
      <c r="Q30" s="93">
        <f t="shared" ref="Q30:R30" si="8">SUM(Q28:Q29)</f>
        <v>1984185</v>
      </c>
      <c r="R30" s="93">
        <f t="shared" si="8"/>
        <v>1902772</v>
      </c>
      <c r="S30" s="93">
        <f>SUM(S28:S29)</f>
        <v>1788894</v>
      </c>
      <c r="T30" s="90"/>
    </row>
    <row r="31" spans="1:20" s="628" customFormat="1" ht="10.5" customHeight="1" x14ac:dyDescent="0.15">
      <c r="A31" s="652"/>
      <c r="B31" s="2465" t="s">
        <v>793</v>
      </c>
      <c r="C31" s="2465"/>
      <c r="D31" s="2224"/>
      <c r="E31" s="1953"/>
      <c r="F31" s="653"/>
      <c r="G31" s="653"/>
      <c r="H31" s="653"/>
      <c r="I31" s="653"/>
      <c r="J31" s="653"/>
      <c r="K31" s="653"/>
      <c r="L31" s="653"/>
      <c r="M31" s="654"/>
      <c r="N31" s="655"/>
      <c r="O31" s="656"/>
      <c r="P31" s="2225"/>
      <c r="Q31" s="653"/>
      <c r="R31" s="653"/>
      <c r="S31" s="653"/>
      <c r="T31" s="82"/>
    </row>
    <row r="32" spans="1:20" s="628" customFormat="1" ht="10.5" customHeight="1" x14ac:dyDescent="0.15">
      <c r="A32" s="646"/>
      <c r="B32" s="647"/>
      <c r="C32" s="1035" t="s">
        <v>169</v>
      </c>
      <c r="D32" s="2066">
        <v>458</v>
      </c>
      <c r="E32" s="581">
        <v>463</v>
      </c>
      <c r="F32" s="99">
        <v>458</v>
      </c>
      <c r="G32" s="99">
        <v>357</v>
      </c>
      <c r="H32" s="99">
        <v>215</v>
      </c>
      <c r="I32" s="99">
        <v>216</v>
      </c>
      <c r="J32" s="99">
        <v>223</v>
      </c>
      <c r="K32" s="99">
        <v>232</v>
      </c>
      <c r="L32" s="99">
        <v>202</v>
      </c>
      <c r="M32" s="79"/>
      <c r="N32" s="99"/>
      <c r="O32" s="423"/>
      <c r="P32" s="2067">
        <f>D32</f>
        <v>458</v>
      </c>
      <c r="Q32" s="99">
        <f>H32</f>
        <v>215</v>
      </c>
      <c r="R32" s="99">
        <v>357</v>
      </c>
      <c r="S32" s="99">
        <v>232</v>
      </c>
      <c r="T32" s="648"/>
    </row>
    <row r="33" spans="1:20" s="628" customFormat="1" ht="10.5" customHeight="1" x14ac:dyDescent="0.15">
      <c r="A33" s="649"/>
      <c r="B33" s="649"/>
      <c r="C33" s="1965" t="s">
        <v>170</v>
      </c>
      <c r="D33" s="2066">
        <v>300</v>
      </c>
      <c r="E33" s="581">
        <v>331</v>
      </c>
      <c r="F33" s="97">
        <v>452</v>
      </c>
      <c r="G33" s="97">
        <v>445</v>
      </c>
      <c r="H33" s="97">
        <v>214</v>
      </c>
      <c r="I33" s="97">
        <v>205</v>
      </c>
      <c r="J33" s="97">
        <v>196</v>
      </c>
      <c r="K33" s="97">
        <v>196</v>
      </c>
      <c r="L33" s="97">
        <v>189</v>
      </c>
      <c r="M33" s="79"/>
      <c r="N33" s="99"/>
      <c r="O33" s="355"/>
      <c r="P33" s="2067">
        <f>D33</f>
        <v>300</v>
      </c>
      <c r="Q33" s="97">
        <f>H33</f>
        <v>214</v>
      </c>
      <c r="R33" s="97">
        <v>445</v>
      </c>
      <c r="S33" s="97">
        <v>196</v>
      </c>
      <c r="T33" s="648"/>
    </row>
    <row r="34" spans="1:20" s="628" customFormat="1" ht="10.5" customHeight="1" x14ac:dyDescent="0.15">
      <c r="A34" s="651"/>
      <c r="B34" s="651"/>
      <c r="C34" s="651"/>
      <c r="D34" s="2081">
        <f>SUM(D32:D33)</f>
        <v>758</v>
      </c>
      <c r="E34" s="872">
        <f>SUM(E32:E33)</f>
        <v>794</v>
      </c>
      <c r="F34" s="872">
        <f t="shared" ref="F34:L34" si="9">SUM(F32:F33)</f>
        <v>910</v>
      </c>
      <c r="G34" s="872">
        <f t="shared" si="9"/>
        <v>802</v>
      </c>
      <c r="H34" s="872">
        <f t="shared" si="9"/>
        <v>429</v>
      </c>
      <c r="I34" s="872">
        <f t="shared" si="9"/>
        <v>421</v>
      </c>
      <c r="J34" s="872">
        <f t="shared" si="9"/>
        <v>419</v>
      </c>
      <c r="K34" s="872">
        <f t="shared" si="9"/>
        <v>428</v>
      </c>
      <c r="L34" s="872">
        <f t="shared" si="9"/>
        <v>391</v>
      </c>
      <c r="M34" s="94"/>
      <c r="N34" s="99"/>
      <c r="O34" s="383"/>
      <c r="P34" s="2166">
        <f>SUM(P32:P33)</f>
        <v>758</v>
      </c>
      <c r="Q34" s="93">
        <f t="shared" ref="Q34:R34" si="10">SUM(Q32:Q33)</f>
        <v>429</v>
      </c>
      <c r="R34" s="93">
        <f t="shared" si="10"/>
        <v>802</v>
      </c>
      <c r="S34" s="93">
        <f>SUM(S32:S33)</f>
        <v>428</v>
      </c>
      <c r="T34" s="90"/>
    </row>
    <row r="35" spans="1:20" s="628" customFormat="1" ht="10.5" customHeight="1" x14ac:dyDescent="0.15">
      <c r="A35" s="2382" t="s">
        <v>150</v>
      </c>
      <c r="B35" s="2382"/>
      <c r="C35" s="2382"/>
      <c r="D35" s="2081">
        <v>23324</v>
      </c>
      <c r="E35" s="872">
        <v>22649</v>
      </c>
      <c r="F35" s="93">
        <v>21964</v>
      </c>
      <c r="G35" s="93">
        <v>21792</v>
      </c>
      <c r="H35" s="93">
        <v>22264</v>
      </c>
      <c r="I35" s="93">
        <v>21894</v>
      </c>
      <c r="J35" s="93">
        <v>21682</v>
      </c>
      <c r="K35" s="93">
        <v>22071</v>
      </c>
      <c r="L35" s="93">
        <v>22407</v>
      </c>
      <c r="M35" s="94"/>
      <c r="N35" s="99"/>
      <c r="O35" s="383"/>
      <c r="P35" s="2166">
        <f>D35</f>
        <v>23324</v>
      </c>
      <c r="Q35" s="93">
        <f>H35</f>
        <v>22264</v>
      </c>
      <c r="R35" s="93">
        <v>21792</v>
      </c>
      <c r="S35" s="93">
        <v>22071</v>
      </c>
      <c r="T35" s="90"/>
    </row>
    <row r="36" spans="1:20" s="628" customFormat="1" ht="8.25" customHeight="1" x14ac:dyDescent="0.15">
      <c r="A36" s="657"/>
      <c r="B36" s="657"/>
      <c r="C36" s="657"/>
      <c r="D36" s="658"/>
      <c r="E36" s="658"/>
      <c r="F36" s="658"/>
      <c r="G36" s="658"/>
      <c r="H36" s="658"/>
      <c r="I36" s="658"/>
      <c r="J36" s="658"/>
      <c r="K36" s="658"/>
      <c r="L36" s="658"/>
      <c r="M36" s="39"/>
      <c r="N36" s="659"/>
      <c r="O36" s="659"/>
      <c r="P36" s="658"/>
      <c r="Q36" s="658"/>
      <c r="R36" s="658"/>
      <c r="S36" s="658"/>
      <c r="T36" s="658"/>
    </row>
    <row r="37" spans="1:20" s="628" customFormat="1" ht="18" customHeight="1" x14ac:dyDescent="0.15">
      <c r="A37" s="660" t="s">
        <v>40</v>
      </c>
      <c r="B37" s="2420" t="s">
        <v>883</v>
      </c>
      <c r="C37" s="2420"/>
      <c r="D37" s="2420"/>
      <c r="E37" s="2420"/>
      <c r="F37" s="2420"/>
      <c r="G37" s="2420"/>
      <c r="H37" s="2420"/>
      <c r="I37" s="2420"/>
      <c r="J37" s="2420"/>
      <c r="K37" s="2420"/>
      <c r="L37" s="2420"/>
      <c r="M37" s="2420"/>
      <c r="N37" s="2420"/>
      <c r="O37" s="2420"/>
      <c r="P37" s="2420"/>
      <c r="Q37" s="2420"/>
      <c r="R37" s="2420"/>
      <c r="S37" s="2420"/>
      <c r="T37" s="2420"/>
    </row>
    <row r="38" spans="1:20" s="628" customFormat="1" ht="36" customHeight="1" x14ac:dyDescent="0.15">
      <c r="A38" s="660" t="s">
        <v>135</v>
      </c>
      <c r="B38" s="2420" t="s">
        <v>193</v>
      </c>
      <c r="C38" s="2420"/>
      <c r="D38" s="2420"/>
      <c r="E38" s="2420"/>
      <c r="F38" s="2420"/>
      <c r="G38" s="2420"/>
      <c r="H38" s="2420"/>
      <c r="I38" s="2420"/>
      <c r="J38" s="2420"/>
      <c r="K38" s="2420"/>
      <c r="L38" s="2420"/>
      <c r="M38" s="2420"/>
      <c r="N38" s="2420"/>
      <c r="O38" s="2420"/>
      <c r="P38" s="2420"/>
      <c r="Q38" s="2420"/>
      <c r="R38" s="2420"/>
      <c r="S38" s="2420"/>
      <c r="T38" s="2420"/>
    </row>
    <row r="39" spans="1:20" s="628" customFormat="1" ht="9" customHeight="1" x14ac:dyDescent="0.15">
      <c r="A39" s="661" t="s">
        <v>152</v>
      </c>
      <c r="B39" s="2449" t="s">
        <v>179</v>
      </c>
      <c r="C39" s="2449"/>
      <c r="D39" s="2449"/>
      <c r="E39" s="2449"/>
      <c r="F39" s="2449"/>
      <c r="G39" s="2449"/>
      <c r="H39" s="2449"/>
      <c r="I39" s="2449"/>
      <c r="J39" s="2449"/>
      <c r="K39" s="2449"/>
      <c r="L39" s="2449"/>
      <c r="M39" s="2449"/>
      <c r="N39" s="2449"/>
      <c r="O39" s="2449"/>
      <c r="P39" s="2449"/>
      <c r="Q39" s="2449"/>
      <c r="R39" s="2449"/>
      <c r="S39" s="2449"/>
      <c r="T39" s="2449"/>
    </row>
    <row r="40" spans="1:20" s="628" customFormat="1" ht="9" customHeight="1" x14ac:dyDescent="0.15">
      <c r="A40" s="661" t="s">
        <v>154</v>
      </c>
      <c r="B40" s="2449" t="s">
        <v>194</v>
      </c>
      <c r="C40" s="2449"/>
      <c r="D40" s="2449"/>
      <c r="E40" s="2449"/>
      <c r="F40" s="2449"/>
      <c r="G40" s="2449"/>
      <c r="H40" s="2449"/>
      <c r="I40" s="2449"/>
      <c r="J40" s="2449"/>
      <c r="K40" s="2449"/>
      <c r="L40" s="2449"/>
      <c r="M40" s="2449"/>
      <c r="N40" s="2449"/>
      <c r="O40" s="2449"/>
      <c r="P40" s="2449"/>
      <c r="Q40" s="2449"/>
      <c r="R40" s="2449"/>
      <c r="S40" s="2449"/>
      <c r="T40" s="2449"/>
    </row>
    <row r="41" spans="1:20" s="628" customFormat="1" ht="8.25" customHeight="1" x14ac:dyDescent="0.15">
      <c r="A41" s="657"/>
      <c r="B41" s="657"/>
      <c r="C41" s="657"/>
      <c r="D41" s="658"/>
      <c r="E41" s="658"/>
      <c r="F41" s="658"/>
      <c r="G41" s="658"/>
      <c r="H41" s="658"/>
      <c r="I41" s="658"/>
      <c r="J41" s="658"/>
      <c r="K41" s="658"/>
      <c r="L41" s="658"/>
      <c r="M41" s="39"/>
      <c r="N41" s="659"/>
      <c r="O41" s="659"/>
      <c r="P41" s="658"/>
      <c r="Q41" s="658"/>
      <c r="R41" s="658"/>
      <c r="S41" s="658"/>
      <c r="T41" s="658"/>
    </row>
    <row r="42" spans="1:20" s="628" customFormat="1" ht="10.5" customHeight="1" x14ac:dyDescent="0.15">
      <c r="A42" s="647"/>
      <c r="B42" s="647"/>
      <c r="C42" s="647"/>
      <c r="D42" s="44"/>
      <c r="E42" s="662"/>
      <c r="F42" s="662"/>
      <c r="G42" s="662"/>
      <c r="H42" s="662"/>
      <c r="I42" s="662"/>
      <c r="J42" s="662"/>
      <c r="K42" s="662"/>
      <c r="L42" s="662"/>
      <c r="M42" s="663"/>
      <c r="N42" s="664"/>
      <c r="O42" s="44"/>
      <c r="P42" s="665" t="str">
        <f t="shared" ref="P42:S43" si="11">P3</f>
        <v>2019</v>
      </c>
      <c r="Q42" s="666" t="str">
        <f t="shared" si="11"/>
        <v>2018</v>
      </c>
      <c r="R42" s="666" t="str">
        <f t="shared" si="11"/>
        <v>2018</v>
      </c>
      <c r="S42" s="666" t="str">
        <f t="shared" si="11"/>
        <v>2017</v>
      </c>
      <c r="T42" s="667"/>
    </row>
    <row r="43" spans="1:20" s="628" customFormat="1" ht="8.25" customHeight="1" x14ac:dyDescent="0.15">
      <c r="A43" s="657"/>
      <c r="B43" s="657"/>
      <c r="C43" s="657"/>
      <c r="D43" s="668" t="str">
        <f>D4</f>
        <v>Q3/19</v>
      </c>
      <c r="E43" s="669" t="str">
        <f>E4</f>
        <v>Q2/19</v>
      </c>
      <c r="F43" s="669" t="str">
        <f t="shared" ref="F43:L43" si="12">F4</f>
        <v>Q1/19</v>
      </c>
      <c r="G43" s="669" t="str">
        <f t="shared" si="12"/>
        <v>Q4/18</v>
      </c>
      <c r="H43" s="669" t="str">
        <f t="shared" si="12"/>
        <v>Q3/18</v>
      </c>
      <c r="I43" s="669" t="str">
        <f t="shared" si="12"/>
        <v>Q2/18</v>
      </c>
      <c r="J43" s="669" t="str">
        <f t="shared" si="12"/>
        <v>Q1/18</v>
      </c>
      <c r="K43" s="669" t="str">
        <f t="shared" si="12"/>
        <v>Q4/17</v>
      </c>
      <c r="L43" s="669" t="str">
        <f t="shared" si="12"/>
        <v>Q3/17</v>
      </c>
      <c r="M43" s="670"/>
      <c r="N43" s="68"/>
      <c r="O43" s="671"/>
      <c r="P43" s="672" t="str">
        <f t="shared" si="11"/>
        <v>9M</v>
      </c>
      <c r="Q43" s="669" t="str">
        <f t="shared" si="11"/>
        <v>9M</v>
      </c>
      <c r="R43" s="669" t="str">
        <f t="shared" si="11"/>
        <v>12M</v>
      </c>
      <c r="S43" s="669" t="str">
        <f t="shared" si="11"/>
        <v>12M</v>
      </c>
      <c r="T43" s="673"/>
    </row>
    <row r="44" spans="1:20" s="628" customFormat="1" ht="8.25" customHeight="1" x14ac:dyDescent="0.15">
      <c r="A44" s="657"/>
      <c r="B44" s="657"/>
      <c r="C44" s="657"/>
      <c r="D44" s="674"/>
      <c r="E44" s="675"/>
      <c r="F44" s="675"/>
      <c r="G44" s="675"/>
      <c r="H44" s="675"/>
      <c r="I44" s="675"/>
      <c r="J44" s="675"/>
      <c r="K44" s="675"/>
      <c r="L44" s="675"/>
      <c r="M44" s="676"/>
      <c r="N44" s="677"/>
      <c r="O44" s="678"/>
      <c r="P44" s="675"/>
      <c r="Q44" s="675"/>
      <c r="R44" s="675"/>
      <c r="S44" s="675"/>
      <c r="T44" s="676"/>
    </row>
    <row r="45" spans="1:20" s="628" customFormat="1" ht="8.25" customHeight="1" x14ac:dyDescent="0.15">
      <c r="A45" s="657"/>
      <c r="B45" s="2464" t="s">
        <v>195</v>
      </c>
      <c r="C45" s="2464"/>
      <c r="D45" s="2181">
        <v>1864387</v>
      </c>
      <c r="E45" s="884">
        <v>1911879</v>
      </c>
      <c r="F45" s="364">
        <v>1815806</v>
      </c>
      <c r="G45" s="364">
        <v>1833980</v>
      </c>
      <c r="H45" s="364">
        <v>1915618</v>
      </c>
      <c r="I45" s="364">
        <v>1808557</v>
      </c>
      <c r="J45" s="364">
        <v>1751178</v>
      </c>
      <c r="K45" s="364">
        <v>1723927</v>
      </c>
      <c r="L45" s="364">
        <v>1681349</v>
      </c>
      <c r="M45" s="360"/>
      <c r="N45" s="99"/>
      <c r="O45" s="679"/>
      <c r="P45" s="2180">
        <f>D45</f>
        <v>1864387</v>
      </c>
      <c r="Q45" s="364">
        <f>H45</f>
        <v>1915618</v>
      </c>
      <c r="R45" s="364">
        <v>1833980</v>
      </c>
      <c r="S45" s="364">
        <v>1723927</v>
      </c>
      <c r="T45" s="84"/>
    </row>
  </sheetData>
  <sheetProtection selectLockedCells="1"/>
  <mergeCells count="28">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 ref="A1:T1"/>
    <mergeCell ref="B7:C7"/>
    <mergeCell ref="B8:C8"/>
    <mergeCell ref="B9:C9"/>
    <mergeCell ref="A3:C3"/>
    <mergeCell ref="A6:C6"/>
    <mergeCell ref="B38:T38"/>
    <mergeCell ref="B12:C12"/>
    <mergeCell ref="B13:C13"/>
    <mergeCell ref="B14:C14"/>
    <mergeCell ref="B15:C15"/>
    <mergeCell ref="A16:C16"/>
  </mergeCells>
  <pageMargins left="0.25" right="0.25" top="0.5" bottom="0.25" header="0.5" footer="0.5"/>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workbookViewId="0">
      <selection activeCell="M13" sqref="M13"/>
    </sheetView>
  </sheetViews>
  <sheetFormatPr defaultColWidth="9.140625" defaultRowHeight="12.75" x14ac:dyDescent="0.2"/>
  <cols>
    <col min="1" max="1" width="2.140625" style="802" customWidth="1"/>
    <col min="2" max="2" width="1.85546875" style="802" customWidth="1"/>
    <col min="3" max="3" width="47.5703125" style="802" customWidth="1"/>
    <col min="4" max="4" width="1.7109375" style="801" customWidth="1"/>
    <col min="5" max="5" width="3.5703125" style="801" customWidth="1"/>
    <col min="6" max="6" width="6.5703125" style="803" customWidth="1"/>
    <col min="7" max="7" width="6.42578125" style="804" customWidth="1"/>
    <col min="8" max="14" width="6.42578125" style="801" customWidth="1"/>
    <col min="15" max="15" width="1.28515625" style="801" customWidth="1"/>
    <col min="16" max="16" width="1.7109375" style="805" customWidth="1"/>
    <col min="17" max="17" width="1.28515625" style="804" customWidth="1"/>
    <col min="18" max="18" width="6.5703125" style="804" customWidth="1"/>
    <col min="19" max="21" width="6.42578125" style="801" customWidth="1"/>
    <col min="22" max="22" width="1.28515625" style="806" customWidth="1"/>
    <col min="23" max="24" width="9.140625" style="801" customWidth="1"/>
    <col min="25" max="25" width="9.140625" style="807" customWidth="1"/>
    <col min="26" max="26" width="9.140625" style="801" customWidth="1"/>
    <col min="27" max="16384" width="9.140625" style="801"/>
  </cols>
  <sheetData>
    <row r="1" spans="1:22" ht="15.75" customHeight="1" x14ac:dyDescent="0.2">
      <c r="A1" s="2397" t="s">
        <v>196</v>
      </c>
      <c r="B1" s="2397"/>
      <c r="C1" s="2397"/>
      <c r="D1" s="2397"/>
      <c r="E1" s="2397"/>
      <c r="F1" s="2397"/>
      <c r="G1" s="2397"/>
      <c r="H1" s="2397"/>
      <c r="I1" s="2397"/>
      <c r="J1" s="2397"/>
      <c r="K1" s="2397"/>
      <c r="L1" s="2397"/>
      <c r="M1" s="2397"/>
      <c r="N1" s="2397"/>
      <c r="O1" s="2397"/>
      <c r="P1" s="2397"/>
      <c r="Q1" s="2397"/>
      <c r="R1" s="2397"/>
      <c r="S1" s="2397"/>
      <c r="T1" s="2397"/>
      <c r="U1" s="2397"/>
      <c r="V1" s="2397"/>
    </row>
    <row r="2" spans="1:22" s="688" customFormat="1" ht="9.75" customHeight="1" x14ac:dyDescent="0.15">
      <c r="A2" s="2469"/>
      <c r="B2" s="2469"/>
      <c r="C2" s="2469"/>
      <c r="D2" s="689"/>
      <c r="E2" s="689"/>
      <c r="F2" s="689"/>
      <c r="G2" s="689"/>
      <c r="H2" s="689"/>
      <c r="I2" s="689"/>
      <c r="J2" s="689"/>
      <c r="K2" s="689"/>
      <c r="L2" s="689"/>
      <c r="M2" s="689"/>
      <c r="N2" s="689"/>
      <c r="O2" s="689"/>
      <c r="P2" s="689"/>
      <c r="Q2" s="689"/>
      <c r="R2" s="689"/>
      <c r="S2" s="689"/>
      <c r="T2" s="689"/>
      <c r="U2" s="689"/>
      <c r="V2" s="689"/>
    </row>
    <row r="3" spans="1:22" s="690" customFormat="1" ht="11.25" customHeight="1" x14ac:dyDescent="0.2">
      <c r="A3" s="2320" t="s">
        <v>1</v>
      </c>
      <c r="B3" s="2320"/>
      <c r="C3" s="2320"/>
      <c r="D3" s="692"/>
      <c r="E3" s="692"/>
      <c r="F3" s="693"/>
      <c r="G3" s="2470"/>
      <c r="H3" s="2470"/>
      <c r="I3" s="2470"/>
      <c r="J3" s="2470"/>
      <c r="K3" s="2470"/>
      <c r="L3" s="2470"/>
      <c r="M3" s="2470"/>
      <c r="N3" s="2470"/>
      <c r="O3" s="694"/>
      <c r="P3" s="695"/>
      <c r="Q3" s="696"/>
      <c r="R3" s="697" t="s">
        <v>44</v>
      </c>
      <c r="S3" s="698" t="s">
        <v>45</v>
      </c>
      <c r="T3" s="698" t="s">
        <v>45</v>
      </c>
      <c r="U3" s="698" t="s">
        <v>46</v>
      </c>
      <c r="V3" s="699"/>
    </row>
    <row r="4" spans="1:22" s="690" customFormat="1" ht="11.25" customHeight="1" x14ac:dyDescent="0.2">
      <c r="A4" s="2468"/>
      <c r="B4" s="2468"/>
      <c r="C4" s="2468"/>
      <c r="D4" s="700"/>
      <c r="E4" s="700"/>
      <c r="F4" s="701" t="s">
        <v>847</v>
      </c>
      <c r="G4" s="702" t="s">
        <v>2</v>
      </c>
      <c r="H4" s="702" t="s">
        <v>3</v>
      </c>
      <c r="I4" s="702" t="s">
        <v>4</v>
      </c>
      <c r="J4" s="702" t="s">
        <v>5</v>
      </c>
      <c r="K4" s="702" t="s">
        <v>6</v>
      </c>
      <c r="L4" s="702" t="s">
        <v>7</v>
      </c>
      <c r="M4" s="702" t="s">
        <v>8</v>
      </c>
      <c r="N4" s="702" t="s">
        <v>9</v>
      </c>
      <c r="O4" s="703"/>
      <c r="P4" s="704"/>
      <c r="Q4" s="705"/>
      <c r="R4" s="706" t="s">
        <v>846</v>
      </c>
      <c r="S4" s="702" t="s">
        <v>846</v>
      </c>
      <c r="T4" s="702" t="s">
        <v>47</v>
      </c>
      <c r="U4" s="702" t="s">
        <v>47</v>
      </c>
      <c r="V4" s="707"/>
    </row>
    <row r="5" spans="1:22" s="690" customFormat="1" ht="11.25" customHeight="1" x14ac:dyDescent="0.2">
      <c r="A5" s="708"/>
      <c r="B5" s="708"/>
      <c r="C5" s="708"/>
      <c r="D5" s="708"/>
      <c r="E5" s="708"/>
      <c r="F5" s="692"/>
      <c r="G5" s="692"/>
      <c r="H5" s="692"/>
      <c r="I5" s="692"/>
      <c r="J5" s="692"/>
      <c r="K5" s="692"/>
      <c r="L5" s="692"/>
      <c r="M5" s="692"/>
      <c r="N5" s="692"/>
      <c r="O5" s="692"/>
      <c r="P5" s="692"/>
      <c r="Q5" s="692"/>
      <c r="R5" s="695"/>
      <c r="S5" s="692"/>
      <c r="T5" s="692"/>
      <c r="U5" s="692"/>
      <c r="V5" s="709"/>
    </row>
    <row r="6" spans="1:22" s="690" customFormat="1" ht="11.25" customHeight="1" x14ac:dyDescent="0.2">
      <c r="A6" s="2327" t="s">
        <v>836</v>
      </c>
      <c r="B6" s="2327"/>
      <c r="C6" s="2327"/>
      <c r="D6" s="710"/>
      <c r="E6" s="711"/>
      <c r="F6" s="712"/>
      <c r="G6" s="713"/>
      <c r="H6" s="713"/>
      <c r="I6" s="713"/>
      <c r="J6" s="713"/>
      <c r="K6" s="713"/>
      <c r="L6" s="713"/>
      <c r="M6" s="713"/>
      <c r="N6" s="713"/>
      <c r="O6" s="714"/>
      <c r="P6" s="692"/>
      <c r="Q6" s="715"/>
      <c r="R6" s="716"/>
      <c r="S6" s="713"/>
      <c r="T6" s="713"/>
      <c r="U6" s="713"/>
      <c r="V6" s="714"/>
    </row>
    <row r="7" spans="1:22" s="690" customFormat="1" ht="11.25" customHeight="1" x14ac:dyDescent="0.2">
      <c r="A7" s="717"/>
      <c r="B7" s="2474" t="s">
        <v>794</v>
      </c>
      <c r="C7" s="2474"/>
      <c r="D7" s="710"/>
      <c r="E7" s="718"/>
      <c r="F7" s="2168">
        <v>179</v>
      </c>
      <c r="G7" s="1913">
        <v>118</v>
      </c>
      <c r="H7" s="22">
        <v>156</v>
      </c>
      <c r="I7" s="22">
        <v>125</v>
      </c>
      <c r="J7" s="22">
        <v>203</v>
      </c>
      <c r="K7" s="22">
        <v>238</v>
      </c>
      <c r="L7" s="22">
        <v>290</v>
      </c>
      <c r="M7" s="22">
        <v>207</v>
      </c>
      <c r="N7" s="22">
        <v>199</v>
      </c>
      <c r="O7" s="719"/>
      <c r="P7" s="720"/>
      <c r="Q7" s="721"/>
      <c r="R7" s="2171">
        <f>SUM(F7:H7)</f>
        <v>453</v>
      </c>
      <c r="S7" s="22">
        <f>SUM(J7:L7)</f>
        <v>731</v>
      </c>
      <c r="T7" s="22">
        <v>856</v>
      </c>
      <c r="U7" s="22">
        <v>1143</v>
      </c>
      <c r="V7" s="722"/>
    </row>
    <row r="8" spans="1:22" s="690" customFormat="1" ht="11.25" customHeight="1" x14ac:dyDescent="0.2">
      <c r="A8" s="723"/>
      <c r="B8" s="2466" t="s">
        <v>795</v>
      </c>
      <c r="C8" s="2466"/>
      <c r="D8" s="724"/>
      <c r="E8" s="725" t="s">
        <v>197</v>
      </c>
      <c r="F8" s="2226">
        <v>196</v>
      </c>
      <c r="G8" s="1925">
        <v>248</v>
      </c>
      <c r="H8" s="726">
        <v>185</v>
      </c>
      <c r="I8" s="726">
        <v>186</v>
      </c>
      <c r="J8" s="726">
        <v>139</v>
      </c>
      <c r="K8" s="726">
        <v>105</v>
      </c>
      <c r="L8" s="726">
        <v>127</v>
      </c>
      <c r="M8" s="726">
        <v>47</v>
      </c>
      <c r="N8" s="726">
        <v>93</v>
      </c>
      <c r="O8" s="727"/>
      <c r="P8" s="14"/>
      <c r="Q8" s="728"/>
      <c r="R8" s="2173">
        <f>SUM(F8:H8)</f>
        <v>629</v>
      </c>
      <c r="S8" s="729">
        <f>SUM(J8:L8)</f>
        <v>371</v>
      </c>
      <c r="T8" s="730">
        <v>557</v>
      </c>
      <c r="U8" s="730">
        <v>226</v>
      </c>
      <c r="V8" s="731"/>
    </row>
    <row r="9" spans="1:22" s="690" customFormat="1" ht="11.25" customHeight="1" x14ac:dyDescent="0.2">
      <c r="A9" s="2467" t="s">
        <v>198</v>
      </c>
      <c r="B9" s="2467"/>
      <c r="C9" s="2467"/>
      <c r="D9" s="369"/>
      <c r="E9" s="732"/>
      <c r="F9" s="2168">
        <f>SUM(F7:F8)</f>
        <v>375</v>
      </c>
      <c r="G9" s="1913">
        <f>SUM(G7:G8)</f>
        <v>366</v>
      </c>
      <c r="H9" s="1913">
        <f t="shared" ref="H9:N9" si="0">SUM(H7:H8)</f>
        <v>341</v>
      </c>
      <c r="I9" s="1913">
        <f t="shared" si="0"/>
        <v>311</v>
      </c>
      <c r="J9" s="1913">
        <f t="shared" si="0"/>
        <v>342</v>
      </c>
      <c r="K9" s="1913">
        <f t="shared" si="0"/>
        <v>343</v>
      </c>
      <c r="L9" s="1913">
        <f t="shared" si="0"/>
        <v>417</v>
      </c>
      <c r="M9" s="1913">
        <f t="shared" si="0"/>
        <v>254</v>
      </c>
      <c r="N9" s="1913">
        <f t="shared" si="0"/>
        <v>292</v>
      </c>
      <c r="O9" s="719"/>
      <c r="P9" s="14"/>
      <c r="Q9" s="721"/>
      <c r="R9" s="2171">
        <f>SUM(R7:R8)</f>
        <v>1082</v>
      </c>
      <c r="S9" s="22">
        <f>SUM(S7:S8)</f>
        <v>1102</v>
      </c>
      <c r="T9" s="22">
        <f t="shared" ref="T9:U9" si="1">SUM(T7:T8)</f>
        <v>1413</v>
      </c>
      <c r="U9" s="22">
        <f t="shared" si="1"/>
        <v>1369</v>
      </c>
      <c r="V9" s="733"/>
    </row>
    <row r="10" spans="1:22" s="690" customFormat="1" ht="11.25" customHeight="1" x14ac:dyDescent="0.2">
      <c r="A10" s="723"/>
      <c r="B10" s="2466" t="s">
        <v>796</v>
      </c>
      <c r="C10" s="2466"/>
      <c r="D10" s="724"/>
      <c r="E10" s="734"/>
      <c r="F10" s="2169">
        <v>45</v>
      </c>
      <c r="G10" s="782">
        <v>43</v>
      </c>
      <c r="H10" s="14">
        <v>41</v>
      </c>
      <c r="I10" s="14">
        <v>30</v>
      </c>
      <c r="J10" s="14">
        <v>43</v>
      </c>
      <c r="K10" s="14">
        <v>52</v>
      </c>
      <c r="L10" s="14">
        <v>153</v>
      </c>
      <c r="M10" s="14">
        <v>37</v>
      </c>
      <c r="N10" s="14">
        <v>20</v>
      </c>
      <c r="O10" s="719"/>
      <c r="P10" s="14"/>
      <c r="Q10" s="735"/>
      <c r="R10" s="2232">
        <f>SUM(F10:H10)</f>
        <v>129</v>
      </c>
      <c r="S10" s="736">
        <f>SUM(J10:L10)</f>
        <v>248</v>
      </c>
      <c r="T10" s="14">
        <v>278</v>
      </c>
      <c r="U10" s="14">
        <v>298</v>
      </c>
      <c r="V10" s="733"/>
    </row>
    <row r="11" spans="1:22" s="690" customFormat="1" ht="11.25" customHeight="1" x14ac:dyDescent="0.2">
      <c r="A11" s="2466" t="s">
        <v>199</v>
      </c>
      <c r="B11" s="2466"/>
      <c r="C11" s="2466"/>
      <c r="D11" s="368"/>
      <c r="E11" s="737"/>
      <c r="F11" s="2170">
        <f>F9-F10</f>
        <v>330</v>
      </c>
      <c r="G11" s="1914">
        <f>G9-G10</f>
        <v>323</v>
      </c>
      <c r="H11" s="1914">
        <f t="shared" ref="H11:N11" si="2">H9-H10</f>
        <v>300</v>
      </c>
      <c r="I11" s="1914">
        <f t="shared" si="2"/>
        <v>281</v>
      </c>
      <c r="J11" s="1914">
        <f t="shared" si="2"/>
        <v>299</v>
      </c>
      <c r="K11" s="1914">
        <f t="shared" si="2"/>
        <v>291</v>
      </c>
      <c r="L11" s="1914">
        <f t="shared" si="2"/>
        <v>264</v>
      </c>
      <c r="M11" s="1914">
        <f t="shared" si="2"/>
        <v>217</v>
      </c>
      <c r="N11" s="1914">
        <f t="shared" si="2"/>
        <v>272</v>
      </c>
      <c r="O11" s="738"/>
      <c r="P11" s="14"/>
      <c r="Q11" s="739"/>
      <c r="R11" s="2174">
        <f>R9-R10</f>
        <v>953</v>
      </c>
      <c r="S11" s="740">
        <f>S9-S10</f>
        <v>854</v>
      </c>
      <c r="T11" s="740">
        <f t="shared" ref="T11:U11" si="3">T9-T10</f>
        <v>1135</v>
      </c>
      <c r="U11" s="740">
        <f t="shared" si="3"/>
        <v>1071</v>
      </c>
      <c r="V11" s="741"/>
    </row>
    <row r="12" spans="1:22" s="690" customFormat="1" ht="11.25" customHeight="1" x14ac:dyDescent="0.2">
      <c r="A12" s="2467" t="s">
        <v>200</v>
      </c>
      <c r="B12" s="2467"/>
      <c r="C12" s="2467"/>
      <c r="D12" s="369"/>
      <c r="E12" s="732"/>
      <c r="F12" s="2227">
        <v>7.0000000000000007E-2</v>
      </c>
      <c r="G12" s="1949">
        <v>7.0999999999999994E-2</v>
      </c>
      <c r="H12" s="742">
        <v>6.6000000000000003E-2</v>
      </c>
      <c r="I12" s="742">
        <v>6.3E-2</v>
      </c>
      <c r="J12" s="742">
        <v>6.6000000000000003E-2</v>
      </c>
      <c r="K12" s="742">
        <v>6.7000000000000004E-2</v>
      </c>
      <c r="L12" s="742">
        <v>5.8999999999999997E-2</v>
      </c>
      <c r="M12" s="742">
        <v>5.0999999999999997E-2</v>
      </c>
      <c r="N12" s="742">
        <v>6.6000000000000003E-2</v>
      </c>
      <c r="O12" s="743"/>
      <c r="P12" s="744"/>
      <c r="Q12" s="745"/>
      <c r="R12" s="2233">
        <v>6.9000000000000006E-2</v>
      </c>
      <c r="S12" s="746">
        <v>6.4000000000000001E-2</v>
      </c>
      <c r="T12" s="742">
        <v>6.4000000000000001E-2</v>
      </c>
      <c r="U12" s="742">
        <v>6.6000000000000003E-2</v>
      </c>
      <c r="V12" s="747"/>
    </row>
    <row r="13" spans="1:22" s="690" customFormat="1" ht="11.25" customHeight="1" x14ac:dyDescent="0.2">
      <c r="A13" s="2467" t="s">
        <v>201</v>
      </c>
      <c r="B13" s="2467"/>
      <c r="C13" s="2467"/>
      <c r="D13" s="369"/>
      <c r="E13" s="732"/>
      <c r="F13" s="2227">
        <v>7.9000000000000001E-2</v>
      </c>
      <c r="G13" s="1949">
        <v>8.1000000000000003E-2</v>
      </c>
      <c r="H13" s="748">
        <v>7.4999999999999997E-2</v>
      </c>
      <c r="I13" s="748">
        <v>7.0000000000000007E-2</v>
      </c>
      <c r="J13" s="748">
        <v>7.4999999999999997E-2</v>
      </c>
      <c r="K13" s="748">
        <v>7.8E-2</v>
      </c>
      <c r="L13" s="748">
        <v>9.2999999999999999E-2</v>
      </c>
      <c r="M13" s="748">
        <v>5.8999999999999997E-2</v>
      </c>
      <c r="N13" s="748">
        <v>7.0999999999999994E-2</v>
      </c>
      <c r="O13" s="749"/>
      <c r="P13" s="744"/>
      <c r="Q13" s="750"/>
      <c r="R13" s="2233">
        <v>7.8E-2</v>
      </c>
      <c r="S13" s="751">
        <v>8.2000000000000003E-2</v>
      </c>
      <c r="T13" s="748">
        <v>7.9000000000000001E-2</v>
      </c>
      <c r="U13" s="748">
        <v>8.4000000000000005E-2</v>
      </c>
      <c r="V13" s="752"/>
    </row>
    <row r="14" spans="1:22" s="690" customFormat="1" ht="11.25" customHeight="1" x14ac:dyDescent="0.2">
      <c r="A14" s="753"/>
      <c r="B14" s="2475" t="s">
        <v>202</v>
      </c>
      <c r="C14" s="2475"/>
      <c r="D14" s="1863"/>
      <c r="E14" s="754"/>
      <c r="F14" s="2228"/>
      <c r="G14" s="1950"/>
      <c r="H14" s="755"/>
      <c r="I14" s="755"/>
      <c r="J14" s="755"/>
      <c r="K14" s="755"/>
      <c r="L14" s="755"/>
      <c r="M14" s="755"/>
      <c r="N14" s="755"/>
      <c r="O14" s="756"/>
      <c r="P14" s="744"/>
      <c r="Q14" s="757"/>
      <c r="R14" s="2234"/>
      <c r="S14" s="758"/>
      <c r="T14" s="755"/>
      <c r="U14" s="755"/>
      <c r="V14" s="759"/>
    </row>
    <row r="15" spans="1:22" s="690" customFormat="1" ht="11.25" customHeight="1" x14ac:dyDescent="0.2">
      <c r="A15" s="717"/>
      <c r="B15" s="717"/>
      <c r="C15" s="717" t="s">
        <v>797</v>
      </c>
      <c r="D15" s="357"/>
      <c r="E15" s="760" t="s">
        <v>203</v>
      </c>
      <c r="F15" s="2226">
        <v>-16</v>
      </c>
      <c r="G15" s="1925">
        <v>-11</v>
      </c>
      <c r="H15" s="726">
        <v>-9</v>
      </c>
      <c r="I15" s="726">
        <v>5</v>
      </c>
      <c r="J15" s="726">
        <v>13</v>
      </c>
      <c r="K15" s="726">
        <v>17</v>
      </c>
      <c r="L15" s="726">
        <v>11</v>
      </c>
      <c r="M15" s="726">
        <v>-7</v>
      </c>
      <c r="N15" s="726">
        <v>7</v>
      </c>
      <c r="O15" s="761"/>
      <c r="P15" s="762"/>
      <c r="Q15" s="763"/>
      <c r="R15" s="2173">
        <f>SUM(F15:H15)</f>
        <v>-36</v>
      </c>
      <c r="S15" s="726">
        <f>SUM(J15:L15)</f>
        <v>41</v>
      </c>
      <c r="T15" s="726">
        <v>46</v>
      </c>
      <c r="U15" s="726">
        <v>1</v>
      </c>
      <c r="V15" s="731"/>
    </row>
    <row r="16" spans="1:22" s="690" customFormat="1" ht="11.25" customHeight="1" x14ac:dyDescent="0.2">
      <c r="A16" s="2476" t="s">
        <v>204</v>
      </c>
      <c r="B16" s="2476"/>
      <c r="C16" s="2476"/>
      <c r="D16" s="764"/>
      <c r="E16" s="765"/>
      <c r="F16" s="2169"/>
      <c r="G16" s="782"/>
      <c r="H16" s="14"/>
      <c r="I16" s="14"/>
      <c r="J16" s="14"/>
      <c r="K16" s="14"/>
      <c r="L16" s="14"/>
      <c r="M16" s="14"/>
      <c r="N16" s="14"/>
      <c r="O16" s="719"/>
      <c r="P16" s="14"/>
      <c r="Q16" s="735"/>
      <c r="R16" s="2232"/>
      <c r="S16" s="762"/>
      <c r="T16" s="14"/>
      <c r="U16" s="14"/>
      <c r="V16" s="733"/>
    </row>
    <row r="17" spans="1:22" s="690" customFormat="1" ht="11.25" customHeight="1" x14ac:dyDescent="0.2">
      <c r="A17" s="766"/>
      <c r="B17" s="2477" t="s">
        <v>205</v>
      </c>
      <c r="C17" s="2477"/>
      <c r="D17" s="767"/>
      <c r="E17" s="760" t="s">
        <v>206</v>
      </c>
      <c r="F17" s="2226">
        <f>F8+F15</f>
        <v>180</v>
      </c>
      <c r="G17" s="1925">
        <f>G8+G15</f>
        <v>237</v>
      </c>
      <c r="H17" s="1925">
        <f t="shared" ref="H17:N17" si="4">H8+H15</f>
        <v>176</v>
      </c>
      <c r="I17" s="1925">
        <f t="shared" si="4"/>
        <v>191</v>
      </c>
      <c r="J17" s="1925">
        <f t="shared" si="4"/>
        <v>152</v>
      </c>
      <c r="K17" s="1925">
        <f t="shared" si="4"/>
        <v>122</v>
      </c>
      <c r="L17" s="1925">
        <f t="shared" si="4"/>
        <v>138</v>
      </c>
      <c r="M17" s="1925">
        <f t="shared" si="4"/>
        <v>40</v>
      </c>
      <c r="N17" s="1925">
        <f t="shared" si="4"/>
        <v>100</v>
      </c>
      <c r="O17" s="727"/>
      <c r="P17" s="14"/>
      <c r="Q17" s="728"/>
      <c r="R17" s="2173">
        <f>R8+R15</f>
        <v>593</v>
      </c>
      <c r="S17" s="726">
        <f>S8+S15</f>
        <v>412</v>
      </c>
      <c r="T17" s="726">
        <f t="shared" ref="T17:U17" si="5">T8+T15</f>
        <v>603</v>
      </c>
      <c r="U17" s="726">
        <f t="shared" si="5"/>
        <v>227</v>
      </c>
      <c r="V17" s="731"/>
    </row>
    <row r="18" spans="1:22" s="690" customFormat="1" ht="11.25" customHeight="1" x14ac:dyDescent="0.2">
      <c r="A18" s="691"/>
      <c r="B18" s="691"/>
      <c r="C18" s="691"/>
      <c r="D18" s="325"/>
      <c r="E18" s="691"/>
      <c r="F18" s="768"/>
      <c r="G18" s="768"/>
      <c r="H18" s="769"/>
      <c r="I18" s="769"/>
      <c r="J18" s="769"/>
      <c r="K18" s="769"/>
      <c r="L18" s="769"/>
      <c r="M18" s="769"/>
      <c r="N18" s="769"/>
      <c r="O18" s="692"/>
      <c r="P18" s="692"/>
      <c r="Q18" s="769"/>
      <c r="R18" s="768"/>
      <c r="S18" s="770"/>
      <c r="T18" s="769"/>
      <c r="U18" s="769"/>
      <c r="V18" s="771"/>
    </row>
    <row r="19" spans="1:22" s="690" customFormat="1" ht="11.25" customHeight="1" x14ac:dyDescent="0.2">
      <c r="A19" s="2471" t="s">
        <v>207</v>
      </c>
      <c r="B19" s="2471"/>
      <c r="C19" s="2471"/>
      <c r="D19" s="710"/>
      <c r="E19" s="718"/>
      <c r="F19" s="2229"/>
      <c r="G19" s="775"/>
      <c r="H19" s="772"/>
      <c r="I19" s="772"/>
      <c r="J19" s="772"/>
      <c r="K19" s="772"/>
      <c r="L19" s="772"/>
      <c r="M19" s="772"/>
      <c r="N19" s="772"/>
      <c r="O19" s="773"/>
      <c r="P19" s="711"/>
      <c r="Q19" s="774"/>
      <c r="R19" s="775"/>
      <c r="S19" s="776"/>
      <c r="T19" s="772"/>
      <c r="U19" s="772"/>
      <c r="V19" s="777"/>
    </row>
    <row r="20" spans="1:22" s="690" customFormat="1" ht="11.25" customHeight="1" x14ac:dyDescent="0.2">
      <c r="A20" s="717"/>
      <c r="B20" s="2474" t="s">
        <v>208</v>
      </c>
      <c r="C20" s="2474"/>
      <c r="D20" s="710"/>
      <c r="E20" s="718"/>
      <c r="F20" s="2168">
        <v>91</v>
      </c>
      <c r="G20" s="1913">
        <v>97</v>
      </c>
      <c r="H20" s="22">
        <v>51</v>
      </c>
      <c r="I20" s="22">
        <v>54</v>
      </c>
      <c r="J20" s="22">
        <v>66</v>
      </c>
      <c r="K20" s="22">
        <v>60</v>
      </c>
      <c r="L20" s="22">
        <v>66</v>
      </c>
      <c r="M20" s="22">
        <v>53</v>
      </c>
      <c r="N20" s="22">
        <v>58</v>
      </c>
      <c r="O20" s="719"/>
      <c r="P20" s="14"/>
      <c r="Q20" s="721"/>
      <c r="R20" s="2171">
        <f>SUM(F20:H20)</f>
        <v>239</v>
      </c>
      <c r="S20" s="22">
        <f>SUM(J20:L20)</f>
        <v>192</v>
      </c>
      <c r="T20" s="22">
        <v>246</v>
      </c>
      <c r="U20" s="22">
        <v>276</v>
      </c>
      <c r="V20" s="733"/>
    </row>
    <row r="21" spans="1:22" s="690" customFormat="1" ht="11.25" customHeight="1" x14ac:dyDescent="0.2">
      <c r="A21" s="717"/>
      <c r="B21" s="2466" t="s">
        <v>209</v>
      </c>
      <c r="C21" s="2466"/>
      <c r="D21" s="724"/>
      <c r="E21" s="734"/>
      <c r="F21" s="2168">
        <v>150</v>
      </c>
      <c r="G21" s="1913">
        <v>136</v>
      </c>
      <c r="H21" s="22">
        <v>151</v>
      </c>
      <c r="I21" s="22">
        <v>137</v>
      </c>
      <c r="J21" s="22">
        <v>153</v>
      </c>
      <c r="K21" s="22">
        <v>145</v>
      </c>
      <c r="L21" s="22">
        <v>138</v>
      </c>
      <c r="M21" s="22">
        <v>128</v>
      </c>
      <c r="N21" s="22">
        <v>130</v>
      </c>
      <c r="O21" s="719"/>
      <c r="P21" s="14"/>
      <c r="Q21" s="778"/>
      <c r="R21" s="2171">
        <f>SUM(F21:H21)</f>
        <v>437</v>
      </c>
      <c r="S21" s="22">
        <f>SUM(J21:L21)</f>
        <v>436</v>
      </c>
      <c r="T21" s="22">
        <v>573</v>
      </c>
      <c r="U21" s="22">
        <v>524</v>
      </c>
      <c r="V21" s="733"/>
    </row>
    <row r="22" spans="1:22" s="690" customFormat="1" ht="11.25" customHeight="1" x14ac:dyDescent="0.2">
      <c r="A22" s="717"/>
      <c r="B22" s="2466" t="s">
        <v>798</v>
      </c>
      <c r="C22" s="2466"/>
      <c r="D22" s="724"/>
      <c r="E22" s="734"/>
      <c r="F22" s="2168">
        <v>95</v>
      </c>
      <c r="G22" s="1913">
        <v>92</v>
      </c>
      <c r="H22" s="22">
        <v>98</v>
      </c>
      <c r="I22" s="22">
        <v>86</v>
      </c>
      <c r="J22" s="22">
        <v>90</v>
      </c>
      <c r="K22" s="22">
        <v>90</v>
      </c>
      <c r="L22" s="22">
        <v>186</v>
      </c>
      <c r="M22" s="22">
        <v>42</v>
      </c>
      <c r="N22" s="22">
        <v>64</v>
      </c>
      <c r="O22" s="719"/>
      <c r="P22" s="14"/>
      <c r="Q22" s="779"/>
      <c r="R22" s="2171">
        <f t="shared" ref="R22:R23" si="6">SUM(F22:H22)</f>
        <v>285</v>
      </c>
      <c r="S22" s="22">
        <f t="shared" ref="S22:S23" si="7">SUM(J22:L22)</f>
        <v>366</v>
      </c>
      <c r="T22" s="22">
        <v>452</v>
      </c>
      <c r="U22" s="22">
        <v>401</v>
      </c>
      <c r="V22" s="733"/>
    </row>
    <row r="23" spans="1:22" s="690" customFormat="1" ht="11.25" customHeight="1" x14ac:dyDescent="0.2">
      <c r="A23" s="717"/>
      <c r="B23" s="2466" t="s">
        <v>210</v>
      </c>
      <c r="C23" s="2466"/>
      <c r="D23" s="368"/>
      <c r="E23" s="737"/>
      <c r="F23" s="2168">
        <v>23</v>
      </c>
      <c r="G23" s="1913">
        <v>25</v>
      </c>
      <c r="H23" s="22">
        <v>35</v>
      </c>
      <c r="I23" s="22">
        <v>21</v>
      </c>
      <c r="J23" s="22">
        <v>23</v>
      </c>
      <c r="K23" s="22">
        <v>27</v>
      </c>
      <c r="L23" s="22">
        <v>23</v>
      </c>
      <c r="M23" s="22">
        <v>21</v>
      </c>
      <c r="N23" s="22">
        <v>20</v>
      </c>
      <c r="O23" s="719"/>
      <c r="P23" s="14"/>
      <c r="Q23" s="779"/>
      <c r="R23" s="2171">
        <f t="shared" si="6"/>
        <v>83</v>
      </c>
      <c r="S23" s="22">
        <f t="shared" si="7"/>
        <v>73</v>
      </c>
      <c r="T23" s="22">
        <v>94</v>
      </c>
      <c r="U23" s="22">
        <v>111</v>
      </c>
      <c r="V23" s="733"/>
    </row>
    <row r="24" spans="1:22" s="690" customFormat="1" ht="11.25" customHeight="1" x14ac:dyDescent="0.2">
      <c r="A24" s="717"/>
      <c r="B24" s="2466" t="s">
        <v>799</v>
      </c>
      <c r="C24" s="2466"/>
      <c r="D24" s="724"/>
      <c r="E24" s="734"/>
      <c r="F24" s="2230">
        <v>16</v>
      </c>
      <c r="G24" s="1951">
        <v>16</v>
      </c>
      <c r="H24" s="27">
        <v>6</v>
      </c>
      <c r="I24" s="27">
        <v>13</v>
      </c>
      <c r="J24" s="27">
        <v>10</v>
      </c>
      <c r="K24" s="27">
        <v>21</v>
      </c>
      <c r="L24" s="27">
        <v>4</v>
      </c>
      <c r="M24" s="27">
        <v>10</v>
      </c>
      <c r="N24" s="27">
        <v>20</v>
      </c>
      <c r="O24" s="761"/>
      <c r="P24" s="762"/>
      <c r="Q24" s="780"/>
      <c r="R24" s="2173">
        <f>SUM(F24:H24)</f>
        <v>38</v>
      </c>
      <c r="S24" s="729">
        <f>SUM(J24:L24)</f>
        <v>35</v>
      </c>
      <c r="T24" s="729">
        <v>48</v>
      </c>
      <c r="U24" s="729">
        <v>57</v>
      </c>
      <c r="V24" s="731"/>
    </row>
    <row r="25" spans="1:22" s="690" customFormat="1" ht="11.25" customHeight="1" x14ac:dyDescent="0.2">
      <c r="A25" s="2467" t="s">
        <v>198</v>
      </c>
      <c r="B25" s="2467"/>
      <c r="C25" s="2467"/>
      <c r="D25" s="369"/>
      <c r="E25" s="732"/>
      <c r="F25" s="2168">
        <f>SUM(F20:F24)</f>
        <v>375</v>
      </c>
      <c r="G25" s="1913">
        <f>SUM(G20:G24)</f>
        <v>366</v>
      </c>
      <c r="H25" s="1913">
        <f t="shared" ref="H25:N25" si="8">SUM(H20:H24)</f>
        <v>341</v>
      </c>
      <c r="I25" s="1913">
        <f t="shared" si="8"/>
        <v>311</v>
      </c>
      <c r="J25" s="1913">
        <f t="shared" si="8"/>
        <v>342</v>
      </c>
      <c r="K25" s="1913">
        <f t="shared" si="8"/>
        <v>343</v>
      </c>
      <c r="L25" s="1913">
        <f t="shared" si="8"/>
        <v>417</v>
      </c>
      <c r="M25" s="1913">
        <f t="shared" si="8"/>
        <v>254</v>
      </c>
      <c r="N25" s="1913">
        <f t="shared" si="8"/>
        <v>292</v>
      </c>
      <c r="O25" s="719"/>
      <c r="P25" s="14"/>
      <c r="Q25" s="721"/>
      <c r="R25" s="2171">
        <f>SUM(R20:R24)</f>
        <v>1082</v>
      </c>
      <c r="S25" s="22">
        <f>SUM(S20:S24)</f>
        <v>1102</v>
      </c>
      <c r="T25" s="22">
        <f>SUM(T20:T24)</f>
        <v>1413</v>
      </c>
      <c r="U25" s="22">
        <f>SUM(U20:U24)</f>
        <v>1369</v>
      </c>
      <c r="V25" s="733"/>
    </row>
    <row r="26" spans="1:22" s="690" customFormat="1" ht="11.25" customHeight="1" x14ac:dyDescent="0.2">
      <c r="A26" s="723"/>
      <c r="B26" s="2466" t="s">
        <v>796</v>
      </c>
      <c r="C26" s="2466"/>
      <c r="D26" s="724"/>
      <c r="E26" s="734"/>
      <c r="F26" s="2226">
        <f>F10</f>
        <v>45</v>
      </c>
      <c r="G26" s="1925">
        <v>43</v>
      </c>
      <c r="H26" s="14">
        <v>41</v>
      </c>
      <c r="I26" s="14">
        <v>30</v>
      </c>
      <c r="J26" s="14">
        <v>43</v>
      </c>
      <c r="K26" s="14">
        <v>52</v>
      </c>
      <c r="L26" s="14">
        <v>153</v>
      </c>
      <c r="M26" s="14">
        <v>37</v>
      </c>
      <c r="N26" s="14">
        <v>20</v>
      </c>
      <c r="O26" s="719"/>
      <c r="P26" s="14"/>
      <c r="Q26" s="781"/>
      <c r="R26" s="2173">
        <f>SUM(F26:H26)</f>
        <v>129</v>
      </c>
      <c r="S26" s="14">
        <f>SUM(J26:L26)</f>
        <v>248</v>
      </c>
      <c r="T26" s="14">
        <v>278</v>
      </c>
      <c r="U26" s="14">
        <v>298</v>
      </c>
      <c r="V26" s="733"/>
    </row>
    <row r="27" spans="1:22" s="690" customFormat="1" ht="11.25" customHeight="1" x14ac:dyDescent="0.2">
      <c r="A27" s="2467" t="s">
        <v>199</v>
      </c>
      <c r="B27" s="2467"/>
      <c r="C27" s="2467"/>
      <c r="D27" s="369"/>
      <c r="E27" s="732"/>
      <c r="F27" s="2170">
        <f>F25-F26</f>
        <v>330</v>
      </c>
      <c r="G27" s="1914">
        <f>G25-G26</f>
        <v>323</v>
      </c>
      <c r="H27" s="1914">
        <f t="shared" ref="H27:N27" si="9">H25-H26</f>
        <v>300</v>
      </c>
      <c r="I27" s="1914">
        <f t="shared" si="9"/>
        <v>281</v>
      </c>
      <c r="J27" s="1914">
        <f t="shared" si="9"/>
        <v>299</v>
      </c>
      <c r="K27" s="1914">
        <f t="shared" si="9"/>
        <v>291</v>
      </c>
      <c r="L27" s="1914">
        <f t="shared" si="9"/>
        <v>264</v>
      </c>
      <c r="M27" s="1914">
        <f t="shared" si="9"/>
        <v>217</v>
      </c>
      <c r="N27" s="1914">
        <f t="shared" si="9"/>
        <v>272</v>
      </c>
      <c r="O27" s="738"/>
      <c r="P27" s="14"/>
      <c r="Q27" s="739"/>
      <c r="R27" s="2174">
        <f>R25-R26</f>
        <v>953</v>
      </c>
      <c r="S27" s="19">
        <f>S25-S26</f>
        <v>854</v>
      </c>
      <c r="T27" s="19">
        <f t="shared" ref="T27:U27" si="10">T25-T26</f>
        <v>1135</v>
      </c>
      <c r="U27" s="19">
        <f t="shared" si="10"/>
        <v>1071</v>
      </c>
      <c r="V27" s="741"/>
    </row>
    <row r="28" spans="1:22" s="690" customFormat="1" ht="11.25" customHeight="1" x14ac:dyDescent="0.2">
      <c r="A28" s="708"/>
      <c r="B28" s="708"/>
      <c r="C28" s="708"/>
      <c r="D28" s="346"/>
      <c r="E28" s="708"/>
      <c r="F28" s="782"/>
      <c r="G28" s="782"/>
      <c r="H28" s="762"/>
      <c r="I28" s="762"/>
      <c r="J28" s="762"/>
      <c r="K28" s="762"/>
      <c r="L28" s="762"/>
      <c r="M28" s="762"/>
      <c r="N28" s="762"/>
      <c r="O28" s="14"/>
      <c r="P28" s="14"/>
      <c r="Q28" s="762"/>
      <c r="R28" s="782"/>
      <c r="S28" s="762"/>
      <c r="T28" s="762"/>
      <c r="U28" s="762"/>
      <c r="V28" s="783"/>
    </row>
    <row r="29" spans="1:22" s="690" customFormat="1" ht="11.25" customHeight="1" x14ac:dyDescent="0.2">
      <c r="A29" s="2327" t="s">
        <v>211</v>
      </c>
      <c r="B29" s="2327"/>
      <c r="C29" s="2327"/>
      <c r="D29" s="784"/>
      <c r="E29" s="695"/>
      <c r="F29" s="2231"/>
      <c r="G29" s="788"/>
      <c r="H29" s="785"/>
      <c r="I29" s="785"/>
      <c r="J29" s="785"/>
      <c r="K29" s="785"/>
      <c r="L29" s="785"/>
      <c r="M29" s="785"/>
      <c r="N29" s="785"/>
      <c r="O29" s="786"/>
      <c r="P29" s="14"/>
      <c r="Q29" s="787"/>
      <c r="R29" s="788"/>
      <c r="S29" s="785"/>
      <c r="T29" s="785"/>
      <c r="U29" s="785"/>
      <c r="V29" s="789"/>
    </row>
    <row r="30" spans="1:22" s="690" customFormat="1" ht="11.25" customHeight="1" x14ac:dyDescent="0.2">
      <c r="A30" s="717"/>
      <c r="B30" s="2474" t="s">
        <v>212</v>
      </c>
      <c r="C30" s="2474"/>
      <c r="D30" s="325"/>
      <c r="E30" s="790"/>
      <c r="F30" s="2168">
        <f>F21</f>
        <v>150</v>
      </c>
      <c r="G30" s="1913">
        <f>G21</f>
        <v>136</v>
      </c>
      <c r="H30" s="1913">
        <f t="shared" ref="H30:N30" si="11">H21</f>
        <v>151</v>
      </c>
      <c r="I30" s="1913">
        <f t="shared" si="11"/>
        <v>137</v>
      </c>
      <c r="J30" s="1913">
        <f t="shared" si="11"/>
        <v>153</v>
      </c>
      <c r="K30" s="1913">
        <f t="shared" si="11"/>
        <v>145</v>
      </c>
      <c r="L30" s="1913">
        <f t="shared" si="11"/>
        <v>138</v>
      </c>
      <c r="M30" s="1913">
        <f t="shared" si="11"/>
        <v>128</v>
      </c>
      <c r="N30" s="1913">
        <f t="shared" si="11"/>
        <v>130</v>
      </c>
      <c r="O30" s="719"/>
      <c r="P30" s="14"/>
      <c r="Q30" s="778"/>
      <c r="R30" s="2171">
        <f>R21</f>
        <v>437</v>
      </c>
      <c r="S30" s="736">
        <f>S21</f>
        <v>436</v>
      </c>
      <c r="T30" s="736">
        <f t="shared" ref="T30:U30" si="12">T21</f>
        <v>573</v>
      </c>
      <c r="U30" s="736">
        <f t="shared" si="12"/>
        <v>524</v>
      </c>
      <c r="V30" s="733"/>
    </row>
    <row r="31" spans="1:22" s="690" customFormat="1" ht="11.25" customHeight="1" x14ac:dyDescent="0.2">
      <c r="A31" s="723"/>
      <c r="B31" s="2466" t="s">
        <v>800</v>
      </c>
      <c r="C31" s="2466"/>
      <c r="D31" s="724"/>
      <c r="E31" s="734"/>
      <c r="F31" s="2169">
        <v>84</v>
      </c>
      <c r="G31" s="782">
        <v>70</v>
      </c>
      <c r="H31" s="762">
        <v>91</v>
      </c>
      <c r="I31" s="762">
        <v>64</v>
      </c>
      <c r="J31" s="762">
        <v>66</v>
      </c>
      <c r="K31" s="762">
        <v>79</v>
      </c>
      <c r="L31" s="762">
        <v>101</v>
      </c>
      <c r="M31" s="762">
        <v>59</v>
      </c>
      <c r="N31" s="762">
        <v>74</v>
      </c>
      <c r="O31" s="719"/>
      <c r="P31" s="14"/>
      <c r="Q31" s="781"/>
      <c r="R31" s="2235">
        <f>SUM(F31:H31)</f>
        <v>245</v>
      </c>
      <c r="S31" s="762">
        <f>SUM(J31:L31)</f>
        <v>246</v>
      </c>
      <c r="T31" s="762">
        <v>310</v>
      </c>
      <c r="U31" s="762">
        <v>252</v>
      </c>
      <c r="V31" s="733"/>
    </row>
    <row r="32" spans="1:22" s="690" customFormat="1" ht="11.25" customHeight="1" x14ac:dyDescent="0.2">
      <c r="A32" s="708"/>
      <c r="B32" s="708"/>
      <c r="C32" s="708"/>
      <c r="D32" s="708"/>
      <c r="E32" s="708"/>
      <c r="F32" s="2170">
        <f>SUM(F30:F31)</f>
        <v>234</v>
      </c>
      <c r="G32" s="1914">
        <f>SUM(G30:G31)</f>
        <v>206</v>
      </c>
      <c r="H32" s="1914">
        <f t="shared" ref="H32:N32" si="13">SUM(H30:H31)</f>
        <v>242</v>
      </c>
      <c r="I32" s="1914">
        <f t="shared" si="13"/>
        <v>201</v>
      </c>
      <c r="J32" s="1914">
        <f t="shared" si="13"/>
        <v>219</v>
      </c>
      <c r="K32" s="1914">
        <f t="shared" si="13"/>
        <v>224</v>
      </c>
      <c r="L32" s="1914">
        <f t="shared" si="13"/>
        <v>239</v>
      </c>
      <c r="M32" s="1914">
        <f t="shared" si="13"/>
        <v>187</v>
      </c>
      <c r="N32" s="1914">
        <f t="shared" si="13"/>
        <v>204</v>
      </c>
      <c r="O32" s="738"/>
      <c r="P32" s="14"/>
      <c r="Q32" s="791"/>
      <c r="R32" s="2174">
        <f>SUM(R30:R31)</f>
        <v>682</v>
      </c>
      <c r="S32" s="740">
        <f>SUM(S30:S31)</f>
        <v>682</v>
      </c>
      <c r="T32" s="740">
        <f t="shared" ref="T32:U32" si="14">SUM(T30:T31)</f>
        <v>883</v>
      </c>
      <c r="U32" s="740">
        <f t="shared" si="14"/>
        <v>776</v>
      </c>
      <c r="V32" s="741"/>
    </row>
    <row r="33" spans="1:22" s="792" customFormat="1" ht="3.75" customHeight="1" x14ac:dyDescent="0.15">
      <c r="A33" s="793"/>
      <c r="B33" s="793"/>
      <c r="C33" s="794"/>
      <c r="D33" s="794"/>
      <c r="E33" s="794"/>
      <c r="F33" s="795"/>
      <c r="G33" s="795"/>
      <c r="H33" s="796"/>
      <c r="I33" s="796"/>
      <c r="J33" s="796"/>
      <c r="K33" s="796"/>
      <c r="L33" s="796"/>
      <c r="M33" s="796"/>
      <c r="N33" s="796"/>
      <c r="O33" s="797"/>
      <c r="P33" s="798"/>
      <c r="Q33" s="798"/>
      <c r="R33" s="796"/>
      <c r="S33" s="796"/>
      <c r="T33" s="796"/>
      <c r="U33" s="796"/>
      <c r="V33" s="796"/>
    </row>
    <row r="34" spans="1:22" s="799" customFormat="1" ht="27" customHeight="1" x14ac:dyDescent="0.15">
      <c r="A34" s="800" t="s">
        <v>40</v>
      </c>
      <c r="B34" s="2472" t="s">
        <v>213</v>
      </c>
      <c r="C34" s="2472"/>
      <c r="D34" s="2472"/>
      <c r="E34" s="2472"/>
      <c r="F34" s="2472"/>
      <c r="G34" s="2472"/>
      <c r="H34" s="2472"/>
      <c r="I34" s="2472"/>
      <c r="J34" s="2472"/>
      <c r="K34" s="2472"/>
      <c r="L34" s="2472"/>
      <c r="M34" s="2472"/>
      <c r="N34" s="2472"/>
      <c r="O34" s="2472"/>
      <c r="P34" s="2472"/>
      <c r="Q34" s="2472"/>
      <c r="R34" s="2472"/>
      <c r="S34" s="2472"/>
      <c r="T34" s="2472"/>
      <c r="U34" s="2472"/>
      <c r="V34" s="2472"/>
    </row>
    <row r="35" spans="1:22" s="799" customFormat="1" ht="9" customHeight="1" x14ac:dyDescent="0.15">
      <c r="A35" s="800" t="s">
        <v>135</v>
      </c>
      <c r="B35" s="2472" t="s">
        <v>214</v>
      </c>
      <c r="C35" s="2472"/>
      <c r="D35" s="2472"/>
      <c r="E35" s="2472"/>
      <c r="F35" s="2472"/>
      <c r="G35" s="2472"/>
      <c r="H35" s="2472"/>
      <c r="I35" s="2472"/>
      <c r="J35" s="2472"/>
      <c r="K35" s="2472"/>
      <c r="L35" s="2472"/>
      <c r="M35" s="2472"/>
      <c r="N35" s="2472"/>
      <c r="O35" s="2472"/>
      <c r="P35" s="2472"/>
      <c r="Q35" s="2472"/>
      <c r="R35" s="2472"/>
      <c r="S35" s="2472"/>
      <c r="T35" s="2472"/>
      <c r="U35" s="2472"/>
      <c r="V35" s="2472"/>
    </row>
    <row r="36" spans="1:22" s="799" customFormat="1" ht="9" customHeight="1" x14ac:dyDescent="0.15">
      <c r="A36" s="436" t="s">
        <v>152</v>
      </c>
      <c r="B36" s="2444" t="s">
        <v>215</v>
      </c>
      <c r="C36" s="2444"/>
      <c r="D36" s="2444"/>
      <c r="E36" s="2444"/>
      <c r="F36" s="2444"/>
      <c r="G36" s="2444"/>
      <c r="H36" s="2444"/>
      <c r="I36" s="2444"/>
      <c r="J36" s="2444"/>
      <c r="K36" s="2444"/>
      <c r="L36" s="2444"/>
      <c r="M36" s="2444"/>
      <c r="N36" s="2444"/>
      <c r="O36" s="2444"/>
      <c r="P36" s="2444"/>
      <c r="Q36" s="2444"/>
      <c r="R36" s="2444"/>
      <c r="S36" s="2444"/>
      <c r="T36" s="2444"/>
      <c r="U36" s="2444"/>
      <c r="V36" s="2444"/>
    </row>
    <row r="37" spans="1:22" s="799" customFormat="1" ht="18" customHeight="1" x14ac:dyDescent="0.15">
      <c r="A37" s="436" t="s">
        <v>154</v>
      </c>
      <c r="B37" s="2472" t="s">
        <v>216</v>
      </c>
      <c r="C37" s="2472"/>
      <c r="D37" s="2472"/>
      <c r="E37" s="2472"/>
      <c r="F37" s="2472"/>
      <c r="G37" s="2472"/>
      <c r="H37" s="2472"/>
      <c r="I37" s="2472"/>
      <c r="J37" s="2472"/>
      <c r="K37" s="2472"/>
      <c r="L37" s="2472"/>
      <c r="M37" s="2472"/>
      <c r="N37" s="2472"/>
      <c r="O37" s="2472"/>
      <c r="P37" s="2472"/>
      <c r="Q37" s="2472"/>
      <c r="R37" s="2472"/>
      <c r="S37" s="2472"/>
      <c r="T37" s="2472"/>
      <c r="U37" s="2472"/>
      <c r="V37" s="2472"/>
    </row>
    <row r="38" spans="1:22" s="799" customFormat="1" ht="9" customHeight="1" x14ac:dyDescent="0.15">
      <c r="A38" s="436" t="s">
        <v>156</v>
      </c>
      <c r="B38" s="2473" t="s">
        <v>888</v>
      </c>
      <c r="C38" s="2473"/>
      <c r="D38" s="2473"/>
      <c r="E38" s="2473"/>
      <c r="F38" s="2473"/>
      <c r="G38" s="2473"/>
      <c r="H38" s="2473"/>
      <c r="I38" s="2473"/>
      <c r="J38" s="2473"/>
      <c r="K38" s="2473"/>
      <c r="L38" s="2473"/>
      <c r="M38" s="2473"/>
      <c r="N38" s="2473"/>
      <c r="O38" s="2473"/>
      <c r="P38" s="2473"/>
      <c r="Q38" s="2473"/>
      <c r="R38" s="2473"/>
      <c r="S38" s="2473"/>
      <c r="T38" s="2473"/>
      <c r="U38" s="2473"/>
      <c r="V38" s="2473"/>
    </row>
    <row r="39" spans="1:22" s="799" customFormat="1" ht="9" customHeight="1" x14ac:dyDescent="0.15">
      <c r="A39" s="436" t="s">
        <v>177</v>
      </c>
      <c r="B39" s="2473" t="s">
        <v>217</v>
      </c>
      <c r="C39" s="2473"/>
      <c r="D39" s="2473"/>
      <c r="E39" s="2473"/>
      <c r="F39" s="2473"/>
      <c r="G39" s="2473"/>
      <c r="H39" s="2473"/>
      <c r="I39" s="2473"/>
      <c r="J39" s="2473"/>
      <c r="K39" s="2473"/>
      <c r="L39" s="2473"/>
      <c r="M39" s="2473"/>
      <c r="N39" s="2473"/>
      <c r="O39" s="2473"/>
      <c r="P39" s="2473"/>
      <c r="Q39" s="2473"/>
      <c r="R39" s="2473"/>
      <c r="S39" s="2473"/>
      <c r="T39" s="2473"/>
      <c r="U39" s="2473"/>
      <c r="V39" s="2473"/>
    </row>
    <row r="40" spans="1:22" s="799" customFormat="1" ht="9" customHeight="1" x14ac:dyDescent="0.15">
      <c r="A40" s="436" t="s">
        <v>178</v>
      </c>
      <c r="B40" s="2444" t="s">
        <v>218</v>
      </c>
      <c r="C40" s="2444"/>
      <c r="D40" s="2444"/>
      <c r="E40" s="2444"/>
      <c r="F40" s="2444"/>
      <c r="G40" s="2444"/>
      <c r="H40" s="2444"/>
      <c r="I40" s="2444"/>
      <c r="J40" s="2444"/>
      <c r="K40" s="2444"/>
      <c r="L40" s="2444"/>
      <c r="M40" s="2444"/>
      <c r="N40" s="2444"/>
      <c r="O40" s="2444"/>
      <c r="P40" s="2444"/>
      <c r="Q40" s="2444"/>
      <c r="R40" s="2444"/>
      <c r="S40" s="2444"/>
      <c r="T40" s="2444"/>
      <c r="U40" s="2444"/>
      <c r="V40" s="2444"/>
    </row>
  </sheetData>
  <sheetProtection selectLockedCells="1"/>
  <mergeCells count="35">
    <mergeCell ref="B31:C31"/>
    <mergeCell ref="B7:C7"/>
    <mergeCell ref="B8:C8"/>
    <mergeCell ref="B10:C10"/>
    <mergeCell ref="B14:C14"/>
    <mergeCell ref="B20:C20"/>
    <mergeCell ref="B23:C23"/>
    <mergeCell ref="B24:C24"/>
    <mergeCell ref="B26:C26"/>
    <mergeCell ref="B30:C30"/>
    <mergeCell ref="A16:C16"/>
    <mergeCell ref="B17:C17"/>
    <mergeCell ref="B36:V36"/>
    <mergeCell ref="B37:V37"/>
    <mergeCell ref="B39:V39"/>
    <mergeCell ref="B40:V40"/>
    <mergeCell ref="B34:V34"/>
    <mergeCell ref="B35:V35"/>
    <mergeCell ref="B38:V38"/>
    <mergeCell ref="A1:V1"/>
    <mergeCell ref="A11:C11"/>
    <mergeCell ref="A13:C13"/>
    <mergeCell ref="A29:C29"/>
    <mergeCell ref="A4:C4"/>
    <mergeCell ref="A2:C2"/>
    <mergeCell ref="A6:C6"/>
    <mergeCell ref="A3:C3"/>
    <mergeCell ref="A9:C9"/>
    <mergeCell ref="A12:C12"/>
    <mergeCell ref="G3:N3"/>
    <mergeCell ref="A19:C19"/>
    <mergeCell ref="A25:C25"/>
    <mergeCell ref="A27:C27"/>
    <mergeCell ref="B21:C21"/>
    <mergeCell ref="B22:C22"/>
  </mergeCells>
  <pageMargins left="0.25" right="0.25" top="0.5" bottom="0.25" header="0.5" footer="0.5"/>
  <pageSetup paperSize="9" scale="93" orientation="landscape" r:id="rId1"/>
  <colBreaks count="1" manualBreakCount="1">
    <brk id="22"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zoomScaleNormal="100" workbookViewId="0">
      <selection activeCell="C77" sqref="C77"/>
    </sheetView>
  </sheetViews>
  <sheetFormatPr defaultColWidth="9.140625" defaultRowHeight="12.75" x14ac:dyDescent="0.2"/>
  <cols>
    <col min="1" max="2" width="2.140625" style="856" customWidth="1"/>
    <col min="3" max="3" width="47.28515625" style="856" customWidth="1"/>
    <col min="4" max="4" width="1.28515625" style="856" customWidth="1"/>
    <col min="5" max="5" width="10" style="856" customWidth="1"/>
    <col min="6" max="6" width="10" style="857" customWidth="1"/>
    <col min="7" max="13" width="10" style="858" customWidth="1"/>
    <col min="14" max="14" width="1.28515625" style="858" customWidth="1"/>
    <col min="15" max="15" width="9.140625" style="858" customWidth="1"/>
    <col min="16" max="16" width="9.140625" style="859" customWidth="1"/>
    <col min="17" max="17" width="9.140625" style="860" customWidth="1"/>
    <col min="18" max="18" width="9.140625" style="856" customWidth="1"/>
    <col min="19" max="16384" width="9.140625" style="856"/>
  </cols>
  <sheetData>
    <row r="1" spans="1:14" ht="15.75" customHeight="1" x14ac:dyDescent="0.2">
      <c r="A1" s="2383" t="s">
        <v>219</v>
      </c>
      <c r="B1" s="2383"/>
      <c r="C1" s="2383"/>
      <c r="D1" s="2383"/>
      <c r="E1" s="2383"/>
      <c r="F1" s="2383"/>
      <c r="G1" s="2383"/>
      <c r="H1" s="2383"/>
      <c r="I1" s="2383"/>
      <c r="J1" s="2383"/>
      <c r="K1" s="2383"/>
      <c r="L1" s="2383"/>
      <c r="M1" s="2383"/>
      <c r="N1" s="2383"/>
    </row>
    <row r="2" spans="1:14" s="808" customFormat="1" ht="3" customHeight="1" x14ac:dyDescent="0.15">
      <c r="A2" s="2487"/>
      <c r="B2" s="2487"/>
      <c r="C2" s="2487"/>
      <c r="D2" s="2487"/>
      <c r="E2" s="2487"/>
      <c r="F2" s="2487"/>
      <c r="G2" s="2487"/>
      <c r="H2" s="2487"/>
      <c r="I2" s="2487"/>
      <c r="J2" s="2487"/>
      <c r="K2" s="2487"/>
      <c r="L2" s="2487"/>
      <c r="M2" s="2487"/>
      <c r="N2" s="2487"/>
    </row>
    <row r="3" spans="1:14" ht="10.5" customHeight="1" x14ac:dyDescent="0.2">
      <c r="A3" s="2486" t="s">
        <v>1</v>
      </c>
      <c r="B3" s="2486"/>
      <c r="C3" s="2486"/>
      <c r="D3" s="809"/>
      <c r="E3" s="810" t="s">
        <v>847</v>
      </c>
      <c r="F3" s="811" t="s">
        <v>2</v>
      </c>
      <c r="G3" s="811" t="s">
        <v>3</v>
      </c>
      <c r="H3" s="811" t="s">
        <v>4</v>
      </c>
      <c r="I3" s="811" t="s">
        <v>5</v>
      </c>
      <c r="J3" s="811" t="s">
        <v>6</v>
      </c>
      <c r="K3" s="811" t="s">
        <v>7</v>
      </c>
      <c r="L3" s="811" t="s">
        <v>8</v>
      </c>
      <c r="M3" s="811" t="s">
        <v>9</v>
      </c>
      <c r="N3" s="812"/>
    </row>
    <row r="4" spans="1:14" ht="10.5" customHeight="1" x14ac:dyDescent="0.2">
      <c r="A4" s="813"/>
      <c r="B4" s="813"/>
      <c r="C4" s="813"/>
      <c r="D4" s="814"/>
      <c r="E4" s="224"/>
      <c r="F4" s="224"/>
      <c r="G4" s="224"/>
      <c r="H4" s="224"/>
      <c r="I4" s="224"/>
      <c r="J4" s="224"/>
      <c r="K4" s="224"/>
      <c r="L4" s="224"/>
      <c r="M4" s="224"/>
      <c r="N4" s="815"/>
    </row>
    <row r="5" spans="1:14" ht="10.5" customHeight="1" x14ac:dyDescent="0.2">
      <c r="A5" s="2408" t="s">
        <v>220</v>
      </c>
      <c r="B5" s="2408"/>
      <c r="C5" s="2408"/>
      <c r="D5" s="816"/>
      <c r="E5" s="177"/>
      <c r="F5" s="178"/>
      <c r="G5" s="178"/>
      <c r="H5" s="178"/>
      <c r="I5" s="178"/>
      <c r="J5" s="178"/>
      <c r="K5" s="178"/>
      <c r="L5" s="178"/>
      <c r="M5" s="178"/>
      <c r="N5" s="817"/>
    </row>
    <row r="6" spans="1:14" ht="10.5" customHeight="1" x14ac:dyDescent="0.2">
      <c r="A6" s="2485" t="s">
        <v>221</v>
      </c>
      <c r="B6" s="2485"/>
      <c r="C6" s="2485"/>
      <c r="D6" s="818"/>
      <c r="E6" s="209">
        <v>3941</v>
      </c>
      <c r="F6" s="819">
        <v>4178</v>
      </c>
      <c r="G6" s="819">
        <v>4088</v>
      </c>
      <c r="H6" s="819">
        <v>4380</v>
      </c>
      <c r="I6" s="819">
        <v>3663</v>
      </c>
      <c r="J6" s="819">
        <v>5112</v>
      </c>
      <c r="K6" s="819">
        <v>3301</v>
      </c>
      <c r="L6" s="819">
        <v>3440</v>
      </c>
      <c r="M6" s="819">
        <v>4207</v>
      </c>
      <c r="N6" s="820"/>
    </row>
    <row r="7" spans="1:14" ht="10.5" customHeight="1" x14ac:dyDescent="0.2">
      <c r="A7" s="2480" t="s">
        <v>222</v>
      </c>
      <c r="B7" s="2480"/>
      <c r="C7" s="2480"/>
      <c r="D7" s="821"/>
      <c r="E7" s="2236">
        <v>12758</v>
      </c>
      <c r="F7" s="822">
        <v>10229</v>
      </c>
      <c r="G7" s="822">
        <v>12484</v>
      </c>
      <c r="H7" s="822">
        <v>13311</v>
      </c>
      <c r="I7" s="822">
        <v>14138</v>
      </c>
      <c r="J7" s="822">
        <v>11923</v>
      </c>
      <c r="K7" s="822">
        <v>11939</v>
      </c>
      <c r="L7" s="822">
        <v>10712</v>
      </c>
      <c r="M7" s="822">
        <v>15710</v>
      </c>
      <c r="N7" s="823"/>
    </row>
    <row r="8" spans="1:14" ht="10.5" customHeight="1" x14ac:dyDescent="0.2">
      <c r="A8" s="2483" t="s">
        <v>223</v>
      </c>
      <c r="B8" s="2483"/>
      <c r="C8" s="2483"/>
      <c r="D8" s="824"/>
      <c r="E8" s="209"/>
      <c r="F8" s="819"/>
      <c r="G8" s="819"/>
      <c r="H8" s="819"/>
      <c r="I8" s="819"/>
      <c r="J8" s="819"/>
      <c r="K8" s="819"/>
      <c r="L8" s="819"/>
      <c r="M8" s="819"/>
      <c r="N8" s="825"/>
    </row>
    <row r="9" spans="1:14" ht="10.5" customHeight="1" x14ac:dyDescent="0.2">
      <c r="A9" s="826"/>
      <c r="B9" s="2479" t="s">
        <v>224</v>
      </c>
      <c r="C9" s="2479"/>
      <c r="D9" s="827"/>
      <c r="E9" s="2156" t="s">
        <v>163</v>
      </c>
      <c r="F9" s="828" t="s">
        <v>163</v>
      </c>
      <c r="G9" s="828" t="s">
        <v>163</v>
      </c>
      <c r="H9" s="828" t="s">
        <v>163</v>
      </c>
      <c r="I9" s="828" t="s">
        <v>163</v>
      </c>
      <c r="J9" s="828" t="s">
        <v>163</v>
      </c>
      <c r="K9" s="828" t="s">
        <v>163</v>
      </c>
      <c r="L9" s="828">
        <v>39688</v>
      </c>
      <c r="M9" s="828">
        <v>37290</v>
      </c>
      <c r="N9" s="825"/>
    </row>
    <row r="10" spans="1:14" ht="10.5" customHeight="1" x14ac:dyDescent="0.2">
      <c r="A10" s="829"/>
      <c r="B10" s="2479" t="s">
        <v>225</v>
      </c>
      <c r="C10" s="2479"/>
      <c r="D10" s="830"/>
      <c r="E10" s="2236">
        <v>43278</v>
      </c>
      <c r="F10" s="822">
        <v>41085</v>
      </c>
      <c r="G10" s="822">
        <v>40815</v>
      </c>
      <c r="H10" s="822">
        <v>35648</v>
      </c>
      <c r="I10" s="822">
        <v>40119</v>
      </c>
      <c r="J10" s="822">
        <v>38297</v>
      </c>
      <c r="K10" s="822">
        <v>34808</v>
      </c>
      <c r="L10" s="822" t="s">
        <v>163</v>
      </c>
      <c r="M10" s="822" t="s">
        <v>163</v>
      </c>
      <c r="N10" s="825"/>
    </row>
    <row r="11" spans="1:14" ht="10.5" customHeight="1" x14ac:dyDescent="0.2">
      <c r="A11" s="829"/>
      <c r="B11" s="2479" t="s">
        <v>226</v>
      </c>
      <c r="C11" s="2479"/>
      <c r="D11" s="830"/>
      <c r="E11" s="2236" t="s">
        <v>163</v>
      </c>
      <c r="F11" s="822" t="s">
        <v>163</v>
      </c>
      <c r="G11" s="822" t="s">
        <v>163</v>
      </c>
      <c r="H11" s="822" t="s">
        <v>163</v>
      </c>
      <c r="I11" s="822" t="s">
        <v>163</v>
      </c>
      <c r="J11" s="822" t="s">
        <v>163</v>
      </c>
      <c r="K11" s="822" t="s">
        <v>163</v>
      </c>
      <c r="L11" s="822">
        <v>469</v>
      </c>
      <c r="M11" s="822">
        <v>482</v>
      </c>
      <c r="N11" s="825"/>
    </row>
    <row r="12" spans="1:14" ht="10.5" customHeight="1" x14ac:dyDescent="0.2">
      <c r="A12" s="829"/>
      <c r="B12" s="2479" t="s">
        <v>227</v>
      </c>
      <c r="C12" s="2479"/>
      <c r="D12" s="830"/>
      <c r="E12" s="2236">
        <v>591</v>
      </c>
      <c r="F12" s="822">
        <v>582</v>
      </c>
      <c r="G12" s="822">
        <v>553</v>
      </c>
      <c r="H12" s="822">
        <v>562</v>
      </c>
      <c r="I12" s="822">
        <v>534</v>
      </c>
      <c r="J12" s="822">
        <v>545</v>
      </c>
      <c r="K12" s="822">
        <v>450</v>
      </c>
      <c r="L12" s="822" t="s">
        <v>163</v>
      </c>
      <c r="M12" s="822" t="s">
        <v>163</v>
      </c>
      <c r="N12" s="825"/>
    </row>
    <row r="13" spans="1:14" ht="10.5" customHeight="1" x14ac:dyDescent="0.2">
      <c r="A13" s="829"/>
      <c r="B13" s="2479" t="s">
        <v>228</v>
      </c>
      <c r="C13" s="2479"/>
      <c r="D13" s="830"/>
      <c r="E13" s="2236" t="s">
        <v>163</v>
      </c>
      <c r="F13" s="822" t="s">
        <v>163</v>
      </c>
      <c r="G13" s="822" t="s">
        <v>163</v>
      </c>
      <c r="H13" s="822" t="s">
        <v>163</v>
      </c>
      <c r="I13" s="822" t="s">
        <v>163</v>
      </c>
      <c r="J13" s="822" t="s">
        <v>163</v>
      </c>
      <c r="K13" s="822" t="s">
        <v>163</v>
      </c>
      <c r="L13" s="822">
        <v>2435</v>
      </c>
      <c r="M13" s="822">
        <v>2392</v>
      </c>
      <c r="N13" s="825"/>
    </row>
    <row r="14" spans="1:14" ht="10.5" customHeight="1" x14ac:dyDescent="0.2">
      <c r="A14" s="829"/>
      <c r="B14" s="2479" t="s">
        <v>229</v>
      </c>
      <c r="C14" s="2479"/>
      <c r="D14" s="830"/>
      <c r="E14" s="2236">
        <v>18729</v>
      </c>
      <c r="F14" s="822">
        <v>17019</v>
      </c>
      <c r="G14" s="822">
        <v>13663</v>
      </c>
      <c r="H14" s="822">
        <v>12876</v>
      </c>
      <c r="I14" s="822">
        <v>11183</v>
      </c>
      <c r="J14" s="822">
        <v>10994</v>
      </c>
      <c r="K14" s="822">
        <v>8745</v>
      </c>
      <c r="L14" s="822" t="s">
        <v>163</v>
      </c>
      <c r="M14" s="822" t="s">
        <v>163</v>
      </c>
      <c r="N14" s="825"/>
    </row>
    <row r="15" spans="1:14" ht="10.5" customHeight="1" x14ac:dyDescent="0.2">
      <c r="A15" s="831"/>
      <c r="B15" s="2479" t="s">
        <v>230</v>
      </c>
      <c r="C15" s="2479"/>
      <c r="D15" s="832"/>
      <c r="E15" s="209" t="s">
        <v>163</v>
      </c>
      <c r="F15" s="819" t="s">
        <v>163</v>
      </c>
      <c r="G15" s="819" t="s">
        <v>163</v>
      </c>
      <c r="H15" s="819" t="s">
        <v>163</v>
      </c>
      <c r="I15" s="819" t="s">
        <v>163</v>
      </c>
      <c r="J15" s="819" t="s">
        <v>163</v>
      </c>
      <c r="K15" s="819" t="s">
        <v>163</v>
      </c>
      <c r="L15" s="819">
        <v>50827</v>
      </c>
      <c r="M15" s="819">
        <v>48216</v>
      </c>
      <c r="N15" s="825"/>
    </row>
    <row r="16" spans="1:14" ht="10.5" customHeight="1" x14ac:dyDescent="0.2">
      <c r="A16" s="829"/>
      <c r="B16" s="2479" t="s">
        <v>231</v>
      </c>
      <c r="C16" s="2479"/>
      <c r="D16" s="830"/>
      <c r="E16" s="2236">
        <v>57101</v>
      </c>
      <c r="F16" s="822">
        <v>62861</v>
      </c>
      <c r="G16" s="822">
        <v>53996</v>
      </c>
      <c r="H16" s="822">
        <v>52578</v>
      </c>
      <c r="I16" s="822">
        <v>50792</v>
      </c>
      <c r="J16" s="822">
        <v>52483</v>
      </c>
      <c r="K16" s="822">
        <v>51281</v>
      </c>
      <c r="L16" s="822" t="s">
        <v>163</v>
      </c>
      <c r="M16" s="822" t="s">
        <v>163</v>
      </c>
      <c r="N16" s="825"/>
    </row>
    <row r="17" spans="1:14" ht="10.5" customHeight="1" x14ac:dyDescent="0.2">
      <c r="A17" s="2480" t="s">
        <v>232</v>
      </c>
      <c r="B17" s="2480"/>
      <c r="C17" s="2480"/>
      <c r="D17" s="830"/>
      <c r="E17" s="2236">
        <v>4899</v>
      </c>
      <c r="F17" s="822">
        <v>5279</v>
      </c>
      <c r="G17" s="822">
        <v>4962</v>
      </c>
      <c r="H17" s="822">
        <v>5488</v>
      </c>
      <c r="I17" s="822">
        <v>5083</v>
      </c>
      <c r="J17" s="822">
        <v>6340</v>
      </c>
      <c r="K17" s="822">
        <v>6989</v>
      </c>
      <c r="L17" s="822">
        <v>5035</v>
      </c>
      <c r="M17" s="822">
        <v>5866</v>
      </c>
      <c r="N17" s="825"/>
    </row>
    <row r="18" spans="1:14" ht="10.5" customHeight="1" x14ac:dyDescent="0.2">
      <c r="A18" s="2480" t="s">
        <v>233</v>
      </c>
      <c r="B18" s="2480"/>
      <c r="C18" s="2480"/>
      <c r="D18" s="821"/>
      <c r="E18" s="2236">
        <v>50523</v>
      </c>
      <c r="F18" s="822">
        <v>48806</v>
      </c>
      <c r="G18" s="822">
        <v>51886</v>
      </c>
      <c r="H18" s="822">
        <v>43450</v>
      </c>
      <c r="I18" s="822">
        <v>44513</v>
      </c>
      <c r="J18" s="822">
        <v>43541</v>
      </c>
      <c r="K18" s="822">
        <v>48271</v>
      </c>
      <c r="L18" s="822">
        <v>40383</v>
      </c>
      <c r="M18" s="822">
        <v>39206</v>
      </c>
      <c r="N18" s="823"/>
    </row>
    <row r="19" spans="1:14" ht="10.5" customHeight="1" x14ac:dyDescent="0.2">
      <c r="A19" s="2483" t="s">
        <v>234</v>
      </c>
      <c r="B19" s="2483"/>
      <c r="C19" s="2483"/>
      <c r="D19" s="824"/>
      <c r="E19" s="209"/>
      <c r="F19" s="819"/>
      <c r="G19" s="819"/>
      <c r="H19" s="819"/>
      <c r="I19" s="819"/>
      <c r="J19" s="819"/>
      <c r="K19" s="819"/>
      <c r="L19" s="819"/>
      <c r="M19" s="819"/>
      <c r="N19" s="825"/>
    </row>
    <row r="20" spans="1:14" ht="10.5" customHeight="1" x14ac:dyDescent="0.2">
      <c r="A20" s="826"/>
      <c r="B20" s="2479" t="s">
        <v>15</v>
      </c>
      <c r="C20" s="2479"/>
      <c r="D20" s="833"/>
      <c r="E20" s="209">
        <v>207531</v>
      </c>
      <c r="F20" s="819">
        <v>207396</v>
      </c>
      <c r="G20" s="819">
        <v>207657</v>
      </c>
      <c r="H20" s="819">
        <v>207749</v>
      </c>
      <c r="I20" s="819">
        <v>208454</v>
      </c>
      <c r="J20" s="819">
        <v>208427</v>
      </c>
      <c r="K20" s="819">
        <v>207989</v>
      </c>
      <c r="L20" s="819">
        <v>207271</v>
      </c>
      <c r="M20" s="819">
        <v>203387</v>
      </c>
      <c r="N20" s="825"/>
    </row>
    <row r="21" spans="1:14" ht="10.5" customHeight="1" x14ac:dyDescent="0.2">
      <c r="A21" s="829"/>
      <c r="B21" s="2479" t="s">
        <v>235</v>
      </c>
      <c r="C21" s="2479"/>
      <c r="D21" s="830"/>
      <c r="E21" s="2236">
        <v>43622</v>
      </c>
      <c r="F21" s="822">
        <v>43113</v>
      </c>
      <c r="G21" s="822">
        <v>42666</v>
      </c>
      <c r="H21" s="822">
        <v>43058</v>
      </c>
      <c r="I21" s="822">
        <v>42509</v>
      </c>
      <c r="J21" s="822">
        <v>42031</v>
      </c>
      <c r="K21" s="822">
        <v>41132</v>
      </c>
      <c r="L21" s="822">
        <v>40937</v>
      </c>
      <c r="M21" s="822">
        <v>40470</v>
      </c>
      <c r="N21" s="825"/>
    </row>
    <row r="22" spans="1:14" ht="10.5" customHeight="1" x14ac:dyDescent="0.2">
      <c r="A22" s="829"/>
      <c r="B22" s="2479" t="s">
        <v>142</v>
      </c>
      <c r="C22" s="2479"/>
      <c r="D22" s="830"/>
      <c r="E22" s="2236">
        <v>12699</v>
      </c>
      <c r="F22" s="822">
        <v>12645</v>
      </c>
      <c r="G22" s="822">
        <v>12477</v>
      </c>
      <c r="H22" s="822">
        <v>12673</v>
      </c>
      <c r="I22" s="822">
        <v>12557</v>
      </c>
      <c r="J22" s="822">
        <v>12614</v>
      </c>
      <c r="K22" s="822">
        <v>12314</v>
      </c>
      <c r="L22" s="822">
        <v>12378</v>
      </c>
      <c r="M22" s="822">
        <v>12438</v>
      </c>
      <c r="N22" s="825"/>
    </row>
    <row r="23" spans="1:14" ht="10.5" customHeight="1" x14ac:dyDescent="0.2">
      <c r="A23" s="829"/>
      <c r="B23" s="2479" t="s">
        <v>236</v>
      </c>
      <c r="C23" s="2479"/>
      <c r="D23" s="830"/>
      <c r="E23" s="2236">
        <v>123680</v>
      </c>
      <c r="F23" s="822">
        <v>121815</v>
      </c>
      <c r="G23" s="822">
        <v>113976</v>
      </c>
      <c r="H23" s="822">
        <v>109555</v>
      </c>
      <c r="I23" s="822">
        <v>104914</v>
      </c>
      <c r="J23" s="822">
        <v>103629</v>
      </c>
      <c r="K23" s="822">
        <v>97198</v>
      </c>
      <c r="L23" s="822">
        <v>97766</v>
      </c>
      <c r="M23" s="822">
        <v>94913</v>
      </c>
      <c r="N23" s="825"/>
    </row>
    <row r="24" spans="1:14" ht="10.5" customHeight="1" x14ac:dyDescent="0.2">
      <c r="A24" s="829"/>
      <c r="B24" s="2479" t="s">
        <v>237</v>
      </c>
      <c r="C24" s="2479"/>
      <c r="D24" s="830"/>
      <c r="E24" s="2236">
        <v>-1771</v>
      </c>
      <c r="F24" s="822">
        <v>-1751</v>
      </c>
      <c r="G24" s="822">
        <v>-1715</v>
      </c>
      <c r="H24" s="822">
        <v>-1639</v>
      </c>
      <c r="I24" s="822">
        <v>-1641</v>
      </c>
      <c r="J24" s="822">
        <v>-1619</v>
      </c>
      <c r="K24" s="822">
        <v>-1626</v>
      </c>
      <c r="L24" s="822">
        <v>-1618</v>
      </c>
      <c r="M24" s="822">
        <v>-1598</v>
      </c>
      <c r="N24" s="825"/>
    </row>
    <row r="25" spans="1:14" ht="10.5" customHeight="1" x14ac:dyDescent="0.2">
      <c r="A25" s="2483" t="s">
        <v>100</v>
      </c>
      <c r="B25" s="2483"/>
      <c r="C25" s="2483"/>
      <c r="D25" s="824"/>
      <c r="E25" s="209"/>
      <c r="F25" s="819"/>
      <c r="G25" s="819"/>
      <c r="H25" s="819"/>
      <c r="I25" s="819"/>
      <c r="J25" s="819"/>
      <c r="K25" s="819"/>
      <c r="L25" s="819"/>
      <c r="M25" s="819"/>
      <c r="N25" s="825"/>
    </row>
    <row r="26" spans="1:14" ht="10.5" customHeight="1" x14ac:dyDescent="0.2">
      <c r="A26" s="831"/>
      <c r="B26" s="2479" t="s">
        <v>238</v>
      </c>
      <c r="C26" s="2479"/>
      <c r="D26" s="832"/>
      <c r="E26" s="209">
        <v>24582</v>
      </c>
      <c r="F26" s="819">
        <v>22103</v>
      </c>
      <c r="G26" s="819">
        <v>21174</v>
      </c>
      <c r="H26" s="819">
        <v>21431</v>
      </c>
      <c r="I26" s="819">
        <v>22003</v>
      </c>
      <c r="J26" s="819">
        <v>23939</v>
      </c>
      <c r="K26" s="819">
        <v>29304</v>
      </c>
      <c r="L26" s="819">
        <v>24342</v>
      </c>
      <c r="M26" s="819">
        <v>26370</v>
      </c>
      <c r="N26" s="825"/>
    </row>
    <row r="27" spans="1:14" ht="10.5" customHeight="1" x14ac:dyDescent="0.2">
      <c r="A27" s="829"/>
      <c r="B27" s="2478" t="s">
        <v>239</v>
      </c>
      <c r="C27" s="2478"/>
      <c r="D27" s="830"/>
      <c r="E27" s="2236">
        <v>9679</v>
      </c>
      <c r="F27" s="822">
        <v>9727</v>
      </c>
      <c r="G27" s="822">
        <v>10011</v>
      </c>
      <c r="H27" s="822">
        <v>10265</v>
      </c>
      <c r="I27" s="822">
        <v>10517</v>
      </c>
      <c r="J27" s="822">
        <v>9134</v>
      </c>
      <c r="K27" s="822">
        <v>9672</v>
      </c>
      <c r="L27" s="822">
        <v>8824</v>
      </c>
      <c r="M27" s="822">
        <v>9383</v>
      </c>
      <c r="N27" s="825"/>
    </row>
    <row r="28" spans="1:14" ht="10.5" customHeight="1" x14ac:dyDescent="0.2">
      <c r="A28" s="829"/>
      <c r="B28" s="2478" t="s">
        <v>240</v>
      </c>
      <c r="C28" s="2478"/>
      <c r="D28" s="830"/>
      <c r="E28" s="2236">
        <v>1771</v>
      </c>
      <c r="F28" s="822">
        <v>1786</v>
      </c>
      <c r="G28" s="822">
        <v>1783</v>
      </c>
      <c r="H28" s="822">
        <v>1795</v>
      </c>
      <c r="I28" s="822">
        <v>1733</v>
      </c>
      <c r="J28" s="822">
        <v>1746</v>
      </c>
      <c r="K28" s="822">
        <v>1735</v>
      </c>
      <c r="L28" s="822">
        <v>1783</v>
      </c>
      <c r="M28" s="822">
        <v>1762</v>
      </c>
      <c r="N28" s="825"/>
    </row>
    <row r="29" spans="1:14" ht="10.5" customHeight="1" x14ac:dyDescent="0.2">
      <c r="A29" s="829"/>
      <c r="B29" s="2478" t="s">
        <v>241</v>
      </c>
      <c r="C29" s="2478"/>
      <c r="D29" s="830"/>
      <c r="E29" s="2236">
        <v>5575</v>
      </c>
      <c r="F29" s="822">
        <v>5643</v>
      </c>
      <c r="G29" s="822">
        <v>5555</v>
      </c>
      <c r="H29" s="822">
        <v>5564</v>
      </c>
      <c r="I29" s="822">
        <v>5510</v>
      </c>
      <c r="J29" s="822">
        <v>5452</v>
      </c>
      <c r="K29" s="822">
        <v>5267</v>
      </c>
      <c r="L29" s="822">
        <v>5367</v>
      </c>
      <c r="M29" s="822">
        <v>5101</v>
      </c>
      <c r="N29" s="825"/>
    </row>
    <row r="30" spans="1:14" ht="10.5" customHeight="1" x14ac:dyDescent="0.2">
      <c r="A30" s="829"/>
      <c r="B30" s="2478" t="s">
        <v>242</v>
      </c>
      <c r="C30" s="2478"/>
      <c r="D30" s="830"/>
      <c r="E30" s="2236">
        <v>1918</v>
      </c>
      <c r="F30" s="822">
        <v>1929</v>
      </c>
      <c r="G30" s="822">
        <v>1920</v>
      </c>
      <c r="H30" s="822">
        <v>1945</v>
      </c>
      <c r="I30" s="822">
        <v>1921</v>
      </c>
      <c r="J30" s="822">
        <v>1923</v>
      </c>
      <c r="K30" s="822">
        <v>1920</v>
      </c>
      <c r="L30" s="822">
        <v>1978</v>
      </c>
      <c r="M30" s="822">
        <v>1822</v>
      </c>
      <c r="N30" s="825"/>
    </row>
    <row r="31" spans="1:14" ht="10.5" customHeight="1" x14ac:dyDescent="0.2">
      <c r="A31" s="829"/>
      <c r="B31" s="2478" t="s">
        <v>243</v>
      </c>
      <c r="C31" s="2478"/>
      <c r="D31" s="830"/>
      <c r="E31" s="2236">
        <v>584</v>
      </c>
      <c r="F31" s="822">
        <v>553</v>
      </c>
      <c r="G31" s="822">
        <v>520</v>
      </c>
      <c r="H31" s="822">
        <v>526</v>
      </c>
      <c r="I31" s="822">
        <v>499</v>
      </c>
      <c r="J31" s="822">
        <v>523</v>
      </c>
      <c r="K31" s="822">
        <v>555</v>
      </c>
      <c r="L31" s="822">
        <v>715</v>
      </c>
      <c r="M31" s="822">
        <v>740</v>
      </c>
      <c r="N31" s="825"/>
    </row>
    <row r="32" spans="1:14" ht="10.5" customHeight="1" x14ac:dyDescent="0.2">
      <c r="A32" s="829"/>
      <c r="B32" s="2478" t="s">
        <v>244</v>
      </c>
      <c r="C32" s="2478"/>
      <c r="D32" s="830"/>
      <c r="E32" s="2236">
        <v>544</v>
      </c>
      <c r="F32" s="822">
        <v>534</v>
      </c>
      <c r="G32" s="822">
        <v>621</v>
      </c>
      <c r="H32" s="822">
        <v>601</v>
      </c>
      <c r="I32" s="822">
        <v>535</v>
      </c>
      <c r="J32" s="822">
        <v>605</v>
      </c>
      <c r="K32" s="822">
        <v>607</v>
      </c>
      <c r="L32" s="822">
        <v>727</v>
      </c>
      <c r="M32" s="822">
        <v>712</v>
      </c>
      <c r="N32" s="825"/>
    </row>
    <row r="33" spans="1:14" ht="10.5" customHeight="1" x14ac:dyDescent="0.2">
      <c r="A33" s="835"/>
      <c r="B33" s="2478" t="s">
        <v>245</v>
      </c>
      <c r="C33" s="2478"/>
      <c r="D33" s="836"/>
      <c r="E33" s="209">
        <v>20288</v>
      </c>
      <c r="F33" s="819">
        <v>18577</v>
      </c>
      <c r="G33" s="819">
        <v>15555</v>
      </c>
      <c r="H33" s="819">
        <v>15283</v>
      </c>
      <c r="I33" s="819">
        <v>15489</v>
      </c>
      <c r="J33" s="819">
        <v>12898</v>
      </c>
      <c r="K33" s="819">
        <v>15076</v>
      </c>
      <c r="L33" s="819">
        <v>11805</v>
      </c>
      <c r="M33" s="819">
        <v>12043</v>
      </c>
      <c r="N33" s="825"/>
    </row>
    <row r="34" spans="1:14" ht="10.5" customHeight="1" x14ac:dyDescent="0.2">
      <c r="A34" s="2480" t="s">
        <v>246</v>
      </c>
      <c r="B34" s="2480"/>
      <c r="C34" s="2480"/>
      <c r="D34" s="837"/>
      <c r="E34" s="2157">
        <f>SUM(E6:E33)</f>
        <v>642522</v>
      </c>
      <c r="F34" s="838">
        <f>SUM(F6:F33)</f>
        <v>634109</v>
      </c>
      <c r="G34" s="838">
        <f t="shared" ref="G34:M34" si="0">SUM(G6:G33)</f>
        <v>614647</v>
      </c>
      <c r="H34" s="838">
        <f t="shared" si="0"/>
        <v>597099</v>
      </c>
      <c r="I34" s="838">
        <f t="shared" si="0"/>
        <v>595025</v>
      </c>
      <c r="J34" s="838">
        <f t="shared" si="0"/>
        <v>590537</v>
      </c>
      <c r="K34" s="838">
        <f t="shared" si="0"/>
        <v>586927</v>
      </c>
      <c r="L34" s="838">
        <f t="shared" si="0"/>
        <v>565264</v>
      </c>
      <c r="M34" s="838">
        <f t="shared" si="0"/>
        <v>560912</v>
      </c>
      <c r="N34" s="839"/>
    </row>
    <row r="35" spans="1:14" s="808" customFormat="1" ht="10.5" customHeight="1" x14ac:dyDescent="0.15">
      <c r="A35" s="2482"/>
      <c r="B35" s="2482"/>
      <c r="C35" s="2482"/>
      <c r="D35" s="2482"/>
      <c r="E35" s="2482"/>
      <c r="F35" s="2482"/>
      <c r="G35" s="2482"/>
      <c r="H35" s="2482"/>
      <c r="I35" s="2482"/>
      <c r="J35" s="2482"/>
      <c r="K35" s="2482"/>
      <c r="L35" s="2482"/>
      <c r="M35" s="2482"/>
      <c r="N35" s="2482"/>
    </row>
    <row r="36" spans="1:14" ht="10.5" customHeight="1" x14ac:dyDescent="0.2">
      <c r="A36" s="2481" t="s">
        <v>247</v>
      </c>
      <c r="B36" s="2481"/>
      <c r="C36" s="2481"/>
      <c r="D36" s="824"/>
      <c r="E36" s="840"/>
      <c r="F36" s="841"/>
      <c r="G36" s="841"/>
      <c r="H36" s="841"/>
      <c r="I36" s="841"/>
      <c r="J36" s="841"/>
      <c r="K36" s="841"/>
      <c r="L36" s="841"/>
      <c r="M36" s="841"/>
      <c r="N36" s="842"/>
    </row>
    <row r="37" spans="1:14" ht="10.5" customHeight="1" x14ac:dyDescent="0.2">
      <c r="A37" s="2481" t="s">
        <v>96</v>
      </c>
      <c r="B37" s="2481"/>
      <c r="C37" s="2481"/>
      <c r="D37" s="843"/>
      <c r="E37" s="209"/>
      <c r="F37" s="819"/>
      <c r="G37" s="819"/>
      <c r="H37" s="819"/>
      <c r="I37" s="819"/>
      <c r="J37" s="819"/>
      <c r="K37" s="819"/>
      <c r="L37" s="819"/>
      <c r="M37" s="819"/>
      <c r="N37" s="825"/>
    </row>
    <row r="38" spans="1:14" ht="10.5" customHeight="1" x14ac:dyDescent="0.2">
      <c r="A38" s="844"/>
      <c r="B38" s="2479" t="s">
        <v>235</v>
      </c>
      <c r="C38" s="2479"/>
      <c r="D38" s="827"/>
      <c r="E38" s="2156">
        <v>175196</v>
      </c>
      <c r="F38" s="828">
        <v>174662</v>
      </c>
      <c r="G38" s="828">
        <v>172836</v>
      </c>
      <c r="H38" s="828">
        <v>163879</v>
      </c>
      <c r="I38" s="828">
        <v>161743</v>
      </c>
      <c r="J38" s="828">
        <v>161859</v>
      </c>
      <c r="K38" s="828">
        <v>163316</v>
      </c>
      <c r="L38" s="828">
        <v>159327</v>
      </c>
      <c r="M38" s="828">
        <v>158296</v>
      </c>
      <c r="N38" s="823"/>
    </row>
    <row r="39" spans="1:14" ht="10.5" customHeight="1" x14ac:dyDescent="0.2">
      <c r="A39" s="826"/>
      <c r="B39" s="2479" t="s">
        <v>248</v>
      </c>
      <c r="C39" s="2479"/>
      <c r="D39" s="827"/>
      <c r="E39" s="2156">
        <v>253976</v>
      </c>
      <c r="F39" s="828">
        <v>250986</v>
      </c>
      <c r="G39" s="822">
        <v>239697</v>
      </c>
      <c r="H39" s="822">
        <v>240149</v>
      </c>
      <c r="I39" s="822">
        <v>239957</v>
      </c>
      <c r="J39" s="822">
        <v>230212</v>
      </c>
      <c r="K39" s="822">
        <v>225652</v>
      </c>
      <c r="L39" s="822">
        <v>225622</v>
      </c>
      <c r="M39" s="822">
        <v>225342</v>
      </c>
      <c r="N39" s="825"/>
    </row>
    <row r="40" spans="1:14" ht="10.5" customHeight="1" x14ac:dyDescent="0.2">
      <c r="A40" s="829"/>
      <c r="B40" s="2479" t="s">
        <v>249</v>
      </c>
      <c r="C40" s="2479"/>
      <c r="D40" s="830"/>
      <c r="E40" s="2156">
        <v>12650</v>
      </c>
      <c r="F40" s="828">
        <v>14795</v>
      </c>
      <c r="G40" s="822">
        <v>13062</v>
      </c>
      <c r="H40" s="822">
        <v>14380</v>
      </c>
      <c r="I40" s="822">
        <v>12829</v>
      </c>
      <c r="J40" s="822">
        <v>14264</v>
      </c>
      <c r="K40" s="822">
        <v>14498</v>
      </c>
      <c r="L40" s="822">
        <v>13789</v>
      </c>
      <c r="M40" s="822">
        <v>15741</v>
      </c>
      <c r="N40" s="825"/>
    </row>
    <row r="41" spans="1:14" ht="10.5" customHeight="1" x14ac:dyDescent="0.2">
      <c r="A41" s="829"/>
      <c r="B41" s="2479" t="s">
        <v>250</v>
      </c>
      <c r="C41" s="2479"/>
      <c r="D41" s="827"/>
      <c r="E41" s="2156">
        <v>39222</v>
      </c>
      <c r="F41" s="828">
        <v>37097</v>
      </c>
      <c r="G41" s="822">
        <v>39112</v>
      </c>
      <c r="H41" s="822">
        <v>42607</v>
      </c>
      <c r="I41" s="822">
        <v>45238</v>
      </c>
      <c r="J41" s="822">
        <v>42696</v>
      </c>
      <c r="K41" s="822">
        <v>42713</v>
      </c>
      <c r="L41" s="822">
        <v>40968</v>
      </c>
      <c r="M41" s="822">
        <v>39978</v>
      </c>
      <c r="N41" s="825"/>
    </row>
    <row r="42" spans="1:14" ht="10.5" customHeight="1" x14ac:dyDescent="0.2">
      <c r="A42" s="2480" t="s">
        <v>251</v>
      </c>
      <c r="B42" s="2480"/>
      <c r="C42" s="2480"/>
      <c r="D42" s="830"/>
      <c r="E42" s="2156">
        <v>13543</v>
      </c>
      <c r="F42" s="828">
        <v>14188</v>
      </c>
      <c r="G42" s="822">
        <v>15435</v>
      </c>
      <c r="H42" s="822">
        <v>13782</v>
      </c>
      <c r="I42" s="822">
        <v>12152</v>
      </c>
      <c r="J42" s="822">
        <v>13725</v>
      </c>
      <c r="K42" s="822">
        <v>15247</v>
      </c>
      <c r="L42" s="822">
        <v>13713</v>
      </c>
      <c r="M42" s="822">
        <v>12582</v>
      </c>
      <c r="N42" s="825"/>
    </row>
    <row r="43" spans="1:14" ht="10.5" customHeight="1" x14ac:dyDescent="0.2">
      <c r="A43" s="2480" t="s">
        <v>252</v>
      </c>
      <c r="B43" s="2480"/>
      <c r="C43" s="2480"/>
      <c r="D43" s="830"/>
      <c r="E43" s="2156">
        <v>1917</v>
      </c>
      <c r="F43" s="828">
        <v>1888</v>
      </c>
      <c r="G43" s="822">
        <v>2660</v>
      </c>
      <c r="H43" s="822">
        <v>2731</v>
      </c>
      <c r="I43" s="822">
        <v>2462</v>
      </c>
      <c r="J43" s="822">
        <v>1991</v>
      </c>
      <c r="K43" s="822">
        <v>1499</v>
      </c>
      <c r="L43" s="822">
        <v>2024</v>
      </c>
      <c r="M43" s="822">
        <v>2061</v>
      </c>
      <c r="N43" s="825"/>
    </row>
    <row r="44" spans="1:14" ht="10.5" customHeight="1" x14ac:dyDescent="0.2">
      <c r="A44" s="2480" t="s">
        <v>253</v>
      </c>
      <c r="B44" s="2480"/>
      <c r="C44" s="2480"/>
      <c r="D44" s="845"/>
      <c r="E44" s="2156">
        <v>50097</v>
      </c>
      <c r="F44" s="828">
        <v>49508</v>
      </c>
      <c r="G44" s="822">
        <v>42481</v>
      </c>
      <c r="H44" s="822">
        <v>30840</v>
      </c>
      <c r="I44" s="822">
        <v>32985</v>
      </c>
      <c r="J44" s="822">
        <v>38373</v>
      </c>
      <c r="K44" s="822">
        <v>33729</v>
      </c>
      <c r="L44" s="822">
        <v>27971</v>
      </c>
      <c r="M44" s="822">
        <v>22553</v>
      </c>
      <c r="N44" s="825"/>
    </row>
    <row r="45" spans="1:14" ht="10.5" customHeight="1" x14ac:dyDescent="0.2">
      <c r="A45" s="2483" t="s">
        <v>100</v>
      </c>
      <c r="B45" s="2483"/>
      <c r="C45" s="2483"/>
      <c r="D45" s="824"/>
      <c r="E45" s="2164"/>
      <c r="F45" s="846"/>
      <c r="G45" s="846"/>
      <c r="H45" s="846"/>
      <c r="I45" s="846"/>
      <c r="J45" s="846"/>
      <c r="K45" s="846"/>
      <c r="L45" s="846"/>
      <c r="M45" s="846"/>
      <c r="N45" s="825"/>
    </row>
    <row r="46" spans="1:14" ht="10.5" customHeight="1" x14ac:dyDescent="0.2">
      <c r="A46" s="831"/>
      <c r="B46" s="2479" t="s">
        <v>238</v>
      </c>
      <c r="C46" s="2479"/>
      <c r="D46" s="832"/>
      <c r="E46" s="2156">
        <v>25895</v>
      </c>
      <c r="F46" s="828">
        <v>22839</v>
      </c>
      <c r="G46" s="828">
        <v>23337</v>
      </c>
      <c r="H46" s="828">
        <v>20973</v>
      </c>
      <c r="I46" s="828">
        <v>21776</v>
      </c>
      <c r="J46" s="828">
        <v>22296</v>
      </c>
      <c r="K46" s="828">
        <v>29091</v>
      </c>
      <c r="L46" s="828">
        <v>23271</v>
      </c>
      <c r="M46" s="828">
        <v>28151</v>
      </c>
      <c r="N46" s="825"/>
    </row>
    <row r="47" spans="1:14" ht="10.5" customHeight="1" x14ac:dyDescent="0.2">
      <c r="A47" s="829"/>
      <c r="B47" s="2479" t="s">
        <v>254</v>
      </c>
      <c r="C47" s="2479"/>
      <c r="D47" s="830"/>
      <c r="E47" s="2156">
        <v>9740</v>
      </c>
      <c r="F47" s="828">
        <v>9745</v>
      </c>
      <c r="G47" s="828">
        <v>10051</v>
      </c>
      <c r="H47" s="828">
        <v>10296</v>
      </c>
      <c r="I47" s="828">
        <v>10521</v>
      </c>
      <c r="J47" s="828">
        <v>9163</v>
      </c>
      <c r="K47" s="828">
        <v>9675</v>
      </c>
      <c r="L47" s="828">
        <v>8828</v>
      </c>
      <c r="M47" s="828">
        <v>9384</v>
      </c>
      <c r="N47" s="825"/>
    </row>
    <row r="48" spans="1:14" ht="10.5" customHeight="1" x14ac:dyDescent="0.2">
      <c r="A48" s="829"/>
      <c r="B48" s="2478" t="s">
        <v>255</v>
      </c>
      <c r="C48" s="2478"/>
      <c r="D48" s="830"/>
      <c r="E48" s="2236">
        <v>38</v>
      </c>
      <c r="F48" s="822">
        <v>40</v>
      </c>
      <c r="G48" s="822">
        <v>41</v>
      </c>
      <c r="H48" s="822">
        <v>43</v>
      </c>
      <c r="I48" s="822">
        <v>31</v>
      </c>
      <c r="J48" s="822">
        <v>32</v>
      </c>
      <c r="K48" s="822">
        <v>32</v>
      </c>
      <c r="L48" s="822">
        <v>30</v>
      </c>
      <c r="M48" s="822">
        <v>30</v>
      </c>
      <c r="N48" s="825"/>
    </row>
    <row r="49" spans="1:14" ht="10.5" customHeight="1" x14ac:dyDescent="0.2">
      <c r="A49" s="829"/>
      <c r="B49" s="2479" t="s">
        <v>256</v>
      </c>
      <c r="C49" s="2479"/>
      <c r="D49" s="830"/>
      <c r="E49" s="2156">
        <v>16618</v>
      </c>
      <c r="F49" s="828">
        <v>16977</v>
      </c>
      <c r="G49" s="828">
        <v>15690</v>
      </c>
      <c r="H49" s="828">
        <v>18223</v>
      </c>
      <c r="I49" s="828">
        <v>16746</v>
      </c>
      <c r="J49" s="828">
        <v>17747</v>
      </c>
      <c r="K49" s="828">
        <v>16009</v>
      </c>
      <c r="L49" s="828">
        <v>15275</v>
      </c>
      <c r="M49" s="828">
        <v>13577</v>
      </c>
      <c r="N49" s="825"/>
    </row>
    <row r="50" spans="1:14" ht="10.5" customHeight="1" x14ac:dyDescent="0.2">
      <c r="A50" s="2480" t="s">
        <v>99</v>
      </c>
      <c r="B50" s="2480"/>
      <c r="C50" s="2480"/>
      <c r="D50" s="821"/>
      <c r="E50" s="2156">
        <v>5620</v>
      </c>
      <c r="F50" s="828">
        <v>4171</v>
      </c>
      <c r="G50" s="828">
        <v>4162</v>
      </c>
      <c r="H50" s="828">
        <v>4080</v>
      </c>
      <c r="I50" s="828">
        <v>4031</v>
      </c>
      <c r="J50" s="828">
        <v>4633</v>
      </c>
      <c r="K50" s="828">
        <v>3144</v>
      </c>
      <c r="L50" s="828">
        <v>3209</v>
      </c>
      <c r="M50" s="828">
        <v>3195</v>
      </c>
      <c r="N50" s="825"/>
    </row>
    <row r="51" spans="1:14" ht="10.5" customHeight="1" x14ac:dyDescent="0.2">
      <c r="A51" s="2483" t="s">
        <v>257</v>
      </c>
      <c r="B51" s="2483"/>
      <c r="C51" s="2483"/>
      <c r="D51" s="818"/>
      <c r="E51" s="2164"/>
      <c r="F51" s="846"/>
      <c r="G51" s="846"/>
      <c r="H51" s="846"/>
      <c r="I51" s="846"/>
      <c r="J51" s="846"/>
      <c r="K51" s="846"/>
      <c r="L51" s="846"/>
      <c r="M51" s="846"/>
      <c r="N51" s="825"/>
    </row>
    <row r="52" spans="1:14" ht="10.5" customHeight="1" x14ac:dyDescent="0.2">
      <c r="A52" s="826"/>
      <c r="B52" s="2479" t="s">
        <v>258</v>
      </c>
      <c r="C52" s="2479"/>
      <c r="D52" s="833"/>
      <c r="E52" s="2156">
        <v>2825</v>
      </c>
      <c r="F52" s="828">
        <v>2575</v>
      </c>
      <c r="G52" s="828">
        <v>2575</v>
      </c>
      <c r="H52" s="828">
        <v>2250</v>
      </c>
      <c r="I52" s="828">
        <v>2250</v>
      </c>
      <c r="J52" s="828">
        <v>2248</v>
      </c>
      <c r="K52" s="828">
        <v>2246</v>
      </c>
      <c r="L52" s="828">
        <v>1797</v>
      </c>
      <c r="M52" s="828">
        <v>1796</v>
      </c>
      <c r="N52" s="825"/>
    </row>
    <row r="53" spans="1:14" ht="10.5" customHeight="1" x14ac:dyDescent="0.2">
      <c r="A53" s="829"/>
      <c r="B53" s="2479" t="s">
        <v>259</v>
      </c>
      <c r="C53" s="2479"/>
      <c r="D53" s="830"/>
      <c r="E53" s="2156">
        <v>13525</v>
      </c>
      <c r="F53" s="828">
        <v>13443</v>
      </c>
      <c r="G53" s="828">
        <v>13350</v>
      </c>
      <c r="H53" s="828">
        <v>13243</v>
      </c>
      <c r="I53" s="828">
        <v>13201</v>
      </c>
      <c r="J53" s="828">
        <v>13166</v>
      </c>
      <c r="K53" s="828">
        <v>13070</v>
      </c>
      <c r="L53" s="828">
        <v>12548</v>
      </c>
      <c r="M53" s="828">
        <v>12197</v>
      </c>
      <c r="N53" s="825"/>
    </row>
    <row r="54" spans="1:14" ht="10.5" customHeight="1" x14ac:dyDescent="0.2">
      <c r="A54" s="829"/>
      <c r="B54" s="2479" t="s">
        <v>260</v>
      </c>
      <c r="C54" s="2479"/>
      <c r="D54" s="830"/>
      <c r="E54" s="2156">
        <v>128</v>
      </c>
      <c r="F54" s="828">
        <v>125</v>
      </c>
      <c r="G54" s="828">
        <v>131</v>
      </c>
      <c r="H54" s="828">
        <v>136</v>
      </c>
      <c r="I54" s="828">
        <v>133</v>
      </c>
      <c r="J54" s="828">
        <v>137</v>
      </c>
      <c r="K54" s="828">
        <v>135</v>
      </c>
      <c r="L54" s="828">
        <v>137</v>
      </c>
      <c r="M54" s="828">
        <v>137</v>
      </c>
      <c r="N54" s="847"/>
    </row>
    <row r="55" spans="1:14" ht="10.5" customHeight="1" x14ac:dyDescent="0.2">
      <c r="A55" s="829"/>
      <c r="B55" s="2479" t="s">
        <v>261</v>
      </c>
      <c r="C55" s="2479"/>
      <c r="D55" s="830"/>
      <c r="E55" s="2156">
        <v>20535</v>
      </c>
      <c r="F55" s="828">
        <v>19793</v>
      </c>
      <c r="G55" s="828">
        <v>19101</v>
      </c>
      <c r="H55" s="828">
        <v>18537</v>
      </c>
      <c r="I55" s="828">
        <v>18051</v>
      </c>
      <c r="J55" s="828">
        <v>17412</v>
      </c>
      <c r="K55" s="828">
        <v>16701</v>
      </c>
      <c r="L55" s="828">
        <v>16101</v>
      </c>
      <c r="M55" s="828">
        <v>15535</v>
      </c>
      <c r="N55" s="847"/>
    </row>
    <row r="56" spans="1:14" ht="10.5" customHeight="1" x14ac:dyDescent="0.2">
      <c r="A56" s="829"/>
      <c r="B56" s="2479" t="s">
        <v>262</v>
      </c>
      <c r="C56" s="2479"/>
      <c r="D56" s="830"/>
      <c r="E56" s="2158">
        <v>815</v>
      </c>
      <c r="F56" s="848">
        <v>1094</v>
      </c>
      <c r="G56" s="848">
        <v>752</v>
      </c>
      <c r="H56" s="848">
        <v>777</v>
      </c>
      <c r="I56" s="848">
        <v>746</v>
      </c>
      <c r="J56" s="848">
        <v>403</v>
      </c>
      <c r="K56" s="848">
        <v>-17</v>
      </c>
      <c r="L56" s="848">
        <v>452</v>
      </c>
      <c r="M56" s="848">
        <v>167</v>
      </c>
      <c r="N56" s="849"/>
    </row>
    <row r="57" spans="1:14" ht="10.5" customHeight="1" x14ac:dyDescent="0.2">
      <c r="A57" s="850"/>
      <c r="B57" s="2485" t="s">
        <v>263</v>
      </c>
      <c r="C57" s="2485"/>
      <c r="D57" s="830"/>
      <c r="E57" s="209">
        <f>SUM(E52:E56)</f>
        <v>37828</v>
      </c>
      <c r="F57" s="819">
        <f>SUM(F52:F56)</f>
        <v>37030</v>
      </c>
      <c r="G57" s="819">
        <f t="shared" ref="G57:M57" si="1">SUM(G52:G56)</f>
        <v>35909</v>
      </c>
      <c r="H57" s="819">
        <f t="shared" si="1"/>
        <v>34943</v>
      </c>
      <c r="I57" s="819">
        <f t="shared" si="1"/>
        <v>34381</v>
      </c>
      <c r="J57" s="819">
        <f t="shared" si="1"/>
        <v>33366</v>
      </c>
      <c r="K57" s="819">
        <f t="shared" si="1"/>
        <v>32135</v>
      </c>
      <c r="L57" s="819">
        <f t="shared" si="1"/>
        <v>31035</v>
      </c>
      <c r="M57" s="819">
        <f t="shared" si="1"/>
        <v>29832</v>
      </c>
      <c r="N57" s="851"/>
    </row>
    <row r="58" spans="1:14" ht="10.5" customHeight="1" x14ac:dyDescent="0.2">
      <c r="A58" s="829"/>
      <c r="B58" s="2479" t="s">
        <v>264</v>
      </c>
      <c r="C58" s="2479"/>
      <c r="D58" s="830"/>
      <c r="E58" s="2164">
        <v>182</v>
      </c>
      <c r="F58" s="846">
        <v>183</v>
      </c>
      <c r="G58" s="846">
        <v>174</v>
      </c>
      <c r="H58" s="846">
        <v>173</v>
      </c>
      <c r="I58" s="846">
        <v>173</v>
      </c>
      <c r="J58" s="846">
        <v>180</v>
      </c>
      <c r="K58" s="846">
        <v>187</v>
      </c>
      <c r="L58" s="846">
        <v>202</v>
      </c>
      <c r="M58" s="846">
        <v>190</v>
      </c>
      <c r="N58" s="851"/>
    </row>
    <row r="59" spans="1:14" ht="10.5" customHeight="1" x14ac:dyDescent="0.2">
      <c r="A59" s="2480" t="s">
        <v>265</v>
      </c>
      <c r="B59" s="2480"/>
      <c r="C59" s="2480"/>
      <c r="D59" s="830"/>
      <c r="E59" s="2157">
        <f>SUM(E57:E58)</f>
        <v>38010</v>
      </c>
      <c r="F59" s="838">
        <f>SUM(F57:F58)</f>
        <v>37213</v>
      </c>
      <c r="G59" s="838">
        <f t="shared" ref="G59:M59" si="2">SUM(G57:G58)</f>
        <v>36083</v>
      </c>
      <c r="H59" s="838">
        <f t="shared" si="2"/>
        <v>35116</v>
      </c>
      <c r="I59" s="838">
        <f t="shared" si="2"/>
        <v>34554</v>
      </c>
      <c r="J59" s="838">
        <f t="shared" si="2"/>
        <v>33546</v>
      </c>
      <c r="K59" s="838">
        <f t="shared" si="2"/>
        <v>32322</v>
      </c>
      <c r="L59" s="838">
        <f t="shared" si="2"/>
        <v>31237</v>
      </c>
      <c r="M59" s="838">
        <f t="shared" si="2"/>
        <v>30022</v>
      </c>
      <c r="N59" s="852"/>
    </row>
    <row r="60" spans="1:14" ht="10.5" customHeight="1" x14ac:dyDescent="0.2">
      <c r="A60" s="2480" t="s">
        <v>266</v>
      </c>
      <c r="B60" s="2480"/>
      <c r="C60" s="2480"/>
      <c r="D60" s="821"/>
      <c r="E60" s="2158">
        <f>SUM(E38:E50)+E59</f>
        <v>642522</v>
      </c>
      <c r="F60" s="848">
        <f>SUM(F38:F50)+F59</f>
        <v>634109</v>
      </c>
      <c r="G60" s="848">
        <f t="shared" ref="G60:M60" si="3">SUM(G38:G50)+G59</f>
        <v>614647</v>
      </c>
      <c r="H60" s="848">
        <f t="shared" si="3"/>
        <v>597099</v>
      </c>
      <c r="I60" s="848">
        <f t="shared" si="3"/>
        <v>595025</v>
      </c>
      <c r="J60" s="848">
        <f t="shared" si="3"/>
        <v>590537</v>
      </c>
      <c r="K60" s="848">
        <f t="shared" si="3"/>
        <v>586927</v>
      </c>
      <c r="L60" s="848">
        <f t="shared" si="3"/>
        <v>565264</v>
      </c>
      <c r="M60" s="848">
        <f t="shared" si="3"/>
        <v>560912</v>
      </c>
      <c r="N60" s="853"/>
    </row>
    <row r="61" spans="1:14" s="808" customFormat="1" ht="2.25" customHeight="1" x14ac:dyDescent="0.15">
      <c r="A61" s="2488"/>
      <c r="B61" s="2488"/>
      <c r="C61" s="2488"/>
      <c r="D61" s="2488"/>
      <c r="E61" s="2488"/>
      <c r="F61" s="2488"/>
      <c r="G61" s="2488"/>
      <c r="H61" s="2488"/>
      <c r="I61" s="2488"/>
      <c r="J61" s="2488"/>
      <c r="K61" s="2488"/>
      <c r="L61" s="2488"/>
      <c r="M61" s="2488"/>
      <c r="N61" s="2488"/>
    </row>
    <row r="62" spans="1:14" s="854" customFormat="1" ht="9" customHeight="1" x14ac:dyDescent="0.15">
      <c r="A62" s="855" t="s">
        <v>163</v>
      </c>
      <c r="B62" s="2484" t="s">
        <v>180</v>
      </c>
      <c r="C62" s="2484"/>
      <c r="D62" s="2484"/>
      <c r="E62" s="2484"/>
      <c r="F62" s="2484"/>
      <c r="G62" s="2484"/>
      <c r="H62" s="2484"/>
      <c r="I62" s="2484"/>
      <c r="J62" s="2484"/>
      <c r="K62" s="2484"/>
      <c r="L62" s="2484"/>
      <c r="M62" s="2484"/>
      <c r="N62" s="2484"/>
    </row>
  </sheetData>
  <sheetProtection selectLockedCells="1"/>
  <mergeCells count="61">
    <mergeCell ref="A34:C34"/>
    <mergeCell ref="A61:N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N1"/>
    <mergeCell ref="A3:C3"/>
    <mergeCell ref="A6:C6"/>
    <mergeCell ref="A7:C7"/>
    <mergeCell ref="A17:C17"/>
    <mergeCell ref="A8:C8"/>
    <mergeCell ref="B9:C9"/>
    <mergeCell ref="A2:N2"/>
    <mergeCell ref="A5:C5"/>
    <mergeCell ref="B10:C10"/>
    <mergeCell ref="B11:C11"/>
    <mergeCell ref="B62:N62"/>
    <mergeCell ref="A37:C37"/>
    <mergeCell ref="A50:C50"/>
    <mergeCell ref="A45:C45"/>
    <mergeCell ref="B46:C46"/>
    <mergeCell ref="B48:C48"/>
    <mergeCell ref="A44:C44"/>
    <mergeCell ref="B47:C47"/>
    <mergeCell ref="B49:C49"/>
    <mergeCell ref="B57:C57"/>
    <mergeCell ref="B56:C56"/>
    <mergeCell ref="A60:C60"/>
    <mergeCell ref="B38:C38"/>
    <mergeCell ref="A35:N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ageMargins left="0.25" right="0.25" top="0.5" bottom="0.25" header="0.5" footer="0.5"/>
  <pageSetup paperSize="9" scale="8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workbookViewId="0">
      <selection activeCell="C77" sqref="C77"/>
    </sheetView>
  </sheetViews>
  <sheetFormatPr defaultColWidth="9.140625" defaultRowHeight="12.75" x14ac:dyDescent="0.2"/>
  <cols>
    <col min="1" max="1" width="2.140625" style="1605" customWidth="1"/>
    <col min="2" max="2" width="41.140625" style="1605" customWidth="1"/>
    <col min="3" max="3" width="7.7109375" style="1606" customWidth="1"/>
    <col min="4" max="4" width="7.28515625" style="1607" customWidth="1"/>
    <col min="5" max="11" width="7.28515625" style="1605" customWidth="1"/>
    <col min="12" max="12" width="1.28515625" style="1605" customWidth="1"/>
    <col min="13" max="13" width="1.7109375" style="1608" customWidth="1"/>
    <col min="14" max="14" width="1.28515625" style="1607" customWidth="1"/>
    <col min="15" max="15" width="7.5703125" style="1605" customWidth="1"/>
    <col min="16" max="18" width="7.28515625" style="1605" customWidth="1"/>
    <col min="19" max="19" width="1.28515625" style="1605" customWidth="1"/>
    <col min="20" max="21" width="9.140625" style="1605" customWidth="1"/>
    <col min="22" max="22" width="9.140625" style="1609" customWidth="1"/>
    <col min="23" max="23" width="9.140625" style="1605" customWidth="1"/>
    <col min="24" max="16384" width="9.140625" style="1605"/>
  </cols>
  <sheetData>
    <row r="1" spans="1:19" ht="15" customHeight="1" x14ac:dyDescent="0.2">
      <c r="A1" s="2383" t="s">
        <v>549</v>
      </c>
      <c r="B1" s="2383"/>
      <c r="C1" s="2383"/>
      <c r="D1" s="2383"/>
      <c r="E1" s="2383"/>
      <c r="F1" s="2383"/>
      <c r="G1" s="2383"/>
      <c r="H1" s="2383"/>
      <c r="I1" s="2383"/>
      <c r="J1" s="2383"/>
      <c r="K1" s="2383"/>
      <c r="L1" s="2383"/>
      <c r="M1" s="2383"/>
      <c r="N1" s="2383"/>
      <c r="O1" s="2383"/>
      <c r="P1" s="2383"/>
      <c r="Q1" s="2383"/>
      <c r="R1" s="2383"/>
      <c r="S1" s="2383"/>
    </row>
    <row r="2" spans="1:19" s="1555" customFormat="1" ht="8.25" customHeight="1" x14ac:dyDescent="0.15">
      <c r="A2" s="2341"/>
      <c r="B2" s="2341"/>
      <c r="C2" s="2341"/>
      <c r="D2" s="2341"/>
      <c r="E2" s="2341"/>
      <c r="F2" s="2341"/>
      <c r="G2" s="2341"/>
      <c r="H2" s="2341"/>
      <c r="I2" s="2341"/>
      <c r="J2" s="2341"/>
      <c r="K2" s="2341"/>
      <c r="L2" s="2341"/>
      <c r="M2" s="2341"/>
      <c r="N2" s="2341"/>
      <c r="O2" s="2341"/>
      <c r="P2" s="2341"/>
      <c r="Q2" s="2341"/>
      <c r="R2" s="2341"/>
      <c r="S2" s="2341"/>
    </row>
    <row r="3" spans="1:19" s="1556" customFormat="1" ht="10.5" customHeight="1" x14ac:dyDescent="0.15">
      <c r="A3" s="2417" t="s">
        <v>1</v>
      </c>
      <c r="B3" s="2417"/>
      <c r="C3" s="447"/>
      <c r="D3" s="448"/>
      <c r="E3" s="448"/>
      <c r="F3" s="448"/>
      <c r="G3" s="448"/>
      <c r="H3" s="448"/>
      <c r="I3" s="448"/>
      <c r="J3" s="448"/>
      <c r="K3" s="448"/>
      <c r="L3" s="449"/>
      <c r="M3" s="450"/>
      <c r="N3" s="447"/>
      <c r="O3" s="182" t="s">
        <v>44</v>
      </c>
      <c r="P3" s="183" t="s">
        <v>45</v>
      </c>
      <c r="Q3" s="183" t="s">
        <v>45</v>
      </c>
      <c r="R3" s="183" t="s">
        <v>46</v>
      </c>
      <c r="S3" s="1308"/>
    </row>
    <row r="4" spans="1:19" s="1556" customFormat="1" ht="10.5" customHeight="1" x14ac:dyDescent="0.15">
      <c r="A4" s="185"/>
      <c r="B4" s="186"/>
      <c r="C4" s="187" t="s">
        <v>847</v>
      </c>
      <c r="D4" s="188" t="s">
        <v>2</v>
      </c>
      <c r="E4" s="188" t="s">
        <v>3</v>
      </c>
      <c r="F4" s="188" t="s">
        <v>4</v>
      </c>
      <c r="G4" s="188" t="s">
        <v>5</v>
      </c>
      <c r="H4" s="188" t="s">
        <v>6</v>
      </c>
      <c r="I4" s="188" t="s">
        <v>7</v>
      </c>
      <c r="J4" s="188" t="s">
        <v>8</v>
      </c>
      <c r="K4" s="188" t="s">
        <v>9</v>
      </c>
      <c r="L4" s="452"/>
      <c r="M4" s="453"/>
      <c r="N4" s="454"/>
      <c r="O4" s="192" t="s">
        <v>846</v>
      </c>
      <c r="P4" s="188" t="s">
        <v>846</v>
      </c>
      <c r="Q4" s="188" t="s">
        <v>47</v>
      </c>
      <c r="R4" s="188" t="s">
        <v>47</v>
      </c>
      <c r="S4" s="189"/>
    </row>
    <row r="5" spans="1:19" s="1556" customFormat="1" ht="10.5" customHeight="1" x14ac:dyDescent="0.15">
      <c r="A5" s="813"/>
      <c r="B5" s="813"/>
      <c r="C5" s="1557"/>
      <c r="D5" s="1557"/>
      <c r="E5" s="1557"/>
      <c r="F5" s="1557"/>
      <c r="G5" s="1557"/>
      <c r="H5" s="1557"/>
      <c r="I5" s="1557"/>
      <c r="J5" s="1557"/>
      <c r="K5" s="1557"/>
      <c r="L5" s="306"/>
      <c r="M5" s="306"/>
      <c r="N5" s="1557"/>
      <c r="O5" s="1557"/>
      <c r="P5" s="1557"/>
      <c r="Q5" s="1557"/>
      <c r="R5" s="1557"/>
      <c r="S5" s="190"/>
    </row>
    <row r="6" spans="1:19" s="1556" customFormat="1" ht="10.5" customHeight="1" x14ac:dyDescent="0.15">
      <c r="A6" s="2408" t="s">
        <v>394</v>
      </c>
      <c r="B6" s="2408"/>
      <c r="C6" s="1558"/>
      <c r="D6" s="1559"/>
      <c r="E6" s="1559"/>
      <c r="F6" s="1559"/>
      <c r="G6" s="1559"/>
      <c r="H6" s="1559"/>
      <c r="I6" s="1559"/>
      <c r="J6" s="1559"/>
      <c r="K6" s="1559"/>
      <c r="L6" s="1560"/>
      <c r="M6" s="306"/>
      <c r="N6" s="1558"/>
      <c r="O6" s="1559"/>
      <c r="P6" s="1559"/>
      <c r="Q6" s="1559"/>
      <c r="R6" s="1559"/>
      <c r="S6" s="1561"/>
    </row>
    <row r="7" spans="1:19" s="1556" customFormat="1" ht="10.5" customHeight="1" x14ac:dyDescent="0.15">
      <c r="A7" s="306"/>
      <c r="B7" s="306" t="s">
        <v>395</v>
      </c>
      <c r="C7" s="209">
        <v>20723</v>
      </c>
      <c r="D7" s="819">
        <v>19331</v>
      </c>
      <c r="E7" s="204">
        <v>19520</v>
      </c>
      <c r="F7" s="204">
        <v>18546</v>
      </c>
      <c r="G7" s="204">
        <v>19191</v>
      </c>
      <c r="H7" s="204">
        <v>19391</v>
      </c>
      <c r="I7" s="204">
        <v>22154</v>
      </c>
      <c r="J7" s="204">
        <v>21764</v>
      </c>
      <c r="K7" s="204">
        <v>20123</v>
      </c>
      <c r="L7" s="203"/>
      <c r="M7" s="204"/>
      <c r="N7" s="472"/>
      <c r="O7" s="2160">
        <v>19864</v>
      </c>
      <c r="P7" s="1562">
        <v>20255</v>
      </c>
      <c r="Q7" s="204">
        <v>19824</v>
      </c>
      <c r="R7" s="204">
        <v>21745</v>
      </c>
      <c r="S7" s="466"/>
    </row>
    <row r="8" spans="1:19" s="1556" customFormat="1" ht="10.5" customHeight="1" x14ac:dyDescent="0.15">
      <c r="A8" s="1104"/>
      <c r="B8" s="1104" t="s">
        <v>92</v>
      </c>
      <c r="C8" s="2236">
        <v>119796</v>
      </c>
      <c r="D8" s="822">
        <v>117641</v>
      </c>
      <c r="E8" s="207">
        <v>107237</v>
      </c>
      <c r="F8" s="207">
        <v>104000</v>
      </c>
      <c r="G8" s="207">
        <v>106192</v>
      </c>
      <c r="H8" s="207">
        <v>101559</v>
      </c>
      <c r="I8" s="207">
        <v>96843</v>
      </c>
      <c r="J8" s="207">
        <v>90896</v>
      </c>
      <c r="K8" s="207">
        <v>89511</v>
      </c>
      <c r="L8" s="203"/>
      <c r="M8" s="204"/>
      <c r="N8" s="494"/>
      <c r="O8" s="2203">
        <v>114861</v>
      </c>
      <c r="P8" s="1563">
        <v>101531</v>
      </c>
      <c r="Q8" s="207">
        <v>102154</v>
      </c>
      <c r="R8" s="207">
        <v>92188</v>
      </c>
      <c r="S8" s="466"/>
    </row>
    <row r="9" spans="1:19" s="1556" customFormat="1" ht="10.5" customHeight="1" x14ac:dyDescent="0.15">
      <c r="A9" s="1104"/>
      <c r="B9" s="1104" t="s">
        <v>93</v>
      </c>
      <c r="C9" s="2236">
        <v>60205</v>
      </c>
      <c r="D9" s="822">
        <v>58845</v>
      </c>
      <c r="E9" s="207">
        <v>57106</v>
      </c>
      <c r="F9" s="207">
        <v>54993</v>
      </c>
      <c r="G9" s="207">
        <v>54384</v>
      </c>
      <c r="H9" s="207">
        <v>54430</v>
      </c>
      <c r="I9" s="207">
        <v>56329</v>
      </c>
      <c r="J9" s="207">
        <v>48472</v>
      </c>
      <c r="K9" s="207">
        <v>47117</v>
      </c>
      <c r="L9" s="203"/>
      <c r="M9" s="204"/>
      <c r="N9" s="494"/>
      <c r="O9" s="2203">
        <v>58718</v>
      </c>
      <c r="P9" s="1563">
        <v>55054</v>
      </c>
      <c r="Q9" s="207">
        <v>55039</v>
      </c>
      <c r="R9" s="207">
        <v>46634</v>
      </c>
      <c r="S9" s="466"/>
    </row>
    <row r="10" spans="1:19" s="1556" customFormat="1" ht="10.5" customHeight="1" x14ac:dyDescent="0.15">
      <c r="A10" s="1104"/>
      <c r="B10" s="1104" t="s">
        <v>183</v>
      </c>
      <c r="C10" s="2236">
        <v>393659</v>
      </c>
      <c r="D10" s="822">
        <v>388601</v>
      </c>
      <c r="E10" s="207">
        <v>385450</v>
      </c>
      <c r="F10" s="207">
        <v>378555</v>
      </c>
      <c r="G10" s="207">
        <v>376300</v>
      </c>
      <c r="H10" s="207">
        <v>370568</v>
      </c>
      <c r="I10" s="207">
        <v>366380</v>
      </c>
      <c r="J10" s="207">
        <v>361849</v>
      </c>
      <c r="K10" s="207">
        <v>342705</v>
      </c>
      <c r="L10" s="203"/>
      <c r="M10" s="204"/>
      <c r="N10" s="494"/>
      <c r="O10" s="2203">
        <v>389244</v>
      </c>
      <c r="P10" s="1563">
        <v>371088</v>
      </c>
      <c r="Q10" s="207">
        <v>372970</v>
      </c>
      <c r="R10" s="207">
        <v>338092</v>
      </c>
      <c r="S10" s="466"/>
    </row>
    <row r="11" spans="1:19" s="1556" customFormat="1" ht="10.5" customHeight="1" x14ac:dyDescent="0.15">
      <c r="A11" s="1104"/>
      <c r="B11" s="1104" t="s">
        <v>116</v>
      </c>
      <c r="C11" s="209">
        <v>54154</v>
      </c>
      <c r="D11" s="819">
        <v>49138</v>
      </c>
      <c r="E11" s="204">
        <v>51286</v>
      </c>
      <c r="F11" s="204">
        <v>47632</v>
      </c>
      <c r="G11" s="204">
        <v>49153</v>
      </c>
      <c r="H11" s="204">
        <v>48392</v>
      </c>
      <c r="I11" s="204">
        <v>48638</v>
      </c>
      <c r="J11" s="204">
        <v>45924</v>
      </c>
      <c r="K11" s="204">
        <v>43682</v>
      </c>
      <c r="L11" s="203"/>
      <c r="M11" s="204"/>
      <c r="N11" s="472"/>
      <c r="O11" s="2160">
        <v>51551</v>
      </c>
      <c r="P11" s="1562">
        <v>48732</v>
      </c>
      <c r="Q11" s="204">
        <v>48454</v>
      </c>
      <c r="R11" s="204">
        <v>43706</v>
      </c>
      <c r="S11" s="466"/>
    </row>
    <row r="12" spans="1:19" s="1556" customFormat="1" ht="10.5" customHeight="1" x14ac:dyDescent="0.15">
      <c r="A12" s="2409" t="s">
        <v>246</v>
      </c>
      <c r="B12" s="2409"/>
      <c r="C12" s="2157">
        <f>SUM(C7:C11)</f>
        <v>648537</v>
      </c>
      <c r="D12" s="838">
        <f>SUM(D7:D11)</f>
        <v>633556</v>
      </c>
      <c r="E12" s="838">
        <f t="shared" ref="E12:K12" si="0">SUM(E7:E11)</f>
        <v>620599</v>
      </c>
      <c r="F12" s="838">
        <f t="shared" si="0"/>
        <v>603726</v>
      </c>
      <c r="G12" s="838">
        <f t="shared" si="0"/>
        <v>605220</v>
      </c>
      <c r="H12" s="838">
        <f t="shared" si="0"/>
        <v>594340</v>
      </c>
      <c r="I12" s="838">
        <f t="shared" si="0"/>
        <v>590344</v>
      </c>
      <c r="J12" s="838">
        <f t="shared" si="0"/>
        <v>568905</v>
      </c>
      <c r="K12" s="838">
        <f t="shared" si="0"/>
        <v>543138</v>
      </c>
      <c r="L12" s="213"/>
      <c r="M12" s="204"/>
      <c r="N12" s="481"/>
      <c r="O12" s="2161">
        <f>SUM(O7:O11)</f>
        <v>634238</v>
      </c>
      <c r="P12" s="480">
        <f>SUM(P7:P11)</f>
        <v>596660</v>
      </c>
      <c r="Q12" s="480">
        <f t="shared" ref="Q12:R12" si="1">SUM(Q7:Q11)</f>
        <v>598441</v>
      </c>
      <c r="R12" s="480">
        <f t="shared" si="1"/>
        <v>542365</v>
      </c>
      <c r="S12" s="1564"/>
    </row>
    <row r="13" spans="1:19" s="1556" customFormat="1" ht="10.5" customHeight="1" x14ac:dyDescent="0.15">
      <c r="A13" s="2408" t="s">
        <v>550</v>
      </c>
      <c r="B13" s="2408"/>
      <c r="C13" s="840"/>
      <c r="D13" s="841"/>
      <c r="E13" s="1565"/>
      <c r="F13" s="1565"/>
      <c r="G13" s="1565"/>
      <c r="H13" s="1565"/>
      <c r="I13" s="1565"/>
      <c r="J13" s="1565"/>
      <c r="K13" s="1565"/>
      <c r="L13" s="203"/>
      <c r="M13" s="204"/>
      <c r="N13" s="1566"/>
      <c r="O13" s="2237"/>
      <c r="P13" s="495"/>
      <c r="Q13" s="1565"/>
      <c r="R13" s="1565"/>
      <c r="S13" s="1567"/>
    </row>
    <row r="14" spans="1:19" s="1556" customFormat="1" ht="10.5" customHeight="1" x14ac:dyDescent="0.15">
      <c r="A14" s="201"/>
      <c r="B14" s="201" t="s">
        <v>96</v>
      </c>
      <c r="C14" s="2156">
        <v>479052</v>
      </c>
      <c r="D14" s="828">
        <v>473656</v>
      </c>
      <c r="E14" s="202">
        <v>470083</v>
      </c>
      <c r="F14" s="202">
        <v>459247</v>
      </c>
      <c r="G14" s="202">
        <v>457440</v>
      </c>
      <c r="H14" s="202">
        <v>453761</v>
      </c>
      <c r="I14" s="202">
        <v>451237</v>
      </c>
      <c r="J14" s="202">
        <v>442213</v>
      </c>
      <c r="K14" s="202">
        <v>423060</v>
      </c>
      <c r="L14" s="203"/>
      <c r="M14" s="204"/>
      <c r="N14" s="464"/>
      <c r="O14" s="2159">
        <v>474270</v>
      </c>
      <c r="P14" s="1568">
        <v>454150</v>
      </c>
      <c r="Q14" s="202">
        <v>455435</v>
      </c>
      <c r="R14" s="202">
        <v>424137</v>
      </c>
      <c r="S14" s="206"/>
    </row>
    <row r="15" spans="1:19" s="1556" customFormat="1" ht="10.5" customHeight="1" x14ac:dyDescent="0.15">
      <c r="A15" s="306"/>
      <c r="B15" s="306" t="s">
        <v>551</v>
      </c>
      <c r="C15" s="209"/>
      <c r="D15" s="819"/>
      <c r="E15" s="204"/>
      <c r="F15" s="204"/>
      <c r="G15" s="204"/>
      <c r="H15" s="204"/>
      <c r="I15" s="204"/>
      <c r="J15" s="204"/>
      <c r="K15" s="204"/>
      <c r="L15" s="203"/>
      <c r="M15" s="204"/>
      <c r="N15" s="472"/>
      <c r="O15" s="2160"/>
      <c r="P15" s="1569"/>
      <c r="Q15" s="204"/>
      <c r="R15" s="204"/>
      <c r="S15" s="206"/>
    </row>
    <row r="16" spans="1:19" s="1556" customFormat="1" ht="10.5" customHeight="1" x14ac:dyDescent="0.15">
      <c r="A16" s="201"/>
      <c r="B16" s="229" t="s">
        <v>552</v>
      </c>
      <c r="C16" s="2156">
        <v>73047</v>
      </c>
      <c r="D16" s="828">
        <v>68701</v>
      </c>
      <c r="E16" s="202">
        <v>58546</v>
      </c>
      <c r="F16" s="202">
        <v>56990</v>
      </c>
      <c r="G16" s="202">
        <v>59192</v>
      </c>
      <c r="H16" s="202">
        <v>55050</v>
      </c>
      <c r="I16" s="202">
        <v>54179</v>
      </c>
      <c r="J16" s="202">
        <v>46174</v>
      </c>
      <c r="K16" s="202">
        <v>39947</v>
      </c>
      <c r="L16" s="203"/>
      <c r="M16" s="204"/>
      <c r="N16" s="464"/>
      <c r="O16" s="2159">
        <v>66744</v>
      </c>
      <c r="P16" s="1568">
        <v>56152</v>
      </c>
      <c r="Q16" s="202">
        <v>56363</v>
      </c>
      <c r="R16" s="202">
        <v>40092</v>
      </c>
      <c r="S16" s="206"/>
    </row>
    <row r="17" spans="1:19" s="1556" customFormat="1" ht="10.5" customHeight="1" x14ac:dyDescent="0.15">
      <c r="A17" s="1104"/>
      <c r="B17" s="1104" t="s">
        <v>116</v>
      </c>
      <c r="C17" s="2236">
        <v>53649</v>
      </c>
      <c r="D17" s="822">
        <v>50202</v>
      </c>
      <c r="E17" s="207">
        <v>52174</v>
      </c>
      <c r="F17" s="207">
        <v>48783</v>
      </c>
      <c r="G17" s="207">
        <v>50032</v>
      </c>
      <c r="H17" s="207">
        <v>48447</v>
      </c>
      <c r="I17" s="207">
        <v>50006</v>
      </c>
      <c r="J17" s="207">
        <v>46854</v>
      </c>
      <c r="K17" s="207">
        <v>48663</v>
      </c>
      <c r="L17" s="203"/>
      <c r="M17" s="204"/>
      <c r="N17" s="494"/>
      <c r="O17" s="2203">
        <v>52028</v>
      </c>
      <c r="P17" s="1570">
        <v>49508</v>
      </c>
      <c r="Q17" s="207">
        <v>49325</v>
      </c>
      <c r="R17" s="207">
        <v>47930</v>
      </c>
      <c r="S17" s="206"/>
    </row>
    <row r="18" spans="1:19" s="1556" customFormat="1" ht="10.5" customHeight="1" x14ac:dyDescent="0.15">
      <c r="A18" s="1104"/>
      <c r="B18" s="1104" t="s">
        <v>99</v>
      </c>
      <c r="C18" s="2236">
        <v>4846</v>
      </c>
      <c r="D18" s="822">
        <v>4153</v>
      </c>
      <c r="E18" s="207">
        <v>4151</v>
      </c>
      <c r="F18" s="207">
        <v>4081</v>
      </c>
      <c r="G18" s="207">
        <v>4290</v>
      </c>
      <c r="H18" s="207">
        <v>3622</v>
      </c>
      <c r="I18" s="207">
        <v>3185</v>
      </c>
      <c r="J18" s="207">
        <v>3200</v>
      </c>
      <c r="K18" s="207">
        <v>3300</v>
      </c>
      <c r="L18" s="203"/>
      <c r="M18" s="204"/>
      <c r="N18" s="494"/>
      <c r="O18" s="2203">
        <v>4386</v>
      </c>
      <c r="P18" s="1570">
        <v>3699</v>
      </c>
      <c r="Q18" s="207">
        <v>3796</v>
      </c>
      <c r="R18" s="207">
        <v>3282</v>
      </c>
      <c r="S18" s="206"/>
    </row>
    <row r="19" spans="1:19" s="1556" customFormat="1" ht="10.5" customHeight="1" x14ac:dyDescent="0.15">
      <c r="A19" s="1104"/>
      <c r="B19" s="1104" t="s">
        <v>553</v>
      </c>
      <c r="C19" s="209">
        <v>37761</v>
      </c>
      <c r="D19" s="819">
        <v>36666</v>
      </c>
      <c r="E19" s="204">
        <v>35468</v>
      </c>
      <c r="F19" s="204">
        <v>34450</v>
      </c>
      <c r="G19" s="204">
        <v>34086</v>
      </c>
      <c r="H19" s="204">
        <v>33263</v>
      </c>
      <c r="I19" s="204">
        <v>31543</v>
      </c>
      <c r="J19" s="204">
        <v>30270</v>
      </c>
      <c r="K19" s="204">
        <v>27969</v>
      </c>
      <c r="L19" s="1571"/>
      <c r="M19" s="204"/>
      <c r="N19" s="494"/>
      <c r="O19" s="2203">
        <v>36631</v>
      </c>
      <c r="P19" s="1570">
        <v>32961</v>
      </c>
      <c r="Q19" s="207">
        <v>33336</v>
      </c>
      <c r="R19" s="207">
        <v>26726</v>
      </c>
      <c r="S19" s="1572"/>
    </row>
    <row r="20" spans="1:19" s="1556" customFormat="1" ht="10.5" customHeight="1" x14ac:dyDescent="0.15">
      <c r="A20" s="1104"/>
      <c r="B20" s="1104" t="s">
        <v>264</v>
      </c>
      <c r="C20" s="2164">
        <v>182</v>
      </c>
      <c r="D20" s="846">
        <v>178</v>
      </c>
      <c r="E20" s="249">
        <v>177</v>
      </c>
      <c r="F20" s="249">
        <v>175</v>
      </c>
      <c r="G20" s="249">
        <v>180</v>
      </c>
      <c r="H20" s="249">
        <v>197</v>
      </c>
      <c r="I20" s="249">
        <v>194</v>
      </c>
      <c r="J20" s="249">
        <v>194</v>
      </c>
      <c r="K20" s="249">
        <v>199</v>
      </c>
      <c r="L20" s="203"/>
      <c r="M20" s="204"/>
      <c r="N20" s="479"/>
      <c r="O20" s="2238">
        <v>179</v>
      </c>
      <c r="P20" s="1573">
        <v>190</v>
      </c>
      <c r="Q20" s="249">
        <v>186</v>
      </c>
      <c r="R20" s="249">
        <v>198</v>
      </c>
      <c r="S20" s="466"/>
    </row>
    <row r="21" spans="1:19" s="1556" customFormat="1" ht="10.5" customHeight="1" x14ac:dyDescent="0.15">
      <c r="A21" s="2418" t="s">
        <v>266</v>
      </c>
      <c r="B21" s="2418"/>
      <c r="C21" s="2157">
        <f>SUM(C14:C20)</f>
        <v>648537</v>
      </c>
      <c r="D21" s="838">
        <f>SUM(D14:D20)</f>
        <v>633556</v>
      </c>
      <c r="E21" s="838">
        <f t="shared" ref="E21:K21" si="2">SUM(E14:E20)</f>
        <v>620599</v>
      </c>
      <c r="F21" s="838">
        <f t="shared" si="2"/>
        <v>603726</v>
      </c>
      <c r="G21" s="838">
        <f t="shared" si="2"/>
        <v>605220</v>
      </c>
      <c r="H21" s="838">
        <f t="shared" si="2"/>
        <v>594340</v>
      </c>
      <c r="I21" s="838">
        <f t="shared" si="2"/>
        <v>590344</v>
      </c>
      <c r="J21" s="838">
        <f t="shared" si="2"/>
        <v>568905</v>
      </c>
      <c r="K21" s="838">
        <f t="shared" si="2"/>
        <v>543138</v>
      </c>
      <c r="L21" s="213"/>
      <c r="M21" s="204"/>
      <c r="N21" s="481"/>
      <c r="O21" s="2161">
        <f>SUM(O14:O20)</f>
        <v>634238</v>
      </c>
      <c r="P21" s="480">
        <f>SUM(P14:P20)</f>
        <v>596660</v>
      </c>
      <c r="Q21" s="480">
        <f t="shared" ref="Q21:R21" si="3">SUM(Q14:Q20)</f>
        <v>598441</v>
      </c>
      <c r="R21" s="480">
        <f t="shared" si="3"/>
        <v>542365</v>
      </c>
      <c r="S21" s="215"/>
    </row>
    <row r="22" spans="1:19" s="1556" customFormat="1" ht="10.5" customHeight="1" x14ac:dyDescent="0.15">
      <c r="A22" s="2491" t="s">
        <v>835</v>
      </c>
      <c r="B22" s="2491"/>
      <c r="C22" s="2157">
        <v>580437</v>
      </c>
      <c r="D22" s="838">
        <v>570057</v>
      </c>
      <c r="E22" s="212">
        <v>554312</v>
      </c>
      <c r="F22" s="212">
        <v>540933</v>
      </c>
      <c r="G22" s="212">
        <v>542140</v>
      </c>
      <c r="H22" s="212">
        <v>532516</v>
      </c>
      <c r="I22" s="212">
        <v>528528</v>
      </c>
      <c r="J22" s="212">
        <v>510038</v>
      </c>
      <c r="K22" s="212">
        <v>486949</v>
      </c>
      <c r="L22" s="216"/>
      <c r="M22" s="204"/>
      <c r="N22" s="469"/>
      <c r="O22" s="2162">
        <v>568250</v>
      </c>
      <c r="P22" s="1574">
        <v>534415</v>
      </c>
      <c r="Q22" s="211">
        <v>536059</v>
      </c>
      <c r="R22" s="211">
        <v>485837</v>
      </c>
      <c r="S22" s="1575"/>
    </row>
    <row r="23" spans="1:19" s="1556" customFormat="1" ht="4.5" customHeight="1" x14ac:dyDescent="0.15">
      <c r="A23" s="1576"/>
      <c r="B23" s="1576"/>
      <c r="C23" s="1576"/>
      <c r="D23" s="1576"/>
      <c r="E23" s="1576"/>
      <c r="F23" s="1576"/>
      <c r="G23" s="1576"/>
      <c r="H23" s="1576"/>
      <c r="I23" s="1576"/>
      <c r="J23" s="1576"/>
      <c r="K23" s="1576"/>
      <c r="L23" s="1576"/>
      <c r="M23" s="1576"/>
      <c r="N23" s="1576"/>
      <c r="O23" s="1576"/>
      <c r="P23" s="1576"/>
      <c r="Q23" s="1576"/>
      <c r="R23" s="1576"/>
      <c r="S23" s="1576"/>
    </row>
    <row r="24" spans="1:19" s="1577" customFormat="1" ht="9" customHeight="1" x14ac:dyDescent="0.15">
      <c r="A24" s="1578" t="s">
        <v>40</v>
      </c>
      <c r="B24" s="2489" t="s">
        <v>554</v>
      </c>
      <c r="C24" s="2490"/>
      <c r="D24" s="2490"/>
      <c r="E24" s="2490"/>
      <c r="F24" s="2490"/>
      <c r="G24" s="2490"/>
      <c r="H24" s="2490"/>
      <c r="I24" s="2490"/>
      <c r="J24" s="2490"/>
      <c r="K24" s="2490"/>
      <c r="L24" s="2490"/>
      <c r="M24" s="2490"/>
      <c r="N24" s="2490"/>
      <c r="O24" s="2490"/>
      <c r="P24" s="2490"/>
      <c r="Q24" s="2490"/>
      <c r="R24" s="2490"/>
      <c r="S24" s="2490"/>
    </row>
    <row r="25" spans="1:19" ht="8.25" customHeight="1" x14ac:dyDescent="0.2">
      <c r="A25" s="160"/>
      <c r="B25" s="160"/>
      <c r="C25" s="1579"/>
      <c r="D25" s="160"/>
      <c r="E25" s="160"/>
      <c r="F25" s="160"/>
      <c r="G25" s="160"/>
      <c r="H25" s="160"/>
      <c r="I25" s="160"/>
      <c r="J25" s="160"/>
      <c r="K25" s="160"/>
      <c r="L25" s="160"/>
      <c r="M25" s="160"/>
      <c r="N25" s="160"/>
      <c r="O25" s="1579"/>
      <c r="P25" s="160"/>
      <c r="Q25" s="160"/>
      <c r="R25" s="160"/>
      <c r="S25" s="160"/>
    </row>
    <row r="26" spans="1:19" ht="15" customHeight="1" x14ac:dyDescent="0.2">
      <c r="A26" s="2497" t="s">
        <v>555</v>
      </c>
      <c r="B26" s="2497"/>
      <c r="C26" s="2497"/>
      <c r="D26" s="2497"/>
      <c r="E26" s="2497"/>
      <c r="F26" s="2497"/>
      <c r="G26" s="2497"/>
      <c r="H26" s="2497"/>
      <c r="I26" s="2497"/>
      <c r="J26" s="2497"/>
      <c r="K26" s="2497"/>
      <c r="L26" s="2497"/>
      <c r="M26" s="1580"/>
      <c r="N26" s="1581"/>
      <c r="O26" s="1555"/>
      <c r="P26" s="1555"/>
      <c r="Q26" s="1555"/>
      <c r="R26" s="1555"/>
      <c r="S26" s="1555"/>
    </row>
    <row r="27" spans="1:19" s="1555" customFormat="1" ht="8.25" customHeight="1" x14ac:dyDescent="0.15">
      <c r="A27" s="2499"/>
      <c r="B27" s="2499"/>
      <c r="C27" s="2499"/>
      <c r="D27" s="2499"/>
      <c r="E27" s="2499"/>
      <c r="F27" s="2499"/>
      <c r="G27" s="2499"/>
      <c r="H27" s="2499"/>
      <c r="I27" s="2499"/>
      <c r="J27" s="2499"/>
      <c r="K27" s="2499"/>
      <c r="L27" s="2499"/>
      <c r="M27" s="1582"/>
      <c r="N27" s="1581"/>
    </row>
    <row r="28" spans="1:19" ht="10.5" customHeight="1" x14ac:dyDescent="0.2">
      <c r="A28" s="2498" t="s">
        <v>1</v>
      </c>
      <c r="B28" s="2498"/>
      <c r="C28" s="1583" t="s">
        <v>847</v>
      </c>
      <c r="D28" s="1584" t="s">
        <v>2</v>
      </c>
      <c r="E28" s="1584" t="s">
        <v>3</v>
      </c>
      <c r="F28" s="1584" t="s">
        <v>4</v>
      </c>
      <c r="G28" s="1584" t="s">
        <v>5</v>
      </c>
      <c r="H28" s="1584" t="s">
        <v>6</v>
      </c>
      <c r="I28" s="1584" t="s">
        <v>7</v>
      </c>
      <c r="J28" s="1584" t="s">
        <v>8</v>
      </c>
      <c r="K28" s="1584" t="s">
        <v>9</v>
      </c>
      <c r="L28" s="1585"/>
      <c r="M28" s="1586"/>
      <c r="N28" s="1581"/>
      <c r="O28" s="1555"/>
      <c r="P28" s="1555"/>
      <c r="Q28" s="1555"/>
      <c r="R28" s="1555"/>
      <c r="S28" s="1555"/>
    </row>
    <row r="29" spans="1:19" ht="10.5" customHeight="1" x14ac:dyDescent="0.2">
      <c r="A29" s="1587"/>
      <c r="B29" s="1587"/>
      <c r="C29" s="1588"/>
      <c r="D29" s="1588"/>
      <c r="E29" s="1588"/>
      <c r="F29" s="1588"/>
      <c r="G29" s="1588"/>
      <c r="H29" s="1588"/>
      <c r="I29" s="1588"/>
      <c r="J29" s="1588"/>
      <c r="K29" s="1588"/>
      <c r="L29" s="1588"/>
      <c r="M29" s="1589"/>
      <c r="N29" s="1582"/>
      <c r="O29" s="1555"/>
      <c r="P29" s="1555"/>
      <c r="Q29" s="1555"/>
      <c r="R29" s="1555"/>
      <c r="S29" s="1555"/>
    </row>
    <row r="30" spans="1:19" ht="10.5" customHeight="1" x14ac:dyDescent="0.2">
      <c r="A30" s="2493" t="s">
        <v>556</v>
      </c>
      <c r="B30" s="2493"/>
      <c r="C30" s="1590"/>
      <c r="D30" s="1591"/>
      <c r="E30" s="1591"/>
      <c r="F30" s="1591"/>
      <c r="G30" s="1591"/>
      <c r="H30" s="1591"/>
      <c r="I30" s="1591"/>
      <c r="J30" s="1591"/>
      <c r="K30" s="1591"/>
      <c r="L30" s="1592"/>
      <c r="M30" s="1586"/>
      <c r="N30" s="1581"/>
      <c r="O30" s="1555"/>
      <c r="P30" s="1555"/>
      <c r="Q30" s="1555"/>
      <c r="R30" s="1555"/>
      <c r="S30" s="1555"/>
    </row>
    <row r="31" spans="1:19" ht="10.5" customHeight="1" x14ac:dyDescent="0.2">
      <c r="A31" s="2496" t="s">
        <v>557</v>
      </c>
      <c r="B31" s="2496"/>
      <c r="C31" s="209">
        <f t="shared" ref="C31:J31" si="4">D35</f>
        <v>5643</v>
      </c>
      <c r="D31" s="819">
        <f t="shared" si="4"/>
        <v>5555</v>
      </c>
      <c r="E31" s="239">
        <f t="shared" si="4"/>
        <v>5564</v>
      </c>
      <c r="F31" s="239">
        <f t="shared" si="4"/>
        <v>5510</v>
      </c>
      <c r="G31" s="239">
        <f t="shared" si="4"/>
        <v>5452</v>
      </c>
      <c r="H31" s="239">
        <f t="shared" si="4"/>
        <v>5267</v>
      </c>
      <c r="I31" s="239">
        <f t="shared" si="4"/>
        <v>5367</v>
      </c>
      <c r="J31" s="239">
        <f t="shared" si="4"/>
        <v>5101</v>
      </c>
      <c r="K31" s="239">
        <v>1549</v>
      </c>
      <c r="L31" s="206"/>
      <c r="M31" s="1593"/>
      <c r="N31" s="1581"/>
      <c r="O31" s="1555"/>
      <c r="P31" s="1555"/>
      <c r="Q31" s="1555"/>
      <c r="R31" s="1555"/>
      <c r="S31" s="1555"/>
    </row>
    <row r="32" spans="1:19" ht="10.5" customHeight="1" x14ac:dyDescent="0.2">
      <c r="A32" s="1594"/>
      <c r="B32" s="1595" t="s">
        <v>558</v>
      </c>
      <c r="C32" s="2236">
        <v>0</v>
      </c>
      <c r="D32" s="822">
        <v>0</v>
      </c>
      <c r="E32" s="207">
        <v>0</v>
      </c>
      <c r="F32" s="207">
        <v>0</v>
      </c>
      <c r="G32" s="207">
        <v>0</v>
      </c>
      <c r="H32" s="207">
        <v>0</v>
      </c>
      <c r="I32" s="207">
        <v>91</v>
      </c>
      <c r="J32" s="207">
        <v>120</v>
      </c>
      <c r="K32" s="207">
        <v>3824</v>
      </c>
      <c r="L32" s="1596"/>
      <c r="M32" s="1593"/>
      <c r="N32" s="1581"/>
      <c r="O32" s="1555"/>
      <c r="P32" s="1555"/>
      <c r="Q32" s="1555"/>
      <c r="R32" s="1555"/>
      <c r="S32" s="1555"/>
    </row>
    <row r="33" spans="1:19" ht="10.5" customHeight="1" x14ac:dyDescent="0.2">
      <c r="A33" s="1594"/>
      <c r="B33" s="1595" t="s">
        <v>559</v>
      </c>
      <c r="C33" s="2236">
        <v>0</v>
      </c>
      <c r="D33" s="822">
        <v>0</v>
      </c>
      <c r="E33" s="467">
        <v>0</v>
      </c>
      <c r="F33" s="467">
        <v>0</v>
      </c>
      <c r="G33" s="467">
        <v>0</v>
      </c>
      <c r="H33" s="467">
        <v>0</v>
      </c>
      <c r="I33" s="467">
        <v>0</v>
      </c>
      <c r="J33" s="467">
        <v>0</v>
      </c>
      <c r="K33" s="467">
        <v>0</v>
      </c>
      <c r="L33" s="206"/>
      <c r="M33" s="1593"/>
      <c r="N33" s="1581"/>
      <c r="O33" s="1555"/>
      <c r="P33" s="1555"/>
      <c r="Q33" s="1555"/>
      <c r="R33" s="1555"/>
      <c r="S33" s="1555"/>
    </row>
    <row r="34" spans="1:19" ht="10.5" customHeight="1" x14ac:dyDescent="0.2">
      <c r="A34" s="1594"/>
      <c r="B34" s="1595" t="s">
        <v>801</v>
      </c>
      <c r="C34" s="2195">
        <v>-68</v>
      </c>
      <c r="D34" s="1939">
        <v>88</v>
      </c>
      <c r="E34" s="211">
        <v>-9</v>
      </c>
      <c r="F34" s="211">
        <v>54</v>
      </c>
      <c r="G34" s="211">
        <v>58</v>
      </c>
      <c r="H34" s="211">
        <v>185</v>
      </c>
      <c r="I34" s="211">
        <v>-191</v>
      </c>
      <c r="J34" s="211">
        <v>146</v>
      </c>
      <c r="K34" s="211">
        <v>-272</v>
      </c>
      <c r="L34" s="218"/>
      <c r="M34" s="1593"/>
      <c r="N34" s="1581"/>
      <c r="O34" s="1555"/>
      <c r="P34" s="1555"/>
      <c r="Q34" s="1555"/>
      <c r="R34" s="1555"/>
      <c r="S34" s="1555"/>
    </row>
    <row r="35" spans="1:19" ht="10.5" customHeight="1" x14ac:dyDescent="0.2">
      <c r="A35" s="2494" t="s">
        <v>560</v>
      </c>
      <c r="B35" s="2494"/>
      <c r="C35" s="2157">
        <f>SUM(C31:C34)</f>
        <v>5575</v>
      </c>
      <c r="D35" s="838">
        <v>5643</v>
      </c>
      <c r="E35" s="211">
        <v>5555</v>
      </c>
      <c r="F35" s="211">
        <v>5564</v>
      </c>
      <c r="G35" s="211">
        <v>5510</v>
      </c>
      <c r="H35" s="211">
        <v>5452</v>
      </c>
      <c r="I35" s="211">
        <v>5267</v>
      </c>
      <c r="J35" s="211">
        <v>5367</v>
      </c>
      <c r="K35" s="211">
        <v>5101</v>
      </c>
      <c r="L35" s="218"/>
      <c r="M35" s="1593"/>
      <c r="N35" s="1581"/>
      <c r="O35" s="1555"/>
      <c r="P35" s="1555"/>
      <c r="Q35" s="1555"/>
      <c r="R35" s="1555"/>
      <c r="S35" s="1555"/>
    </row>
    <row r="36" spans="1:19" ht="10.5" customHeight="1" x14ac:dyDescent="0.2">
      <c r="A36" s="1597"/>
      <c r="B36" s="1597"/>
      <c r="C36" s="2161"/>
      <c r="D36" s="838"/>
      <c r="E36" s="212"/>
      <c r="F36" s="212"/>
      <c r="G36" s="212"/>
      <c r="H36" s="212"/>
      <c r="I36" s="212"/>
      <c r="J36" s="212"/>
      <c r="K36" s="212"/>
      <c r="L36" s="489"/>
      <c r="M36" s="613"/>
      <c r="N36" s="1581"/>
      <c r="O36" s="1555"/>
      <c r="P36" s="1555"/>
      <c r="Q36" s="1555"/>
      <c r="R36" s="1555"/>
      <c r="S36" s="1555"/>
    </row>
    <row r="37" spans="1:19" ht="10.5" customHeight="1" x14ac:dyDescent="0.2">
      <c r="A37" s="2493" t="s">
        <v>561</v>
      </c>
      <c r="B37" s="2493"/>
      <c r="C37" s="840"/>
      <c r="D37" s="841"/>
      <c r="E37" s="1565"/>
      <c r="F37" s="1565"/>
      <c r="G37" s="1565"/>
      <c r="H37" s="1565"/>
      <c r="I37" s="1565"/>
      <c r="J37" s="1565"/>
      <c r="K37" s="1565"/>
      <c r="L37" s="232"/>
      <c r="M37" s="1593"/>
      <c r="N37" s="1582"/>
      <c r="O37" s="1555"/>
      <c r="P37" s="1555"/>
      <c r="Q37" s="1555"/>
      <c r="R37" s="1555"/>
      <c r="S37" s="1555"/>
    </row>
    <row r="38" spans="1:19" ht="10.5" customHeight="1" x14ac:dyDescent="0.2">
      <c r="A38" s="2496" t="s">
        <v>557</v>
      </c>
      <c r="B38" s="2496"/>
      <c r="C38" s="2156">
        <f t="shared" ref="C38:J38" si="5">D40</f>
        <v>1330</v>
      </c>
      <c r="D38" s="828">
        <f t="shared" si="5"/>
        <v>1304</v>
      </c>
      <c r="E38" s="202">
        <f t="shared" si="5"/>
        <v>1301</v>
      </c>
      <c r="F38" s="202">
        <f t="shared" si="5"/>
        <v>1257</v>
      </c>
      <c r="G38" s="202">
        <f t="shared" si="5"/>
        <v>1236</v>
      </c>
      <c r="H38" s="202">
        <f t="shared" si="5"/>
        <v>1231</v>
      </c>
      <c r="I38" s="202">
        <f t="shared" si="5"/>
        <v>1229</v>
      </c>
      <c r="J38" s="202">
        <f t="shared" si="5"/>
        <v>1176</v>
      </c>
      <c r="K38" s="202">
        <v>1129</v>
      </c>
      <c r="L38" s="1598"/>
      <c r="M38" s="1593"/>
      <c r="N38" s="1582"/>
      <c r="O38" s="1555"/>
      <c r="P38" s="1555"/>
      <c r="Q38" s="1555"/>
      <c r="R38" s="1555"/>
      <c r="S38" s="1555"/>
    </row>
    <row r="39" spans="1:19" ht="10.5" customHeight="1" x14ac:dyDescent="0.2">
      <c r="A39" s="1595"/>
      <c r="B39" s="1595" t="s">
        <v>802</v>
      </c>
      <c r="C39" s="2236">
        <v>23</v>
      </c>
      <c r="D39" s="822">
        <v>26</v>
      </c>
      <c r="E39" s="204">
        <v>3</v>
      </c>
      <c r="F39" s="204">
        <v>44</v>
      </c>
      <c r="G39" s="204">
        <v>21</v>
      </c>
      <c r="H39" s="204">
        <v>5</v>
      </c>
      <c r="I39" s="204">
        <v>2</v>
      </c>
      <c r="J39" s="204">
        <v>53</v>
      </c>
      <c r="K39" s="204">
        <v>47</v>
      </c>
      <c r="L39" s="206"/>
      <c r="M39" s="1593"/>
      <c r="N39" s="1582"/>
      <c r="O39" s="1555"/>
      <c r="P39" s="1555"/>
      <c r="Q39" s="1555"/>
      <c r="R39" s="1555"/>
      <c r="S39" s="1555"/>
    </row>
    <row r="40" spans="1:19" ht="10.5" customHeight="1" x14ac:dyDescent="0.2">
      <c r="A40" s="2494" t="s">
        <v>560</v>
      </c>
      <c r="B40" s="2494"/>
      <c r="C40" s="2157">
        <f>SUM(C38:C39)</f>
        <v>1353</v>
      </c>
      <c r="D40" s="838">
        <v>1330</v>
      </c>
      <c r="E40" s="212">
        <v>1304</v>
      </c>
      <c r="F40" s="212">
        <v>1301</v>
      </c>
      <c r="G40" s="212">
        <v>1257</v>
      </c>
      <c r="H40" s="212">
        <v>1236</v>
      </c>
      <c r="I40" s="212">
        <v>1231</v>
      </c>
      <c r="J40" s="212">
        <v>1229</v>
      </c>
      <c r="K40" s="212">
        <v>1176</v>
      </c>
      <c r="L40" s="215"/>
      <c r="M40" s="1593"/>
      <c r="N40" s="1582"/>
      <c r="O40" s="1555"/>
      <c r="P40" s="1555"/>
      <c r="Q40" s="1555"/>
      <c r="R40" s="1555"/>
      <c r="S40" s="1555"/>
    </row>
    <row r="41" spans="1:19" ht="10.5" customHeight="1" x14ac:dyDescent="0.2">
      <c r="A41" s="2493" t="s">
        <v>562</v>
      </c>
      <c r="B41" s="2493"/>
      <c r="C41" s="2239"/>
      <c r="D41" s="1948"/>
      <c r="E41" s="539"/>
      <c r="F41" s="539"/>
      <c r="G41" s="539"/>
      <c r="H41" s="539"/>
      <c r="I41" s="539"/>
      <c r="J41" s="539"/>
      <c r="K41" s="539"/>
      <c r="L41" s="1599"/>
      <c r="M41" s="1600"/>
      <c r="N41" s="1582"/>
      <c r="O41" s="1555"/>
      <c r="P41" s="1555"/>
      <c r="Q41" s="1555"/>
      <c r="R41" s="1555"/>
      <c r="S41" s="1555"/>
    </row>
    <row r="42" spans="1:19" ht="10.5" customHeight="1" x14ac:dyDescent="0.2">
      <c r="A42" s="2496" t="s">
        <v>557</v>
      </c>
      <c r="B42" s="2496"/>
      <c r="C42" s="209">
        <f t="shared" ref="C42:J42" si="6">D46</f>
        <v>599</v>
      </c>
      <c r="D42" s="819">
        <f t="shared" si="6"/>
        <v>616</v>
      </c>
      <c r="E42" s="204">
        <f t="shared" si="6"/>
        <v>644</v>
      </c>
      <c r="F42" s="204">
        <f t="shared" si="6"/>
        <v>664</v>
      </c>
      <c r="G42" s="204">
        <f t="shared" si="6"/>
        <v>687</v>
      </c>
      <c r="H42" s="204">
        <f t="shared" si="6"/>
        <v>689</v>
      </c>
      <c r="I42" s="204">
        <f t="shared" si="6"/>
        <v>749</v>
      </c>
      <c r="J42" s="204">
        <f t="shared" si="6"/>
        <v>646</v>
      </c>
      <c r="K42" s="204">
        <v>325</v>
      </c>
      <c r="L42" s="206"/>
      <c r="M42" s="1593"/>
      <c r="N42" s="1582"/>
      <c r="O42" s="1555"/>
      <c r="P42" s="1555"/>
      <c r="Q42" s="1555"/>
      <c r="R42" s="1555"/>
      <c r="S42" s="1555"/>
    </row>
    <row r="43" spans="1:19" ht="10.5" customHeight="1" x14ac:dyDescent="0.2">
      <c r="A43" s="1594"/>
      <c r="B43" s="1595" t="s">
        <v>563</v>
      </c>
      <c r="C43" s="2236">
        <v>0</v>
      </c>
      <c r="D43" s="822">
        <v>0</v>
      </c>
      <c r="E43" s="207">
        <v>0</v>
      </c>
      <c r="F43" s="207">
        <v>0</v>
      </c>
      <c r="G43" s="207">
        <v>0</v>
      </c>
      <c r="H43" s="207">
        <v>0</v>
      </c>
      <c r="I43" s="207">
        <v>0</v>
      </c>
      <c r="J43" s="207">
        <v>102</v>
      </c>
      <c r="K43" s="207">
        <v>367</v>
      </c>
      <c r="L43" s="1596"/>
      <c r="M43" s="1593"/>
      <c r="N43" s="1582"/>
      <c r="O43" s="1555"/>
      <c r="P43" s="1555"/>
      <c r="Q43" s="1555"/>
      <c r="R43" s="1555"/>
      <c r="S43" s="1555"/>
    </row>
    <row r="44" spans="1:19" ht="10.5" customHeight="1" x14ac:dyDescent="0.2">
      <c r="A44" s="1594"/>
      <c r="B44" s="1595" t="s">
        <v>564</v>
      </c>
      <c r="C44" s="2236">
        <v>-27</v>
      </c>
      <c r="D44" s="822">
        <v>-27</v>
      </c>
      <c r="E44" s="207">
        <v>-27</v>
      </c>
      <c r="F44" s="207">
        <v>-26</v>
      </c>
      <c r="G44" s="207">
        <v>-31</v>
      </c>
      <c r="H44" s="207">
        <v>-26</v>
      </c>
      <c r="I44" s="207">
        <v>-32</v>
      </c>
      <c r="J44" s="207">
        <v>-19</v>
      </c>
      <c r="K44" s="207">
        <v>-10</v>
      </c>
      <c r="L44" s="206"/>
      <c r="M44" s="1593"/>
      <c r="N44" s="1582"/>
      <c r="O44" s="1555"/>
      <c r="P44" s="1555"/>
      <c r="Q44" s="1555"/>
      <c r="R44" s="1555"/>
      <c r="S44" s="1555"/>
    </row>
    <row r="45" spans="1:19" ht="10.5" customHeight="1" x14ac:dyDescent="0.2">
      <c r="A45" s="1594"/>
      <c r="B45" s="1595" t="s">
        <v>801</v>
      </c>
      <c r="C45" s="2236">
        <v>-7</v>
      </c>
      <c r="D45" s="822">
        <v>10</v>
      </c>
      <c r="E45" s="204">
        <v>-1</v>
      </c>
      <c r="F45" s="204">
        <v>6</v>
      </c>
      <c r="G45" s="204">
        <v>8</v>
      </c>
      <c r="H45" s="204">
        <v>24</v>
      </c>
      <c r="I45" s="204">
        <v>-28</v>
      </c>
      <c r="J45" s="204">
        <v>20</v>
      </c>
      <c r="K45" s="204">
        <v>-36</v>
      </c>
      <c r="L45" s="206"/>
      <c r="M45" s="1593"/>
      <c r="N45" s="1582"/>
      <c r="O45" s="1555"/>
      <c r="P45" s="1555"/>
      <c r="Q45" s="1555"/>
      <c r="R45" s="1555"/>
      <c r="S45" s="1555"/>
    </row>
    <row r="46" spans="1:19" ht="10.5" customHeight="1" x14ac:dyDescent="0.2">
      <c r="A46" s="2494" t="s">
        <v>560</v>
      </c>
      <c r="B46" s="2494"/>
      <c r="C46" s="2157">
        <f>SUM(C42:C45)</f>
        <v>565</v>
      </c>
      <c r="D46" s="838">
        <v>599</v>
      </c>
      <c r="E46" s="212">
        <v>616</v>
      </c>
      <c r="F46" s="212">
        <v>644</v>
      </c>
      <c r="G46" s="212">
        <v>664</v>
      </c>
      <c r="H46" s="212">
        <v>687</v>
      </c>
      <c r="I46" s="212">
        <v>689</v>
      </c>
      <c r="J46" s="212">
        <v>749</v>
      </c>
      <c r="K46" s="212">
        <v>646</v>
      </c>
      <c r="L46" s="215"/>
      <c r="M46" s="1593"/>
      <c r="N46" s="1582"/>
      <c r="O46" s="1555"/>
      <c r="P46" s="1555"/>
      <c r="Q46" s="1555"/>
      <c r="R46" s="1555"/>
      <c r="S46" s="1555"/>
    </row>
    <row r="47" spans="1:19" ht="10.5" customHeight="1" x14ac:dyDescent="0.2">
      <c r="A47" s="2495" t="s">
        <v>565</v>
      </c>
      <c r="B47" s="2495"/>
      <c r="C47" s="2157">
        <f>C46+C40</f>
        <v>1918</v>
      </c>
      <c r="D47" s="838">
        <v>1929</v>
      </c>
      <c r="E47" s="211">
        <v>1920</v>
      </c>
      <c r="F47" s="211">
        <v>1945</v>
      </c>
      <c r="G47" s="211">
        <v>1921</v>
      </c>
      <c r="H47" s="211">
        <v>1923</v>
      </c>
      <c r="I47" s="211">
        <v>1920</v>
      </c>
      <c r="J47" s="211">
        <v>1978</v>
      </c>
      <c r="K47" s="211">
        <v>1822</v>
      </c>
      <c r="L47" s="211"/>
      <c r="M47" s="1593"/>
      <c r="N47" s="1582"/>
      <c r="O47" s="1555"/>
      <c r="P47" s="1555"/>
      <c r="Q47" s="1555"/>
      <c r="R47" s="1555"/>
      <c r="S47" s="1555"/>
    </row>
    <row r="48" spans="1:19" s="1601" customFormat="1" ht="3.75" customHeight="1" x14ac:dyDescent="0.15"/>
    <row r="49" spans="1:14" s="1577" customFormat="1" ht="9" customHeight="1" x14ac:dyDescent="0.15">
      <c r="A49" s="1602" t="s">
        <v>40</v>
      </c>
      <c r="B49" s="2492" t="s">
        <v>566</v>
      </c>
      <c r="C49" s="2492"/>
      <c r="D49" s="2492"/>
      <c r="E49" s="2492"/>
      <c r="F49" s="2492"/>
      <c r="G49" s="2492"/>
      <c r="H49" s="2492"/>
      <c r="I49" s="2492"/>
      <c r="J49" s="2492"/>
      <c r="K49" s="2492"/>
      <c r="L49" s="2492"/>
      <c r="M49" s="1603"/>
      <c r="N49" s="1604"/>
    </row>
  </sheetData>
  <sheetProtection selectLockedCells="1"/>
  <mergeCells count="23">
    <mergeCell ref="A35:B35"/>
    <mergeCell ref="A31:B31"/>
    <mergeCell ref="A38:B38"/>
    <mergeCell ref="A26:L26"/>
    <mergeCell ref="A28:B28"/>
    <mergeCell ref="A30:B30"/>
    <mergeCell ref="A27:L27"/>
    <mergeCell ref="B49:L49"/>
    <mergeCell ref="A37:B37"/>
    <mergeCell ref="A40:B40"/>
    <mergeCell ref="A47:B47"/>
    <mergeCell ref="A41:B41"/>
    <mergeCell ref="A42:B42"/>
    <mergeCell ref="A46:B46"/>
    <mergeCell ref="A1:S1"/>
    <mergeCell ref="B24:S24"/>
    <mergeCell ref="A3:B3"/>
    <mergeCell ref="A6:B6"/>
    <mergeCell ref="A13:B13"/>
    <mergeCell ref="A12:B12"/>
    <mergeCell ref="A22:B22"/>
    <mergeCell ref="A21:B21"/>
    <mergeCell ref="A2:S2"/>
  </mergeCells>
  <pageMargins left="0.25" right="0.25" top="0.5" bottom="0.25" header="0.5" footer="0.5"/>
  <pageSetup paperSize="9" scale="93" orientation="landscape" horizontalDpi="300" verticalDpi="300"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election activeCell="H43" sqref="H43"/>
    </sheetView>
  </sheetViews>
  <sheetFormatPr defaultColWidth="9.140625" defaultRowHeight="12" x14ac:dyDescent="0.2"/>
  <cols>
    <col min="1" max="2" width="2.85546875" style="1856" customWidth="1"/>
    <col min="3" max="3" width="66.140625" style="1856" customWidth="1"/>
    <col min="4" max="4" width="4.28515625" style="1856" customWidth="1"/>
    <col min="5" max="5" width="3.5703125" style="1856" customWidth="1"/>
    <col min="6" max="6" width="2.85546875" style="1856" customWidth="1"/>
    <col min="7" max="7" width="57.140625" style="1856" customWidth="1"/>
    <col min="8" max="8" width="4.28515625" style="1856" customWidth="1"/>
    <col min="9" max="9" width="9.140625" style="1856" customWidth="1"/>
    <col min="10" max="16384" width="9.140625" style="1856"/>
  </cols>
  <sheetData>
    <row r="1" spans="1:8" ht="15.75" customHeight="1" x14ac:dyDescent="0.2">
      <c r="A1" s="2329" t="s">
        <v>650</v>
      </c>
      <c r="B1" s="2329"/>
      <c r="C1" s="2329"/>
      <c r="D1" s="2329"/>
      <c r="E1" s="2329"/>
      <c r="F1" s="2329"/>
      <c r="G1" s="2329"/>
      <c r="H1" s="2329"/>
    </row>
    <row r="2" spans="1:8" ht="3.75" customHeight="1" x14ac:dyDescent="0.3">
      <c r="A2" s="2331"/>
      <c r="B2" s="2331"/>
      <c r="C2" s="2331"/>
      <c r="D2" s="2331"/>
      <c r="E2" s="2331"/>
      <c r="F2" s="2331"/>
      <c r="G2" s="2331"/>
      <c r="H2" s="2331"/>
    </row>
    <row r="3" spans="1:8" ht="5.25" customHeight="1" x14ac:dyDescent="0.2">
      <c r="A3" s="2330" t="s">
        <v>845</v>
      </c>
      <c r="B3" s="2330"/>
      <c r="C3" s="2330"/>
      <c r="D3" s="2330"/>
      <c r="E3" s="2330"/>
      <c r="F3" s="2330"/>
      <c r="G3" s="2330"/>
      <c r="H3" s="2330"/>
    </row>
    <row r="4" spans="1:8" ht="9" customHeight="1" x14ac:dyDescent="0.2">
      <c r="A4" s="2330"/>
      <c r="B4" s="2330"/>
      <c r="C4" s="2330"/>
      <c r="D4" s="2330"/>
      <c r="E4" s="2330"/>
      <c r="F4" s="2330"/>
      <c r="G4" s="2330"/>
      <c r="H4" s="2330"/>
    </row>
    <row r="5" spans="1:8" ht="9" customHeight="1" x14ac:dyDescent="0.2">
      <c r="A5" s="2330"/>
      <c r="B5" s="2330"/>
      <c r="C5" s="2330"/>
      <c r="D5" s="2330"/>
      <c r="E5" s="2330"/>
      <c r="F5" s="2330"/>
      <c r="G5" s="2330"/>
      <c r="H5" s="2330"/>
    </row>
    <row r="6" spans="1:8" ht="9" customHeight="1" x14ac:dyDescent="0.2">
      <c r="A6" s="2330"/>
      <c r="B6" s="2330"/>
      <c r="C6" s="2330"/>
      <c r="D6" s="2330"/>
      <c r="E6" s="2330"/>
      <c r="F6" s="2330"/>
      <c r="G6" s="2330"/>
      <c r="H6" s="2330"/>
    </row>
    <row r="7" spans="1:8" ht="9" customHeight="1" x14ac:dyDescent="0.2">
      <c r="A7" s="2330"/>
      <c r="B7" s="2330"/>
      <c r="C7" s="2330"/>
      <c r="D7" s="2330"/>
      <c r="E7" s="2330"/>
      <c r="F7" s="2330"/>
      <c r="G7" s="2330"/>
      <c r="H7" s="2330"/>
    </row>
    <row r="8" spans="1:8" ht="9" customHeight="1" x14ac:dyDescent="0.2">
      <c r="A8" s="1851"/>
      <c r="B8" s="1851"/>
      <c r="C8" s="1851"/>
      <c r="D8" s="1851"/>
      <c r="E8" s="1851"/>
      <c r="F8" s="1851"/>
      <c r="G8" s="1851"/>
      <c r="H8" s="1851"/>
    </row>
    <row r="9" spans="1:8" ht="9" customHeight="1" x14ac:dyDescent="0.3">
      <c r="A9" s="1850"/>
      <c r="B9" s="1850"/>
      <c r="C9" s="1850"/>
      <c r="D9" s="1850"/>
      <c r="E9" s="1850"/>
      <c r="F9" s="1850"/>
      <c r="G9" s="1850"/>
      <c r="H9" s="1850"/>
    </row>
    <row r="10" spans="1:8" s="1852" customFormat="1" ht="10.5" customHeight="1" x14ac:dyDescent="0.2">
      <c r="A10" s="2328" t="s">
        <v>487</v>
      </c>
      <c r="B10" s="2328"/>
      <c r="C10" s="2328"/>
      <c r="D10" s="2328"/>
      <c r="E10" s="2328"/>
      <c r="F10" s="2328"/>
      <c r="G10" s="2328"/>
      <c r="H10" s="2328"/>
    </row>
    <row r="11" spans="1:8" s="1852" customFormat="1" ht="10.5" customHeight="1" x14ac:dyDescent="0.2">
      <c r="A11" s="2320"/>
      <c r="B11" s="2320"/>
      <c r="C11" s="2320"/>
      <c r="D11" s="2320"/>
      <c r="E11" s="2320"/>
      <c r="F11" s="2320"/>
      <c r="G11" s="2320"/>
      <c r="H11" s="708"/>
    </row>
    <row r="12" spans="1:8" s="1852" customFormat="1" ht="10.5" customHeight="1" x14ac:dyDescent="0.2">
      <c r="A12" s="691"/>
      <c r="B12" s="2319" t="s">
        <v>651</v>
      </c>
      <c r="C12" s="2319"/>
      <c r="D12" s="2319"/>
      <c r="E12" s="2319"/>
      <c r="F12" s="2319"/>
      <c r="G12" s="2319"/>
      <c r="H12" s="691">
        <v>1</v>
      </c>
    </row>
    <row r="13" spans="1:8" s="1852" customFormat="1" ht="10.5" customHeight="1" x14ac:dyDescent="0.2">
      <c r="A13" s="691"/>
      <c r="B13" s="2321" t="s">
        <v>652</v>
      </c>
      <c r="C13" s="2321"/>
      <c r="D13" s="2321"/>
      <c r="E13" s="2321"/>
      <c r="F13" s="2321"/>
      <c r="G13" s="2321"/>
      <c r="H13" s="691">
        <v>2</v>
      </c>
    </row>
    <row r="14" spans="1:8" s="1852" customFormat="1" ht="10.5" customHeight="1" x14ac:dyDescent="0.2">
      <c r="A14" s="691"/>
      <c r="B14" s="2321" t="s">
        <v>653</v>
      </c>
      <c r="C14" s="2321"/>
      <c r="D14" s="2321"/>
      <c r="E14" s="2321"/>
      <c r="F14" s="2321"/>
      <c r="G14" s="2321"/>
      <c r="H14" s="691">
        <v>3</v>
      </c>
    </row>
    <row r="15" spans="1:8" s="1852" customFormat="1" ht="10.5" customHeight="1" x14ac:dyDescent="0.2">
      <c r="A15" s="691"/>
      <c r="B15" s="691"/>
      <c r="C15" s="708"/>
      <c r="D15" s="708"/>
      <c r="E15" s="708"/>
      <c r="F15" s="708"/>
      <c r="G15" s="708"/>
      <c r="H15" s="691"/>
    </row>
    <row r="16" spans="1:8" s="1852" customFormat="1" ht="10.5" customHeight="1" x14ac:dyDescent="0.2">
      <c r="A16" s="2328" t="s">
        <v>654</v>
      </c>
      <c r="B16" s="2328"/>
      <c r="C16" s="2328"/>
      <c r="D16" s="2328"/>
      <c r="E16" s="2328"/>
      <c r="F16" s="2328"/>
      <c r="G16" s="2328"/>
      <c r="H16" s="708"/>
    </row>
    <row r="17" spans="1:15" s="1852" customFormat="1" ht="10.5" customHeight="1" x14ac:dyDescent="0.2">
      <c r="A17" s="691"/>
      <c r="B17" s="708"/>
      <c r="C17" s="691"/>
      <c r="D17" s="708"/>
      <c r="E17" s="708"/>
      <c r="F17" s="708"/>
      <c r="G17" s="708"/>
      <c r="H17" s="708"/>
    </row>
    <row r="18" spans="1:15" s="1852" customFormat="1" ht="10.5" customHeight="1" x14ac:dyDescent="0.2">
      <c r="A18" s="691"/>
      <c r="B18" s="2319" t="s">
        <v>655</v>
      </c>
      <c r="C18" s="2319"/>
      <c r="D18" s="2319"/>
      <c r="E18" s="2319"/>
      <c r="F18" s="2319"/>
      <c r="G18" s="2319"/>
      <c r="H18" s="691">
        <v>4</v>
      </c>
    </row>
    <row r="19" spans="1:15" s="1852" customFormat="1" ht="10.5" customHeight="1" x14ac:dyDescent="0.2">
      <c r="A19" s="691"/>
      <c r="B19" s="691"/>
      <c r="C19" s="691"/>
      <c r="D19" s="708"/>
      <c r="E19" s="708"/>
      <c r="F19" s="708"/>
      <c r="G19" s="708"/>
      <c r="H19" s="691"/>
    </row>
    <row r="20" spans="1:15" s="1852" customFormat="1" ht="10.5" customHeight="1" x14ac:dyDescent="0.2">
      <c r="A20" s="2328" t="s">
        <v>656</v>
      </c>
      <c r="B20" s="2328"/>
      <c r="C20" s="2328"/>
      <c r="D20" s="2328"/>
      <c r="E20" s="2328"/>
      <c r="F20" s="2328"/>
      <c r="G20" s="2328"/>
      <c r="H20" s="691"/>
    </row>
    <row r="21" spans="1:15" s="1852" customFormat="1" ht="10.5" customHeight="1" x14ac:dyDescent="0.2">
      <c r="A21" s="691"/>
      <c r="B21" s="708"/>
      <c r="C21" s="691"/>
      <c r="D21" s="691"/>
      <c r="E21" s="691"/>
      <c r="F21" s="2327"/>
      <c r="G21" s="2327"/>
      <c r="H21" s="691"/>
    </row>
    <row r="22" spans="1:15" s="1852" customFormat="1" ht="10.5" customHeight="1" x14ac:dyDescent="0.2">
      <c r="A22" s="691"/>
      <c r="B22" s="2319" t="s">
        <v>657</v>
      </c>
      <c r="C22" s="2319"/>
      <c r="D22" s="691">
        <v>6</v>
      </c>
      <c r="E22" s="691"/>
      <c r="F22" s="2319" t="s">
        <v>658</v>
      </c>
      <c r="G22" s="2319"/>
      <c r="H22" s="691">
        <v>15</v>
      </c>
    </row>
    <row r="23" spans="1:15" s="1852" customFormat="1" ht="10.5" customHeight="1" x14ac:dyDescent="0.2">
      <c r="A23" s="691"/>
      <c r="B23" s="2321" t="s">
        <v>659</v>
      </c>
      <c r="C23" s="2321"/>
      <c r="D23" s="691">
        <v>6</v>
      </c>
      <c r="E23" s="691"/>
      <c r="F23" s="2319" t="s">
        <v>660</v>
      </c>
      <c r="G23" s="2319"/>
      <c r="H23" s="691">
        <v>16</v>
      </c>
    </row>
    <row r="24" spans="1:15" s="1852" customFormat="1" ht="10.5" customHeight="1" x14ac:dyDescent="0.2">
      <c r="A24" s="691"/>
      <c r="B24" s="2321" t="s">
        <v>661</v>
      </c>
      <c r="C24" s="2321"/>
      <c r="D24" s="691">
        <v>7</v>
      </c>
      <c r="E24" s="691"/>
      <c r="F24" s="2319" t="s">
        <v>662</v>
      </c>
      <c r="G24" s="2319"/>
      <c r="H24" s="691">
        <v>17</v>
      </c>
      <c r="N24" s="2322"/>
      <c r="O24" s="2322"/>
    </row>
    <row r="25" spans="1:15" s="1852" customFormat="1" ht="10.5" customHeight="1" x14ac:dyDescent="0.2">
      <c r="A25" s="691"/>
      <c r="B25" s="2321" t="s">
        <v>663</v>
      </c>
      <c r="C25" s="2321"/>
      <c r="D25" s="691">
        <v>8</v>
      </c>
      <c r="E25" s="691"/>
      <c r="F25" s="2319" t="s">
        <v>664</v>
      </c>
      <c r="G25" s="2319"/>
      <c r="H25" s="691">
        <v>17</v>
      </c>
    </row>
    <row r="26" spans="1:15" s="1852" customFormat="1" ht="10.5" customHeight="1" x14ac:dyDescent="0.2">
      <c r="A26" s="691"/>
      <c r="B26" s="2324" t="s">
        <v>665</v>
      </c>
      <c r="C26" s="2324"/>
      <c r="D26" s="691">
        <v>9</v>
      </c>
      <c r="E26" s="691"/>
      <c r="F26" s="2319" t="s">
        <v>666</v>
      </c>
      <c r="G26" s="2319"/>
      <c r="H26" s="691">
        <v>18</v>
      </c>
    </row>
    <row r="27" spans="1:15" s="1852" customFormat="1" ht="10.5" customHeight="1" x14ac:dyDescent="0.2">
      <c r="A27" s="691"/>
      <c r="B27" s="2324" t="s">
        <v>667</v>
      </c>
      <c r="C27" s="2324"/>
      <c r="D27" s="691">
        <v>10</v>
      </c>
      <c r="E27" s="691"/>
      <c r="F27" s="2319" t="s">
        <v>668</v>
      </c>
      <c r="G27" s="2319"/>
      <c r="H27" s="691">
        <v>19</v>
      </c>
    </row>
    <row r="28" spans="1:15" s="1852" customFormat="1" ht="10.5" customHeight="1" x14ac:dyDescent="0.2">
      <c r="A28" s="691"/>
      <c r="B28" s="2323" t="s">
        <v>669</v>
      </c>
      <c r="C28" s="2323"/>
      <c r="D28" s="691">
        <v>11</v>
      </c>
      <c r="E28" s="691"/>
      <c r="F28" s="2319" t="s">
        <v>670</v>
      </c>
      <c r="G28" s="2319"/>
      <c r="H28" s="691">
        <v>20</v>
      </c>
    </row>
    <row r="29" spans="1:15" s="1852" customFormat="1" ht="10.5" customHeight="1" x14ac:dyDescent="0.2">
      <c r="A29" s="691"/>
      <c r="B29" s="2323" t="s">
        <v>671</v>
      </c>
      <c r="C29" s="2323"/>
      <c r="D29" s="691">
        <v>12</v>
      </c>
      <c r="E29" s="691"/>
      <c r="F29" s="2319" t="s">
        <v>672</v>
      </c>
      <c r="G29" s="2319"/>
      <c r="H29" s="691">
        <v>22</v>
      </c>
    </row>
    <row r="30" spans="1:15" s="1852" customFormat="1" ht="10.5" customHeight="1" x14ac:dyDescent="0.2">
      <c r="A30" s="691"/>
      <c r="B30" s="2323" t="s">
        <v>673</v>
      </c>
      <c r="C30" s="2323"/>
      <c r="D30" s="691">
        <v>13</v>
      </c>
      <c r="E30" s="691"/>
      <c r="F30" s="2319" t="s">
        <v>674</v>
      </c>
      <c r="G30" s="2319"/>
      <c r="H30" s="691">
        <v>22</v>
      </c>
    </row>
    <row r="31" spans="1:15" s="1852" customFormat="1" ht="10.5" customHeight="1" x14ac:dyDescent="0.2">
      <c r="A31" s="691"/>
      <c r="B31" s="2321" t="s">
        <v>675</v>
      </c>
      <c r="C31" s="2321"/>
      <c r="D31" s="691">
        <v>14</v>
      </c>
      <c r="E31" s="691"/>
      <c r="F31" s="1854"/>
      <c r="G31" s="1854"/>
      <c r="H31" s="691"/>
    </row>
    <row r="32" spans="1:15" s="1852" customFormat="1" ht="10.5" customHeight="1" x14ac:dyDescent="0.2">
      <c r="A32" s="691"/>
      <c r="B32" s="2325"/>
      <c r="C32" s="2325"/>
      <c r="D32" s="691"/>
      <c r="E32" s="691"/>
      <c r="F32" s="2326"/>
      <c r="G32" s="2326"/>
      <c r="H32" s="691"/>
    </row>
    <row r="33" spans="1:8" s="1852" customFormat="1" ht="10.5" customHeight="1" x14ac:dyDescent="0.2">
      <c r="A33" s="2328" t="s">
        <v>676</v>
      </c>
      <c r="B33" s="2328"/>
      <c r="C33" s="2328"/>
      <c r="D33" s="2328"/>
      <c r="E33" s="2328"/>
      <c r="F33" s="2328"/>
      <c r="G33" s="2328"/>
      <c r="H33" s="708"/>
    </row>
    <row r="34" spans="1:8" s="1852" customFormat="1" ht="10.5" customHeight="1" x14ac:dyDescent="0.2">
      <c r="A34" s="691"/>
      <c r="B34" s="2320"/>
      <c r="C34" s="2320"/>
      <c r="D34" s="691"/>
      <c r="E34" s="708"/>
      <c r="F34" s="2327"/>
      <c r="G34" s="2327"/>
      <c r="H34" s="691"/>
    </row>
    <row r="35" spans="1:8" s="1852" customFormat="1" ht="10.5" customHeight="1" x14ac:dyDescent="0.2">
      <c r="A35" s="691"/>
      <c r="B35" s="2319" t="s">
        <v>677</v>
      </c>
      <c r="C35" s="2319"/>
      <c r="D35" s="691">
        <v>23</v>
      </c>
      <c r="E35" s="691"/>
      <c r="F35" s="2319" t="s">
        <v>678</v>
      </c>
      <c r="G35" s="2319"/>
      <c r="H35" s="691">
        <v>32</v>
      </c>
    </row>
    <row r="36" spans="1:8" s="1852" customFormat="1" ht="10.5" customHeight="1" x14ac:dyDescent="0.2">
      <c r="A36" s="691"/>
      <c r="B36" s="2321" t="s">
        <v>679</v>
      </c>
      <c r="C36" s="2321"/>
      <c r="D36" s="691">
        <v>26</v>
      </c>
      <c r="E36" s="691"/>
      <c r="F36" s="2321" t="s">
        <v>680</v>
      </c>
      <c r="G36" s="2321"/>
      <c r="H36" s="691">
        <v>33</v>
      </c>
    </row>
    <row r="37" spans="1:8" s="1852" customFormat="1" ht="10.5" customHeight="1" x14ac:dyDescent="0.2">
      <c r="A37" s="691"/>
      <c r="B37" s="2321" t="s">
        <v>681</v>
      </c>
      <c r="C37" s="2321"/>
      <c r="D37" s="691">
        <v>27</v>
      </c>
      <c r="E37" s="691"/>
      <c r="F37" s="2321" t="s">
        <v>682</v>
      </c>
      <c r="G37" s="2321"/>
      <c r="H37" s="691">
        <v>34</v>
      </c>
    </row>
    <row r="38" spans="1:8" s="1852" customFormat="1" ht="10.5" customHeight="1" x14ac:dyDescent="0.2">
      <c r="A38" s="691"/>
      <c r="B38" s="2321" t="s">
        <v>683</v>
      </c>
      <c r="C38" s="2321"/>
      <c r="D38" s="691">
        <v>30</v>
      </c>
      <c r="E38" s="691"/>
      <c r="F38" s="2321" t="s">
        <v>684</v>
      </c>
      <c r="G38" s="2321"/>
      <c r="H38" s="691">
        <v>35</v>
      </c>
    </row>
    <row r="39" spans="1:8" s="1852" customFormat="1" ht="10.5" customHeight="1" x14ac:dyDescent="0.2">
      <c r="A39" s="691"/>
      <c r="B39" s="2321" t="s">
        <v>685</v>
      </c>
      <c r="C39" s="2321"/>
      <c r="D39" s="691">
        <v>31</v>
      </c>
      <c r="E39" s="691"/>
      <c r="F39" s="2332" t="s">
        <v>686</v>
      </c>
      <c r="G39" s="2321"/>
      <c r="H39" s="691">
        <v>35</v>
      </c>
    </row>
    <row r="40" spans="1:8" s="1852" customFormat="1" ht="10.5" customHeight="1" x14ac:dyDescent="0.2">
      <c r="A40" s="691"/>
      <c r="B40" s="1855"/>
      <c r="C40" s="1855"/>
      <c r="D40" s="691"/>
      <c r="E40" s="691"/>
      <c r="F40" s="691"/>
      <c r="G40" s="691"/>
      <c r="H40" s="691"/>
    </row>
    <row r="41" spans="1:8" s="1852" customFormat="1" ht="10.5" customHeight="1" x14ac:dyDescent="0.2">
      <c r="A41" s="2328" t="s">
        <v>687</v>
      </c>
      <c r="B41" s="2328"/>
      <c r="C41" s="2328"/>
      <c r="D41" s="2328"/>
      <c r="E41" s="2328"/>
      <c r="F41" s="2328"/>
      <c r="G41" s="2328"/>
      <c r="H41" s="691"/>
    </row>
    <row r="42" spans="1:8" s="1852" customFormat="1" ht="10.5" customHeight="1" x14ac:dyDescent="0.2">
      <c r="A42" s="691"/>
      <c r="B42" s="2327"/>
      <c r="C42" s="2327"/>
      <c r="D42" s="691"/>
      <c r="E42" s="691" t="s">
        <v>346</v>
      </c>
      <c r="F42" s="2320"/>
      <c r="G42" s="2320"/>
      <c r="H42" s="691"/>
    </row>
    <row r="43" spans="1:8" s="1852" customFormat="1" ht="10.5" customHeight="1" x14ac:dyDescent="0.2">
      <c r="A43" s="691"/>
      <c r="B43" s="2319" t="s">
        <v>688</v>
      </c>
      <c r="C43" s="2319"/>
      <c r="D43" s="691">
        <v>36</v>
      </c>
      <c r="E43" s="691"/>
      <c r="F43" s="2319" t="s">
        <v>689</v>
      </c>
      <c r="G43" s="2319"/>
      <c r="H43" s="691">
        <v>37</v>
      </c>
    </row>
    <row r="44" spans="1:8" s="1852" customFormat="1" ht="10.5" customHeight="1" x14ac:dyDescent="0.2">
      <c r="A44" s="691"/>
      <c r="B44" s="2321" t="s">
        <v>690</v>
      </c>
      <c r="C44" s="2321"/>
      <c r="D44" s="691">
        <v>37</v>
      </c>
      <c r="E44" s="691"/>
      <c r="F44" s="2319" t="s">
        <v>691</v>
      </c>
      <c r="G44" s="2319"/>
      <c r="H44" s="691">
        <v>38</v>
      </c>
    </row>
    <row r="45" spans="1:8" s="1852" customFormat="1" ht="10.5" customHeight="1" x14ac:dyDescent="0.2">
      <c r="A45" s="691"/>
      <c r="B45" s="2325" t="s">
        <v>692</v>
      </c>
      <c r="C45" s="2325"/>
      <c r="D45" s="691"/>
      <c r="E45" s="691"/>
    </row>
    <row r="46" spans="1:8" s="1852" customFormat="1" ht="10.5" customHeight="1" x14ac:dyDescent="0.2">
      <c r="A46" s="691"/>
      <c r="B46" s="1853"/>
      <c r="C46" s="1853" t="s">
        <v>693</v>
      </c>
      <c r="D46" s="691">
        <v>37</v>
      </c>
      <c r="E46" s="691"/>
    </row>
    <row r="47" spans="1:8" ht="7.5" customHeight="1" x14ac:dyDescent="0.2"/>
    <row r="48" spans="1:8" ht="9" customHeight="1" x14ac:dyDescent="0.2">
      <c r="A48" s="2318"/>
      <c r="B48" s="2318"/>
      <c r="C48" s="2318"/>
    </row>
    <row r="49" spans="2:7" ht="9" customHeight="1" x14ac:dyDescent="0.2">
      <c r="F49" s="2318"/>
      <c r="G49" s="2318"/>
    </row>
    <row r="50" spans="2:7" ht="9" customHeight="1" x14ac:dyDescent="0.2"/>
    <row r="51" spans="2:7" ht="9" customHeight="1" x14ac:dyDescent="0.2">
      <c r="F51" s="2318"/>
      <c r="G51" s="2318"/>
    </row>
    <row r="53" spans="2:7" x14ac:dyDescent="0.2">
      <c r="B53" s="2318"/>
      <c r="C53" s="2318"/>
    </row>
    <row r="54" spans="2:7" x14ac:dyDescent="0.2">
      <c r="B54" s="2318"/>
      <c r="C54" s="2318"/>
      <c r="F54" s="2318"/>
      <c r="G54" s="2318"/>
    </row>
    <row r="55" spans="2:7" x14ac:dyDescent="0.2">
      <c r="C55" s="2318"/>
      <c r="D55" s="2318"/>
    </row>
    <row r="58" spans="2:7" x14ac:dyDescent="0.2">
      <c r="C58" s="2318"/>
      <c r="D58" s="2318"/>
    </row>
    <row r="59" spans="2:7" x14ac:dyDescent="0.2">
      <c r="C59" s="2318"/>
      <c r="D59" s="2318"/>
    </row>
    <row r="60" spans="2:7" x14ac:dyDescent="0.2">
      <c r="C60" s="2318"/>
      <c r="D60" s="2318"/>
    </row>
  </sheetData>
  <sheetProtection formatCells="0" formatColumns="0" formatRows="0" sort="0" autoFilter="0" pivotTables="0"/>
  <mergeCells count="65">
    <mergeCell ref="F51:G51"/>
    <mergeCell ref="F39:G39"/>
    <mergeCell ref="F43:G43"/>
    <mergeCell ref="A41:G41"/>
    <mergeCell ref="B42:C42"/>
    <mergeCell ref="F36:G36"/>
    <mergeCell ref="F37:G37"/>
    <mergeCell ref="F49:G49"/>
    <mergeCell ref="B45:C45"/>
    <mergeCell ref="A48:C48"/>
    <mergeCell ref="F23:G23"/>
    <mergeCell ref="B22:C22"/>
    <mergeCell ref="F22:G22"/>
    <mergeCell ref="B23:C23"/>
    <mergeCell ref="F54:G54"/>
    <mergeCell ref="F24:G24"/>
    <mergeCell ref="F25:G25"/>
    <mergeCell ref="F26:G26"/>
    <mergeCell ref="F27:G27"/>
    <mergeCell ref="F28:G28"/>
    <mergeCell ref="F44:G44"/>
    <mergeCell ref="F29:G29"/>
    <mergeCell ref="F30:G30"/>
    <mergeCell ref="F38:G38"/>
    <mergeCell ref="B37:C37"/>
    <mergeCell ref="B31:C31"/>
    <mergeCell ref="A1:H1"/>
    <mergeCell ref="F21:G21"/>
    <mergeCell ref="A10:H10"/>
    <mergeCell ref="A16:G16"/>
    <mergeCell ref="A20:G20"/>
    <mergeCell ref="B12:G12"/>
    <mergeCell ref="A3:H7"/>
    <mergeCell ref="A2:H2"/>
    <mergeCell ref="B13:G13"/>
    <mergeCell ref="B14:G14"/>
    <mergeCell ref="A11:G11"/>
    <mergeCell ref="B18:G18"/>
    <mergeCell ref="N24:O24"/>
    <mergeCell ref="B30:C30"/>
    <mergeCell ref="B26:C26"/>
    <mergeCell ref="B27:C27"/>
    <mergeCell ref="C58:D58"/>
    <mergeCell ref="B29:C29"/>
    <mergeCell ref="B32:C32"/>
    <mergeCell ref="B44:C44"/>
    <mergeCell ref="B36:C36"/>
    <mergeCell ref="B28:C28"/>
    <mergeCell ref="F32:G32"/>
    <mergeCell ref="F42:G42"/>
    <mergeCell ref="B24:C24"/>
    <mergeCell ref="F34:G34"/>
    <mergeCell ref="F35:G35"/>
    <mergeCell ref="A33:G33"/>
    <mergeCell ref="C59:D59"/>
    <mergeCell ref="C60:D60"/>
    <mergeCell ref="B35:C35"/>
    <mergeCell ref="B34:C34"/>
    <mergeCell ref="B25:C25"/>
    <mergeCell ref="B38:C38"/>
    <mergeCell ref="C55:D55"/>
    <mergeCell ref="B54:C54"/>
    <mergeCell ref="B53:C53"/>
    <mergeCell ref="B39:C39"/>
    <mergeCell ref="B43:C43"/>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zoomScaleNormal="100" workbookViewId="0">
      <selection activeCell="B22" sqref="B22:C22"/>
    </sheetView>
  </sheetViews>
  <sheetFormatPr defaultColWidth="9.140625" defaultRowHeight="12.75" x14ac:dyDescent="0.2"/>
  <cols>
    <col min="1" max="1" width="2.85546875" style="898" customWidth="1"/>
    <col min="2" max="2" width="2.140625" style="898" customWidth="1"/>
    <col min="3" max="3" width="70.28515625" style="898" customWidth="1"/>
    <col min="4" max="4" width="5.85546875" style="898" customWidth="1"/>
    <col min="5" max="5" width="5.42578125" style="1324" customWidth="1"/>
    <col min="6" max="12" width="5.42578125" style="900" customWidth="1"/>
    <col min="13" max="13" width="1.28515625" style="900" customWidth="1"/>
    <col min="14" max="14" width="1.7109375" style="900" customWidth="1"/>
    <col min="15" max="15" width="1.28515625" style="900" customWidth="1"/>
    <col min="16" max="16" width="6" style="900" customWidth="1"/>
    <col min="17" max="18" width="5.42578125" style="900" customWidth="1"/>
    <col min="19" max="19" width="5.42578125" style="898" customWidth="1"/>
    <col min="20" max="20" width="1.28515625" style="902" customWidth="1"/>
    <col min="21" max="22" width="9.140625" style="898" customWidth="1"/>
    <col min="23" max="23" width="9.140625" style="1325" customWidth="1"/>
    <col min="24" max="25" width="9.140625" style="904" customWidth="1"/>
    <col min="26" max="33" width="9.140625" style="898" customWidth="1"/>
    <col min="34" max="34" width="9.140625" style="905" customWidth="1"/>
    <col min="35" max="35" width="9.140625" style="904" customWidth="1"/>
    <col min="36" max="36" width="9.140625" style="898" customWidth="1"/>
    <col min="37" max="16384" width="9.140625" style="898"/>
  </cols>
  <sheetData>
    <row r="1" spans="1:20" ht="13.5" customHeight="1" x14ac:dyDescent="0.2">
      <c r="A1" s="2383" t="s">
        <v>414</v>
      </c>
      <c r="B1" s="2383"/>
      <c r="C1" s="2383"/>
      <c r="D1" s="2383"/>
      <c r="E1" s="2383"/>
      <c r="F1" s="2383"/>
      <c r="G1" s="2383"/>
      <c r="H1" s="2383"/>
      <c r="I1" s="2383"/>
      <c r="J1" s="2383"/>
      <c r="K1" s="2383"/>
      <c r="L1" s="2383"/>
      <c r="M1" s="2383"/>
      <c r="N1" s="2383"/>
      <c r="O1" s="2383"/>
      <c r="P1" s="2383"/>
      <c r="Q1" s="2383"/>
      <c r="R1" s="2383"/>
      <c r="S1" s="2383"/>
      <c r="T1" s="2383"/>
    </row>
    <row r="2" spans="1:20" s="861" customFormat="1" ht="9" customHeight="1" x14ac:dyDescent="0.15">
      <c r="A2" s="2502"/>
      <c r="B2" s="2502"/>
      <c r="C2" s="2502"/>
      <c r="D2" s="2502"/>
      <c r="E2" s="2502"/>
      <c r="F2" s="2502"/>
      <c r="G2" s="2502"/>
      <c r="H2" s="2502"/>
      <c r="I2" s="2502"/>
      <c r="J2" s="2502"/>
      <c r="K2" s="2502"/>
      <c r="L2" s="2502"/>
      <c r="M2" s="2502"/>
      <c r="N2" s="2502"/>
      <c r="O2" s="2502"/>
      <c r="P2" s="2502"/>
      <c r="Q2" s="2502"/>
      <c r="R2" s="2502"/>
      <c r="S2" s="2502"/>
      <c r="T2" s="2502"/>
    </row>
    <row r="3" spans="1:20" s="861" customFormat="1" ht="10.5" customHeight="1" x14ac:dyDescent="0.15">
      <c r="A3" s="2417" t="s">
        <v>1</v>
      </c>
      <c r="B3" s="2417"/>
      <c r="C3" s="2417"/>
      <c r="D3" s="222"/>
      <c r="E3" s="2503"/>
      <c r="F3" s="2503"/>
      <c r="G3" s="2503"/>
      <c r="H3" s="2503"/>
      <c r="I3" s="2503"/>
      <c r="J3" s="2503"/>
      <c r="K3" s="2503"/>
      <c r="L3" s="2503"/>
      <c r="M3" s="449"/>
      <c r="N3" s="450"/>
      <c r="O3" s="447"/>
      <c r="P3" s="182" t="s">
        <v>44</v>
      </c>
      <c r="Q3" s="183" t="s">
        <v>45</v>
      </c>
      <c r="R3" s="183" t="s">
        <v>45</v>
      </c>
      <c r="S3" s="183" t="s">
        <v>46</v>
      </c>
      <c r="T3" s="1308"/>
    </row>
    <row r="4" spans="1:20" s="861" customFormat="1" ht="10.5" customHeight="1" x14ac:dyDescent="0.15">
      <c r="A4" s="185"/>
      <c r="B4" s="185"/>
      <c r="C4" s="185"/>
      <c r="D4" s="187" t="s">
        <v>847</v>
      </c>
      <c r="E4" s="188" t="s">
        <v>2</v>
      </c>
      <c r="F4" s="188" t="s">
        <v>3</v>
      </c>
      <c r="G4" s="188" t="s">
        <v>4</v>
      </c>
      <c r="H4" s="188" t="s">
        <v>5</v>
      </c>
      <c r="I4" s="188" t="s">
        <v>6</v>
      </c>
      <c r="J4" s="188" t="s">
        <v>7</v>
      </c>
      <c r="K4" s="188" t="s">
        <v>8</v>
      </c>
      <c r="L4" s="188" t="s">
        <v>9</v>
      </c>
      <c r="M4" s="452"/>
      <c r="N4" s="453"/>
      <c r="O4" s="454"/>
      <c r="P4" s="192" t="s">
        <v>846</v>
      </c>
      <c r="Q4" s="188" t="s">
        <v>846</v>
      </c>
      <c r="R4" s="188" t="s">
        <v>47</v>
      </c>
      <c r="S4" s="188" t="s">
        <v>47</v>
      </c>
      <c r="T4" s="189"/>
    </row>
    <row r="5" spans="1:20" s="861" customFormat="1" ht="10.5" customHeight="1" x14ac:dyDescent="0.15">
      <c r="A5" s="813"/>
      <c r="B5" s="813"/>
      <c r="C5" s="813"/>
      <c r="D5" s="1309"/>
      <c r="E5" s="1309"/>
      <c r="F5" s="1309"/>
      <c r="G5" s="1309"/>
      <c r="H5" s="1309"/>
      <c r="I5" s="1309"/>
      <c r="J5" s="1309"/>
      <c r="K5" s="1309"/>
      <c r="L5" s="1309"/>
      <c r="M5" s="1309"/>
      <c r="N5" s="306"/>
      <c r="O5" s="1309"/>
      <c r="P5" s="1309"/>
      <c r="Q5" s="1309"/>
      <c r="R5" s="1309"/>
      <c r="S5" s="1309"/>
      <c r="T5" s="1310"/>
    </row>
    <row r="6" spans="1:20" s="861" customFormat="1" ht="10.5" customHeight="1" x14ac:dyDescent="0.15">
      <c r="A6" s="2406" t="s">
        <v>56</v>
      </c>
      <c r="B6" s="2406"/>
      <c r="C6" s="2406"/>
      <c r="D6" s="2157">
        <v>1398</v>
      </c>
      <c r="E6" s="838">
        <v>1348</v>
      </c>
      <c r="F6" s="212">
        <v>1182</v>
      </c>
      <c r="G6" s="212">
        <v>1268</v>
      </c>
      <c r="H6" s="212">
        <v>1369</v>
      </c>
      <c r="I6" s="212">
        <v>1319</v>
      </c>
      <c r="J6" s="212">
        <v>1328</v>
      </c>
      <c r="K6" s="212">
        <v>1164</v>
      </c>
      <c r="L6" s="212">
        <v>1097</v>
      </c>
      <c r="M6" s="213"/>
      <c r="N6" s="204"/>
      <c r="O6" s="481"/>
      <c r="P6" s="2161">
        <f>SUM(D6:F6)</f>
        <v>3928</v>
      </c>
      <c r="Q6" s="212">
        <f>SUM(H6:J6)</f>
        <v>4016</v>
      </c>
      <c r="R6" s="212">
        <v>5284</v>
      </c>
      <c r="S6" s="212">
        <v>4718</v>
      </c>
      <c r="T6" s="215"/>
    </row>
    <row r="7" spans="1:20" s="861" customFormat="1" ht="10.5" customHeight="1" x14ac:dyDescent="0.15">
      <c r="A7" s="2501" t="s">
        <v>415</v>
      </c>
      <c r="B7" s="2501"/>
      <c r="C7" s="2501"/>
      <c r="D7" s="209"/>
      <c r="E7" s="819"/>
      <c r="F7" s="204"/>
      <c r="G7" s="204"/>
      <c r="H7" s="204"/>
      <c r="I7" s="204"/>
      <c r="J7" s="204"/>
      <c r="K7" s="204"/>
      <c r="L7" s="204"/>
      <c r="M7" s="203"/>
      <c r="N7" s="204"/>
      <c r="O7" s="472"/>
      <c r="P7" s="2160"/>
      <c r="Q7" s="204"/>
      <c r="R7" s="204"/>
      <c r="S7" s="204"/>
      <c r="T7" s="1312"/>
    </row>
    <row r="8" spans="1:20" s="861" customFormat="1" ht="10.5" customHeight="1" x14ac:dyDescent="0.15">
      <c r="A8" s="1313"/>
      <c r="B8" s="2408" t="s">
        <v>416</v>
      </c>
      <c r="C8" s="2408"/>
      <c r="D8" s="209"/>
      <c r="E8" s="819"/>
      <c r="F8" s="204"/>
      <c r="G8" s="204"/>
      <c r="H8" s="204"/>
      <c r="I8" s="204"/>
      <c r="J8" s="204"/>
      <c r="K8" s="204"/>
      <c r="L8" s="204"/>
      <c r="M8" s="203"/>
      <c r="N8" s="204"/>
      <c r="O8" s="472"/>
      <c r="P8" s="2160"/>
      <c r="Q8" s="204"/>
      <c r="R8" s="204"/>
      <c r="S8" s="204"/>
      <c r="T8" s="1312"/>
    </row>
    <row r="9" spans="1:20" s="861" customFormat="1" ht="10.5" customHeight="1" x14ac:dyDescent="0.15">
      <c r="A9" s="133"/>
      <c r="B9" s="133"/>
      <c r="C9" s="201" t="s">
        <v>417</v>
      </c>
      <c r="D9" s="2156">
        <v>-492</v>
      </c>
      <c r="E9" s="828">
        <v>616</v>
      </c>
      <c r="F9" s="202">
        <v>-66</v>
      </c>
      <c r="G9" s="202">
        <v>340</v>
      </c>
      <c r="H9" s="202">
        <v>435</v>
      </c>
      <c r="I9" s="202">
        <v>1422</v>
      </c>
      <c r="J9" s="202">
        <v>-1562</v>
      </c>
      <c r="K9" s="202">
        <v>1084</v>
      </c>
      <c r="L9" s="202">
        <v>-2643</v>
      </c>
      <c r="M9" s="203"/>
      <c r="N9" s="204"/>
      <c r="O9" s="464"/>
      <c r="P9" s="2159">
        <f>SUM(D9:F9)</f>
        <v>58</v>
      </c>
      <c r="Q9" s="202">
        <f>SUM(H9:J9)</f>
        <v>295</v>
      </c>
      <c r="R9" s="202">
        <v>635</v>
      </c>
      <c r="S9" s="202">
        <v>-1148</v>
      </c>
      <c r="T9" s="1314"/>
    </row>
    <row r="10" spans="1:20" s="861" customFormat="1" ht="10.5" customHeight="1" x14ac:dyDescent="0.15">
      <c r="A10" s="116"/>
      <c r="B10" s="116"/>
      <c r="C10" s="1104" t="s">
        <v>418</v>
      </c>
      <c r="D10" s="2156">
        <v>250</v>
      </c>
      <c r="E10" s="828">
        <v>-333</v>
      </c>
      <c r="F10" s="202">
        <v>38</v>
      </c>
      <c r="G10" s="202">
        <v>-159</v>
      </c>
      <c r="H10" s="202">
        <v>-284</v>
      </c>
      <c r="I10" s="202">
        <v>-886</v>
      </c>
      <c r="J10" s="202">
        <v>980</v>
      </c>
      <c r="K10" s="202">
        <v>-653</v>
      </c>
      <c r="L10" s="202">
        <v>1586</v>
      </c>
      <c r="M10" s="203"/>
      <c r="N10" s="204"/>
      <c r="O10" s="494"/>
      <c r="P10" s="2159">
        <f>SUM(D10:F10)</f>
        <v>-45</v>
      </c>
      <c r="Q10" s="207">
        <f>SUM(H10:J10)</f>
        <v>-190</v>
      </c>
      <c r="R10" s="207">
        <v>-349</v>
      </c>
      <c r="S10" s="207">
        <v>772</v>
      </c>
      <c r="T10" s="1314"/>
    </row>
    <row r="11" spans="1:20" s="861" customFormat="1" ht="10.5" customHeight="1" x14ac:dyDescent="0.15">
      <c r="A11" s="1315"/>
      <c r="B11" s="1315"/>
      <c r="C11" s="1315"/>
      <c r="D11" s="2157">
        <f t="shared" ref="D11:L11" si="0">SUM(D9:D10)</f>
        <v>-242</v>
      </c>
      <c r="E11" s="838">
        <f t="shared" si="0"/>
        <v>283</v>
      </c>
      <c r="F11" s="838">
        <f t="shared" si="0"/>
        <v>-28</v>
      </c>
      <c r="G11" s="838">
        <f t="shared" si="0"/>
        <v>181</v>
      </c>
      <c r="H11" s="838">
        <f t="shared" si="0"/>
        <v>151</v>
      </c>
      <c r="I11" s="838">
        <f t="shared" si="0"/>
        <v>536</v>
      </c>
      <c r="J11" s="838">
        <f t="shared" si="0"/>
        <v>-582</v>
      </c>
      <c r="K11" s="838">
        <f t="shared" si="0"/>
        <v>431</v>
      </c>
      <c r="L11" s="838">
        <f t="shared" si="0"/>
        <v>-1057</v>
      </c>
      <c r="M11" s="213"/>
      <c r="N11" s="204"/>
      <c r="O11" s="481"/>
      <c r="P11" s="2161">
        <f>SUM(P9:P10)</f>
        <v>13</v>
      </c>
      <c r="Q11" s="212">
        <f>SUM(Q9:Q10)</f>
        <v>105</v>
      </c>
      <c r="R11" s="212">
        <f>SUM(R9:R10)</f>
        <v>286</v>
      </c>
      <c r="S11" s="212">
        <f>SUM(S9:S10)</f>
        <v>-376</v>
      </c>
      <c r="T11" s="1316"/>
    </row>
    <row r="12" spans="1:20" s="861" customFormat="1" ht="10.5" customHeight="1" x14ac:dyDescent="0.15">
      <c r="A12" s="1313"/>
      <c r="B12" s="2500" t="s">
        <v>419</v>
      </c>
      <c r="C12" s="2481"/>
      <c r="D12" s="209"/>
      <c r="E12" s="819"/>
      <c r="F12" s="204"/>
      <c r="G12" s="204"/>
      <c r="H12" s="204"/>
      <c r="I12" s="204"/>
      <c r="J12" s="204"/>
      <c r="K12" s="204"/>
      <c r="L12" s="204"/>
      <c r="M12" s="203"/>
      <c r="N12" s="204"/>
      <c r="O12" s="472"/>
      <c r="P12" s="2160"/>
      <c r="Q12" s="204"/>
      <c r="R12" s="204"/>
      <c r="S12" s="204"/>
      <c r="T12" s="1312"/>
    </row>
    <row r="13" spans="1:20" s="861" customFormat="1" ht="10.5" customHeight="1" x14ac:dyDescent="0.15">
      <c r="A13" s="133"/>
      <c r="B13" s="133"/>
      <c r="C13" s="201" t="s">
        <v>420</v>
      </c>
      <c r="D13" s="2156">
        <v>43</v>
      </c>
      <c r="E13" s="828">
        <v>50</v>
      </c>
      <c r="F13" s="202">
        <v>98</v>
      </c>
      <c r="G13" s="202">
        <v>-28</v>
      </c>
      <c r="H13" s="202">
        <v>-27</v>
      </c>
      <c r="I13" s="202">
        <v>-43</v>
      </c>
      <c r="J13" s="202">
        <v>-44</v>
      </c>
      <c r="K13" s="202">
        <v>6</v>
      </c>
      <c r="L13" s="202">
        <v>-23</v>
      </c>
      <c r="M13" s="203"/>
      <c r="N13" s="204"/>
      <c r="O13" s="464"/>
      <c r="P13" s="2159">
        <f>SUM(D13:F13)</f>
        <v>191</v>
      </c>
      <c r="Q13" s="202">
        <f>SUM(H13:J13)</f>
        <v>-114</v>
      </c>
      <c r="R13" s="202">
        <v>-142</v>
      </c>
      <c r="S13" s="202">
        <v>6</v>
      </c>
      <c r="T13" s="1314"/>
    </row>
    <row r="14" spans="1:20" s="861" customFormat="1" ht="10.5" customHeight="1" x14ac:dyDescent="0.15">
      <c r="A14" s="116"/>
      <c r="B14" s="116"/>
      <c r="C14" s="1104" t="s">
        <v>421</v>
      </c>
      <c r="D14" s="2156">
        <v>-4</v>
      </c>
      <c r="E14" s="828">
        <v>-14</v>
      </c>
      <c r="F14" s="204">
        <v>-6</v>
      </c>
      <c r="G14" s="204">
        <v>0</v>
      </c>
      <c r="H14" s="204">
        <v>-4</v>
      </c>
      <c r="I14" s="204">
        <v>-18</v>
      </c>
      <c r="J14" s="204">
        <v>-7</v>
      </c>
      <c r="K14" s="204">
        <v>-30</v>
      </c>
      <c r="L14" s="204">
        <v>-19</v>
      </c>
      <c r="M14" s="203"/>
      <c r="N14" s="204"/>
      <c r="O14" s="475"/>
      <c r="P14" s="2159">
        <f>SUM(D14:F14)</f>
        <v>-24</v>
      </c>
      <c r="Q14" s="202">
        <f>SUM(H14:J14)</f>
        <v>-29</v>
      </c>
      <c r="R14" s="204">
        <v>-29</v>
      </c>
      <c r="S14" s="204">
        <v>-107</v>
      </c>
      <c r="T14" s="206"/>
    </row>
    <row r="15" spans="1:20" s="861" customFormat="1" ht="10.5" customHeight="1" x14ac:dyDescent="0.15">
      <c r="A15" s="1317"/>
      <c r="B15" s="1317"/>
      <c r="C15" s="1317"/>
      <c r="D15" s="2157">
        <f>SUM(D13:D14)</f>
        <v>39</v>
      </c>
      <c r="E15" s="838">
        <f>SUM(E13:E14)</f>
        <v>36</v>
      </c>
      <c r="F15" s="838">
        <f t="shared" ref="F15:L15" si="1">SUM(F13:F14)</f>
        <v>92</v>
      </c>
      <c r="G15" s="838">
        <f t="shared" si="1"/>
        <v>-28</v>
      </c>
      <c r="H15" s="838">
        <f t="shared" si="1"/>
        <v>-31</v>
      </c>
      <c r="I15" s="838">
        <f t="shared" si="1"/>
        <v>-61</v>
      </c>
      <c r="J15" s="838">
        <f t="shared" si="1"/>
        <v>-51</v>
      </c>
      <c r="K15" s="838">
        <f t="shared" si="1"/>
        <v>-24</v>
      </c>
      <c r="L15" s="838">
        <f t="shared" si="1"/>
        <v>-42</v>
      </c>
      <c r="M15" s="213"/>
      <c r="N15" s="204"/>
      <c r="O15" s="469"/>
      <c r="P15" s="2161">
        <f>SUM(P13:P14)</f>
        <v>167</v>
      </c>
      <c r="Q15" s="212">
        <f>SUM(Q13:Q14)</f>
        <v>-143</v>
      </c>
      <c r="R15" s="212">
        <f t="shared" ref="R15:S15" si="2">SUM(R13:R14)</f>
        <v>-171</v>
      </c>
      <c r="S15" s="212">
        <f t="shared" si="2"/>
        <v>-101</v>
      </c>
      <c r="T15" s="1316"/>
    </row>
    <row r="16" spans="1:20" s="861" customFormat="1" ht="10.5" customHeight="1" x14ac:dyDescent="0.15">
      <c r="A16" s="1313"/>
      <c r="B16" s="2408" t="s">
        <v>422</v>
      </c>
      <c r="C16" s="2408"/>
      <c r="D16" s="209"/>
      <c r="E16" s="819"/>
      <c r="F16" s="204"/>
      <c r="G16" s="204"/>
      <c r="H16" s="204"/>
      <c r="I16" s="204"/>
      <c r="J16" s="204"/>
      <c r="K16" s="204"/>
      <c r="L16" s="204"/>
      <c r="M16" s="203"/>
      <c r="N16" s="204"/>
      <c r="O16" s="472"/>
      <c r="P16" s="2160"/>
      <c r="Q16" s="204"/>
      <c r="R16" s="204"/>
      <c r="S16" s="204"/>
      <c r="T16" s="1312"/>
    </row>
    <row r="17" spans="1:20" s="861" customFormat="1" ht="10.5" customHeight="1" x14ac:dyDescent="0.15">
      <c r="A17" s="133"/>
      <c r="B17" s="133"/>
      <c r="C17" s="201" t="s">
        <v>423</v>
      </c>
      <c r="D17" s="2156">
        <v>-53</v>
      </c>
      <c r="E17" s="828">
        <v>55</v>
      </c>
      <c r="F17" s="202">
        <v>44</v>
      </c>
      <c r="G17" s="202">
        <v>-66</v>
      </c>
      <c r="H17" s="202">
        <v>62</v>
      </c>
      <c r="I17" s="202">
        <v>-75</v>
      </c>
      <c r="J17" s="202">
        <v>54</v>
      </c>
      <c r="K17" s="202">
        <v>20</v>
      </c>
      <c r="L17" s="202">
        <v>-20</v>
      </c>
      <c r="M17" s="203"/>
      <c r="N17" s="204"/>
      <c r="O17" s="464"/>
      <c r="P17" s="2159">
        <f>SUM(D17:F17)</f>
        <v>46</v>
      </c>
      <c r="Q17" s="202">
        <f>SUM(H17:J17)</f>
        <v>41</v>
      </c>
      <c r="R17" s="202">
        <v>-25</v>
      </c>
      <c r="S17" s="202">
        <v>70</v>
      </c>
      <c r="T17" s="1314"/>
    </row>
    <row r="18" spans="1:20" s="861" customFormat="1" ht="10.5" customHeight="1" x14ac:dyDescent="0.15">
      <c r="A18" s="473"/>
      <c r="B18" s="473"/>
      <c r="C18" s="296" t="s">
        <v>421</v>
      </c>
      <c r="D18" s="2156">
        <v>58</v>
      </c>
      <c r="E18" s="828">
        <v>-13</v>
      </c>
      <c r="F18" s="204">
        <v>-1</v>
      </c>
      <c r="G18" s="204">
        <v>38</v>
      </c>
      <c r="H18" s="204">
        <v>-52</v>
      </c>
      <c r="I18" s="204">
        <v>36</v>
      </c>
      <c r="J18" s="204">
        <v>-48</v>
      </c>
      <c r="K18" s="204">
        <v>-14</v>
      </c>
      <c r="L18" s="204">
        <v>1</v>
      </c>
      <c r="M18" s="203"/>
      <c r="N18" s="204"/>
      <c r="O18" s="472"/>
      <c r="P18" s="2159">
        <f>SUM(D18:F18)</f>
        <v>44</v>
      </c>
      <c r="Q18" s="202">
        <f>SUM(H18:J18)</f>
        <v>-64</v>
      </c>
      <c r="R18" s="204">
        <v>-26</v>
      </c>
      <c r="S18" s="204">
        <v>-60</v>
      </c>
      <c r="T18" s="206"/>
    </row>
    <row r="19" spans="1:20" s="861" customFormat="1" ht="10.5" customHeight="1" x14ac:dyDescent="0.15">
      <c r="A19" s="1318"/>
      <c r="B19" s="1318"/>
      <c r="C19" s="1318"/>
      <c r="D19" s="2157">
        <f>SUM(D17:D18)</f>
        <v>5</v>
      </c>
      <c r="E19" s="838">
        <f>SUM(E17:E18)</f>
        <v>42</v>
      </c>
      <c r="F19" s="838">
        <f t="shared" ref="F19:L19" si="3">SUM(F17:F18)</f>
        <v>43</v>
      </c>
      <c r="G19" s="838">
        <f t="shared" si="3"/>
        <v>-28</v>
      </c>
      <c r="H19" s="838">
        <f t="shared" si="3"/>
        <v>10</v>
      </c>
      <c r="I19" s="838">
        <f t="shared" si="3"/>
        <v>-39</v>
      </c>
      <c r="J19" s="838">
        <f t="shared" si="3"/>
        <v>6</v>
      </c>
      <c r="K19" s="838">
        <f t="shared" si="3"/>
        <v>6</v>
      </c>
      <c r="L19" s="838">
        <f t="shared" si="3"/>
        <v>-19</v>
      </c>
      <c r="M19" s="213"/>
      <c r="N19" s="204"/>
      <c r="O19" s="481"/>
      <c r="P19" s="2161">
        <f>SUM(P17:P18)</f>
        <v>90</v>
      </c>
      <c r="Q19" s="212">
        <f>SUM(Q17:Q18)</f>
        <v>-23</v>
      </c>
      <c r="R19" s="212">
        <f t="shared" ref="R19:S19" si="4">SUM(R17:R18)</f>
        <v>-51</v>
      </c>
      <c r="S19" s="212">
        <f t="shared" si="4"/>
        <v>10</v>
      </c>
      <c r="T19" s="1316"/>
    </row>
    <row r="20" spans="1:20" s="861" customFormat="1" ht="10.5" customHeight="1" x14ac:dyDescent="0.15">
      <c r="A20" s="2410" t="s">
        <v>424</v>
      </c>
      <c r="B20" s="2410"/>
      <c r="C20" s="2410"/>
      <c r="D20" s="209"/>
      <c r="E20" s="819"/>
      <c r="F20" s="204"/>
      <c r="G20" s="204"/>
      <c r="H20" s="204"/>
      <c r="I20" s="204"/>
      <c r="J20" s="204"/>
      <c r="K20" s="204"/>
      <c r="L20" s="204"/>
      <c r="M20" s="203"/>
      <c r="N20" s="204"/>
      <c r="O20" s="472"/>
      <c r="P20" s="2160"/>
      <c r="Q20" s="204"/>
      <c r="R20" s="204"/>
      <c r="S20" s="204"/>
      <c r="T20" s="1312"/>
    </row>
    <row r="21" spans="1:20" s="861" customFormat="1" ht="10.5" customHeight="1" x14ac:dyDescent="0.15">
      <c r="A21" s="1319"/>
      <c r="B21" s="2509" t="s">
        <v>425</v>
      </c>
      <c r="C21" s="2509"/>
      <c r="D21" s="2156">
        <v>-88</v>
      </c>
      <c r="E21" s="828">
        <v>-8</v>
      </c>
      <c r="F21" s="202">
        <v>-135</v>
      </c>
      <c r="G21" s="202">
        <v>-95</v>
      </c>
      <c r="H21" s="202">
        <v>219</v>
      </c>
      <c r="I21" s="202">
        <v>-5</v>
      </c>
      <c r="J21" s="202">
        <v>107</v>
      </c>
      <c r="K21" s="202">
        <v>-125</v>
      </c>
      <c r="L21" s="202">
        <v>203</v>
      </c>
      <c r="M21" s="203"/>
      <c r="N21" s="204"/>
      <c r="O21" s="464"/>
      <c r="P21" s="2159">
        <f>SUM(D21:F21)</f>
        <v>-231</v>
      </c>
      <c r="Q21" s="202">
        <f>SUM(H21:J21)</f>
        <v>321</v>
      </c>
      <c r="R21" s="202">
        <v>226</v>
      </c>
      <c r="S21" s="202">
        <v>139</v>
      </c>
      <c r="T21" s="1312"/>
    </row>
    <row r="22" spans="1:20" s="861" customFormat="1" ht="10.5" customHeight="1" x14ac:dyDescent="0.15">
      <c r="A22" s="1319"/>
      <c r="B22" s="2510" t="s">
        <v>426</v>
      </c>
      <c r="C22" s="2509"/>
      <c r="D22" s="2156">
        <v>11</v>
      </c>
      <c r="E22" s="828">
        <v>-6</v>
      </c>
      <c r="F22" s="202">
        <v>10</v>
      </c>
      <c r="G22" s="202">
        <v>-8</v>
      </c>
      <c r="H22" s="202">
        <v>8</v>
      </c>
      <c r="I22" s="202">
        <v>1</v>
      </c>
      <c r="J22" s="202">
        <v>-3</v>
      </c>
      <c r="K22" s="202">
        <v>-3</v>
      </c>
      <c r="L22" s="202">
        <v>-1</v>
      </c>
      <c r="M22" s="203"/>
      <c r="N22" s="204"/>
      <c r="O22" s="464"/>
      <c r="P22" s="2159">
        <f>SUM(D22:F22)</f>
        <v>15</v>
      </c>
      <c r="Q22" s="202">
        <f>SUM(H22:J22)</f>
        <v>6</v>
      </c>
      <c r="R22" s="202">
        <v>-2</v>
      </c>
      <c r="S22" s="202">
        <v>-10</v>
      </c>
      <c r="T22" s="1312"/>
    </row>
    <row r="23" spans="1:20" s="861" customFormat="1" ht="10.5" customHeight="1" x14ac:dyDescent="0.15">
      <c r="A23" s="1319"/>
      <c r="B23" s="2509" t="s">
        <v>427</v>
      </c>
      <c r="C23" s="2509"/>
      <c r="D23" s="2156">
        <v>-2</v>
      </c>
      <c r="E23" s="828">
        <v>-3</v>
      </c>
      <c r="F23" s="202">
        <v>2</v>
      </c>
      <c r="G23" s="202">
        <v>10</v>
      </c>
      <c r="H23" s="202">
        <v>1</v>
      </c>
      <c r="I23" s="202">
        <v>4</v>
      </c>
      <c r="J23" s="202">
        <v>14</v>
      </c>
      <c r="K23" s="202" t="s">
        <v>163</v>
      </c>
      <c r="L23" s="202" t="s">
        <v>163</v>
      </c>
      <c r="M23" s="203"/>
      <c r="N23" s="204"/>
      <c r="O23" s="464"/>
      <c r="P23" s="2159">
        <f>SUM(D23:F23)</f>
        <v>-3</v>
      </c>
      <c r="Q23" s="202">
        <f>SUM(H23:J23)</f>
        <v>19</v>
      </c>
      <c r="R23" s="202">
        <v>29</v>
      </c>
      <c r="S23" s="202" t="s">
        <v>163</v>
      </c>
      <c r="T23" s="1312"/>
    </row>
    <row r="24" spans="1:20" s="861" customFormat="1" ht="10.5" customHeight="1" x14ac:dyDescent="0.15">
      <c r="A24" s="2491" t="s">
        <v>834</v>
      </c>
      <c r="B24" s="2491"/>
      <c r="C24" s="2491"/>
      <c r="D24" s="2157">
        <f t="shared" ref="D24:E24" si="5">D23+D22+D21+D19+D15+D11</f>
        <v>-277</v>
      </c>
      <c r="E24" s="212">
        <f t="shared" si="5"/>
        <v>344</v>
      </c>
      <c r="F24" s="212">
        <f t="shared" ref="F24" si="6">F23+F22+F21+F19+F15+F11</f>
        <v>-16</v>
      </c>
      <c r="G24" s="212">
        <f t="shared" ref="G24" si="7">G23+G22+G21+G19+G15+G11</f>
        <v>32</v>
      </c>
      <c r="H24" s="212">
        <f t="shared" ref="H24" si="8">H23+H22+H21+H19+H15+H11</f>
        <v>358</v>
      </c>
      <c r="I24" s="212">
        <f t="shared" ref="I24" si="9">I23+I22+I21+I19+I15+I11</f>
        <v>436</v>
      </c>
      <c r="J24" s="212">
        <f t="shared" ref="J24" si="10">J23+J22+J21+J19+J15+J11</f>
        <v>-509</v>
      </c>
      <c r="K24" s="212">
        <f>K22+K21+K19+K15+K11</f>
        <v>285</v>
      </c>
      <c r="L24" s="212">
        <f>L22+L21+L19+L15+L11</f>
        <v>-916</v>
      </c>
      <c r="M24" s="213"/>
      <c r="N24" s="204"/>
      <c r="O24" s="481"/>
      <c r="P24" s="2161">
        <f>P23+P22+P21+P19+P15+P11</f>
        <v>51</v>
      </c>
      <c r="Q24" s="212">
        <f>Q23+Q22+Q21+Q19+Q15+Q11</f>
        <v>285</v>
      </c>
      <c r="R24" s="212">
        <f t="shared" ref="R24" si="11">R23+R22+R21+R19+R15+R11</f>
        <v>317</v>
      </c>
      <c r="S24" s="212">
        <f>S22+S21+S19+S15+S11</f>
        <v>-338</v>
      </c>
      <c r="T24" s="215"/>
    </row>
    <row r="25" spans="1:20" s="861" customFormat="1" ht="10.5" customHeight="1" x14ac:dyDescent="0.15">
      <c r="A25" s="2507" t="s">
        <v>428</v>
      </c>
      <c r="B25" s="2507"/>
      <c r="C25" s="2507"/>
      <c r="D25" s="2158">
        <f t="shared" ref="D25:L25" si="12">D6+D24</f>
        <v>1121</v>
      </c>
      <c r="E25" s="211">
        <f t="shared" si="12"/>
        <v>1692</v>
      </c>
      <c r="F25" s="211">
        <f t="shared" si="12"/>
        <v>1166</v>
      </c>
      <c r="G25" s="211">
        <f t="shared" si="12"/>
        <v>1300</v>
      </c>
      <c r="H25" s="211">
        <f t="shared" si="12"/>
        <v>1727</v>
      </c>
      <c r="I25" s="211">
        <f t="shared" si="12"/>
        <v>1755</v>
      </c>
      <c r="J25" s="211">
        <f t="shared" si="12"/>
        <v>819</v>
      </c>
      <c r="K25" s="211">
        <f t="shared" si="12"/>
        <v>1449</v>
      </c>
      <c r="L25" s="211">
        <f t="shared" si="12"/>
        <v>181</v>
      </c>
      <c r="M25" s="216"/>
      <c r="N25" s="204"/>
      <c r="O25" s="469"/>
      <c r="P25" s="2162">
        <f>P6+P24</f>
        <v>3979</v>
      </c>
      <c r="Q25" s="211">
        <f>Q6+Q24</f>
        <v>4301</v>
      </c>
      <c r="R25" s="211">
        <f>R6+R24</f>
        <v>5601</v>
      </c>
      <c r="S25" s="211">
        <f>S6+S24</f>
        <v>4380</v>
      </c>
      <c r="T25" s="1320"/>
    </row>
    <row r="26" spans="1:20" s="861" customFormat="1" ht="10.5" customHeight="1" x14ac:dyDescent="0.15">
      <c r="A26" s="2508" t="s">
        <v>429</v>
      </c>
      <c r="B26" s="2508"/>
      <c r="C26" s="2508"/>
      <c r="D26" s="2156">
        <v>6</v>
      </c>
      <c r="E26" s="828">
        <v>7</v>
      </c>
      <c r="F26" s="202">
        <v>4</v>
      </c>
      <c r="G26" s="202">
        <v>2</v>
      </c>
      <c r="H26" s="202">
        <v>4</v>
      </c>
      <c r="I26" s="202">
        <v>6</v>
      </c>
      <c r="J26" s="202">
        <v>5</v>
      </c>
      <c r="K26" s="202">
        <v>5</v>
      </c>
      <c r="L26" s="202">
        <v>4</v>
      </c>
      <c r="M26" s="496"/>
      <c r="N26" s="204"/>
      <c r="O26" s="464"/>
      <c r="P26" s="2159">
        <f>SUM(D26:F26)</f>
        <v>17</v>
      </c>
      <c r="Q26" s="202">
        <f>SUM(H26:J26)</f>
        <v>15</v>
      </c>
      <c r="R26" s="202">
        <v>17</v>
      </c>
      <c r="S26" s="202">
        <v>19</v>
      </c>
      <c r="T26" s="1321"/>
    </row>
    <row r="27" spans="1:20" s="861" customFormat="1" ht="10.5" customHeight="1" x14ac:dyDescent="0.15">
      <c r="A27" s="200"/>
      <c r="B27" s="2407" t="s">
        <v>58</v>
      </c>
      <c r="C27" s="2407"/>
      <c r="D27" s="2156">
        <v>28</v>
      </c>
      <c r="E27" s="828">
        <v>28</v>
      </c>
      <c r="F27" s="202">
        <v>23</v>
      </c>
      <c r="G27" s="202">
        <v>24</v>
      </c>
      <c r="H27" s="202">
        <v>23</v>
      </c>
      <c r="I27" s="202">
        <v>24</v>
      </c>
      <c r="J27" s="202">
        <v>18</v>
      </c>
      <c r="K27" s="202">
        <v>24</v>
      </c>
      <c r="L27" s="202">
        <v>9</v>
      </c>
      <c r="M27" s="203"/>
      <c r="N27" s="204"/>
      <c r="O27" s="464"/>
      <c r="P27" s="2159">
        <f>SUM(D27:F27)</f>
        <v>79</v>
      </c>
      <c r="Q27" s="202">
        <f>SUM(H27:J27)</f>
        <v>65</v>
      </c>
      <c r="R27" s="202">
        <v>89</v>
      </c>
      <c r="S27" s="202">
        <v>52</v>
      </c>
      <c r="T27" s="1322"/>
    </row>
    <row r="28" spans="1:20" s="861" customFormat="1" ht="10.5" customHeight="1" x14ac:dyDescent="0.15">
      <c r="A28" s="200"/>
      <c r="B28" s="2407" t="s">
        <v>59</v>
      </c>
      <c r="C28" s="2407"/>
      <c r="D28" s="2164">
        <v>1087</v>
      </c>
      <c r="E28" s="846">
        <v>1657</v>
      </c>
      <c r="F28" s="235">
        <v>1139</v>
      </c>
      <c r="G28" s="235">
        <v>1274</v>
      </c>
      <c r="H28" s="235">
        <v>1700</v>
      </c>
      <c r="I28" s="235">
        <v>1725</v>
      </c>
      <c r="J28" s="235">
        <v>796</v>
      </c>
      <c r="K28" s="235">
        <v>1420</v>
      </c>
      <c r="L28" s="235">
        <v>168</v>
      </c>
      <c r="M28" s="203"/>
      <c r="N28" s="204"/>
      <c r="O28" s="479"/>
      <c r="P28" s="2238">
        <f>SUM(D28:F28)</f>
        <v>3883</v>
      </c>
      <c r="Q28" s="202">
        <f>SUM(H28:J28)</f>
        <v>4221</v>
      </c>
      <c r="R28" s="249">
        <v>5495</v>
      </c>
      <c r="S28" s="249">
        <v>4309</v>
      </c>
      <c r="T28" s="1322"/>
    </row>
    <row r="29" spans="1:20" s="861" customFormat="1" ht="10.5" customHeight="1" x14ac:dyDescent="0.15">
      <c r="A29" s="2418" t="s">
        <v>430</v>
      </c>
      <c r="B29" s="2418"/>
      <c r="C29" s="2418"/>
      <c r="D29" s="2157">
        <f t="shared" ref="D29:L29" si="13">SUM(D27:D28)</f>
        <v>1115</v>
      </c>
      <c r="E29" s="838">
        <f t="shared" si="13"/>
        <v>1685</v>
      </c>
      <c r="F29" s="838">
        <f t="shared" si="13"/>
        <v>1162</v>
      </c>
      <c r="G29" s="838">
        <f t="shared" si="13"/>
        <v>1298</v>
      </c>
      <c r="H29" s="838">
        <f t="shared" si="13"/>
        <v>1723</v>
      </c>
      <c r="I29" s="838">
        <f t="shared" si="13"/>
        <v>1749</v>
      </c>
      <c r="J29" s="838">
        <f t="shared" si="13"/>
        <v>814</v>
      </c>
      <c r="K29" s="838">
        <f t="shared" si="13"/>
        <v>1444</v>
      </c>
      <c r="L29" s="838">
        <f t="shared" si="13"/>
        <v>177</v>
      </c>
      <c r="M29" s="213"/>
      <c r="N29" s="204"/>
      <c r="O29" s="481"/>
      <c r="P29" s="2161">
        <f>SUM(P27:P28)</f>
        <v>3962</v>
      </c>
      <c r="Q29" s="838">
        <f>SUM(Q27:Q28)</f>
        <v>4286</v>
      </c>
      <c r="R29" s="838">
        <f>SUM(R27:R28)</f>
        <v>5584</v>
      </c>
      <c r="S29" s="838">
        <f>SUM(S27:S28)</f>
        <v>4361</v>
      </c>
      <c r="T29" s="1323"/>
    </row>
    <row r="30" spans="1:20" s="861" customFormat="1" ht="7.5" customHeight="1" x14ac:dyDescent="0.15">
      <c r="A30" s="2506"/>
      <c r="B30" s="2506"/>
      <c r="C30" s="2506"/>
      <c r="D30" s="2506"/>
      <c r="E30" s="2506"/>
      <c r="F30" s="2506"/>
      <c r="G30" s="2506"/>
      <c r="H30" s="2506"/>
      <c r="I30" s="2506"/>
      <c r="J30" s="2506"/>
      <c r="K30" s="2506"/>
      <c r="L30" s="2506"/>
      <c r="M30" s="2506"/>
      <c r="N30" s="2506"/>
      <c r="O30" s="2506"/>
      <c r="P30" s="2506"/>
      <c r="Q30" s="2506"/>
      <c r="R30" s="2506"/>
      <c r="S30" s="2506"/>
      <c r="T30" s="2506"/>
    </row>
    <row r="31" spans="1:20" s="897" customFormat="1" ht="8.25" customHeight="1" x14ac:dyDescent="0.15">
      <c r="A31" s="529" t="s">
        <v>40</v>
      </c>
      <c r="B31" s="2505" t="s">
        <v>884</v>
      </c>
      <c r="C31" s="2505"/>
      <c r="D31" s="2505"/>
      <c r="E31" s="2505"/>
      <c r="F31" s="2505"/>
      <c r="G31" s="2505"/>
      <c r="H31" s="2505"/>
      <c r="I31" s="2505"/>
      <c r="J31" s="2505"/>
      <c r="K31" s="2505"/>
      <c r="L31" s="2505"/>
      <c r="M31" s="2505"/>
      <c r="N31" s="2505"/>
      <c r="O31" s="2505"/>
      <c r="P31" s="2505"/>
      <c r="Q31" s="2505"/>
      <c r="R31" s="2505"/>
      <c r="S31" s="2505"/>
      <c r="T31" s="2505"/>
    </row>
    <row r="32" spans="1:20" s="897" customFormat="1" ht="8.25" customHeight="1" x14ac:dyDescent="0.15">
      <c r="A32" s="1311" t="s">
        <v>163</v>
      </c>
      <c r="B32" s="2504" t="s">
        <v>180</v>
      </c>
      <c r="C32" s="2504"/>
      <c r="D32" s="2504"/>
      <c r="E32" s="2504"/>
      <c r="F32" s="2504"/>
      <c r="G32" s="2504"/>
      <c r="H32" s="2504"/>
      <c r="I32" s="2504"/>
      <c r="J32" s="2504"/>
      <c r="K32" s="2504"/>
      <c r="L32" s="2504"/>
      <c r="M32" s="2504"/>
      <c r="N32" s="2504"/>
      <c r="O32" s="2504"/>
      <c r="P32" s="2504"/>
      <c r="Q32" s="2504"/>
      <c r="R32" s="2504"/>
      <c r="S32" s="2504"/>
      <c r="T32" s="2504"/>
    </row>
  </sheetData>
  <sheetProtection selectLockedCells="1"/>
  <mergeCells count="22">
    <mergeCell ref="B32:T32"/>
    <mergeCell ref="B31:T31"/>
    <mergeCell ref="A30:T30"/>
    <mergeCell ref="A20:C20"/>
    <mergeCell ref="B28:C28"/>
    <mergeCell ref="A25:C25"/>
    <mergeCell ref="B27:C27"/>
    <mergeCell ref="A26:C26"/>
    <mergeCell ref="B21:C21"/>
    <mergeCell ref="B22:C22"/>
    <mergeCell ref="B23:C23"/>
    <mergeCell ref="A29:C29"/>
    <mergeCell ref="B12:C12"/>
    <mergeCell ref="A24:C24"/>
    <mergeCell ref="B16:C16"/>
    <mergeCell ref="A1:T1"/>
    <mergeCell ref="A3:C3"/>
    <mergeCell ref="A6:C6"/>
    <mergeCell ref="A7:C7"/>
    <mergeCell ref="B8:C8"/>
    <mergeCell ref="A2:T2"/>
    <mergeCell ref="E3:L3"/>
  </mergeCells>
  <pageMargins left="0.25" right="0.25" top="0.5" bottom="0.25" header="0.5" footer="0.5"/>
  <pageSetup paperSize="9" scale="95" orientation="landscape" r:id="rId1"/>
  <colBreaks count="1" manualBreakCount="1">
    <brk id="20"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workbookViewId="0">
      <selection activeCell="C77" sqref="C77"/>
    </sheetView>
  </sheetViews>
  <sheetFormatPr defaultColWidth="9.140625" defaultRowHeight="12.75" x14ac:dyDescent="0.2"/>
  <cols>
    <col min="1" max="1" width="3" style="898" customWidth="1"/>
    <col min="2" max="2" width="2.140625" style="898" customWidth="1"/>
    <col min="3" max="3" width="69.7109375" style="898" customWidth="1"/>
    <col min="4" max="4" width="5.85546875" style="898" customWidth="1"/>
    <col min="5" max="5" width="5.42578125" style="1324" customWidth="1"/>
    <col min="6" max="12" width="5.42578125" style="900" customWidth="1"/>
    <col min="13" max="13" width="1.28515625" style="900" customWidth="1"/>
    <col min="14" max="14" width="1.7109375" style="900" customWidth="1"/>
    <col min="15" max="15" width="1.28515625" style="900" customWidth="1"/>
    <col min="16" max="18" width="5.42578125" style="900" customWidth="1"/>
    <col min="19" max="19" width="5.42578125" style="898" customWidth="1"/>
    <col min="20" max="20" width="1.28515625" style="902" customWidth="1"/>
    <col min="21" max="22" width="9.140625" style="898" customWidth="1"/>
    <col min="23" max="23" width="9.140625" style="1325" customWidth="1"/>
    <col min="24" max="25" width="9.140625" style="904" customWidth="1"/>
    <col min="26" max="33" width="9.140625" style="898" customWidth="1"/>
    <col min="34" max="34" width="9.140625" style="905" customWidth="1"/>
    <col min="35" max="35" width="9.140625" style="904" customWidth="1"/>
    <col min="36" max="36" width="9.140625" style="898" customWidth="1"/>
    <col min="37" max="16384" width="9.140625" style="898"/>
  </cols>
  <sheetData>
    <row r="1" spans="1:20" ht="13.5" customHeight="1" x14ac:dyDescent="0.2">
      <c r="A1" s="2383" t="s">
        <v>579</v>
      </c>
      <c r="B1" s="2383"/>
      <c r="C1" s="2383"/>
      <c r="D1" s="2383"/>
      <c r="E1" s="2383"/>
      <c r="F1" s="2383"/>
      <c r="G1" s="2383"/>
      <c r="H1" s="2383"/>
      <c r="I1" s="2383"/>
      <c r="J1" s="2383"/>
      <c r="K1" s="2383"/>
      <c r="L1" s="2383"/>
      <c r="M1" s="2383"/>
      <c r="N1" s="2383"/>
      <c r="O1" s="2383"/>
      <c r="P1" s="2383"/>
      <c r="Q1" s="2383"/>
      <c r="R1" s="2383"/>
      <c r="S1" s="2383"/>
      <c r="T1" s="2383"/>
    </row>
    <row r="2" spans="1:20" s="861" customFormat="1" ht="9" customHeight="1" x14ac:dyDescent="0.15">
      <c r="A2" s="2502"/>
      <c r="B2" s="2502"/>
      <c r="C2" s="2502"/>
      <c r="D2" s="2502"/>
      <c r="E2" s="2502"/>
      <c r="F2" s="2502"/>
      <c r="G2" s="2502"/>
      <c r="H2" s="2502"/>
      <c r="I2" s="2502"/>
      <c r="J2" s="2502"/>
      <c r="K2" s="2502"/>
      <c r="L2" s="2502"/>
      <c r="M2" s="2502"/>
      <c r="N2" s="2502"/>
      <c r="O2" s="2502"/>
      <c r="P2" s="2502"/>
      <c r="Q2" s="2502"/>
      <c r="R2" s="2502"/>
      <c r="S2" s="2502"/>
      <c r="T2" s="2502"/>
    </row>
    <row r="3" spans="1:20" s="861" customFormat="1" ht="10.5" customHeight="1" x14ac:dyDescent="0.15">
      <c r="A3" s="2417" t="s">
        <v>1</v>
      </c>
      <c r="B3" s="2417"/>
      <c r="C3" s="2417"/>
      <c r="D3" s="222"/>
      <c r="E3" s="2503"/>
      <c r="F3" s="2503"/>
      <c r="G3" s="2503"/>
      <c r="H3" s="2503"/>
      <c r="I3" s="2503"/>
      <c r="J3" s="2503"/>
      <c r="K3" s="2503"/>
      <c r="L3" s="2503"/>
      <c r="M3" s="449"/>
      <c r="N3" s="450"/>
      <c r="O3" s="447"/>
      <c r="P3" s="182" t="s">
        <v>44</v>
      </c>
      <c r="Q3" s="183" t="s">
        <v>45</v>
      </c>
      <c r="R3" s="183" t="s">
        <v>45</v>
      </c>
      <c r="S3" s="183" t="s">
        <v>46</v>
      </c>
      <c r="T3" s="1044"/>
    </row>
    <row r="4" spans="1:20" s="861" customFormat="1" ht="10.5" customHeight="1" x14ac:dyDescent="0.15">
      <c r="A4" s="185"/>
      <c r="B4" s="185"/>
      <c r="C4" s="185"/>
      <c r="D4" s="187" t="s">
        <v>847</v>
      </c>
      <c r="E4" s="188" t="s">
        <v>2</v>
      </c>
      <c r="F4" s="188" t="s">
        <v>3</v>
      </c>
      <c r="G4" s="188" t="s">
        <v>4</v>
      </c>
      <c r="H4" s="188" t="s">
        <v>5</v>
      </c>
      <c r="I4" s="188" t="s">
        <v>6</v>
      </c>
      <c r="J4" s="188" t="s">
        <v>7</v>
      </c>
      <c r="K4" s="188" t="s">
        <v>8</v>
      </c>
      <c r="L4" s="188" t="s">
        <v>9</v>
      </c>
      <c r="M4" s="452"/>
      <c r="N4" s="453"/>
      <c r="O4" s="454"/>
      <c r="P4" s="192" t="s">
        <v>846</v>
      </c>
      <c r="Q4" s="188" t="s">
        <v>846</v>
      </c>
      <c r="R4" s="188" t="s">
        <v>47</v>
      </c>
      <c r="S4" s="188" t="s">
        <v>47</v>
      </c>
      <c r="T4" s="53"/>
    </row>
    <row r="5" spans="1:20" s="861" customFormat="1" ht="10.5" customHeight="1" x14ac:dyDescent="0.15">
      <c r="A5" s="185"/>
      <c r="B5" s="185"/>
      <c r="C5" s="185"/>
      <c r="D5" s="190"/>
      <c r="E5" s="190"/>
      <c r="F5" s="190"/>
      <c r="G5" s="190"/>
      <c r="H5" s="190"/>
      <c r="I5" s="190"/>
      <c r="J5" s="190"/>
      <c r="K5" s="190"/>
      <c r="L5" s="190"/>
      <c r="M5" s="1696"/>
      <c r="N5" s="190"/>
      <c r="O5" s="190"/>
      <c r="P5" s="190"/>
      <c r="Q5" s="190"/>
      <c r="R5" s="190"/>
      <c r="S5" s="190"/>
      <c r="T5" s="54"/>
    </row>
    <row r="6" spans="1:20" s="861" customFormat="1" ht="10.5" customHeight="1" x14ac:dyDescent="0.15">
      <c r="A6" s="2408" t="s">
        <v>580</v>
      </c>
      <c r="B6" s="2408"/>
      <c r="C6" s="2408"/>
      <c r="D6" s="1558"/>
      <c r="E6" s="1559"/>
      <c r="F6" s="1559"/>
      <c r="G6" s="1559"/>
      <c r="H6" s="1559"/>
      <c r="I6" s="1559"/>
      <c r="J6" s="1559"/>
      <c r="K6" s="1559"/>
      <c r="L6" s="1559"/>
      <c r="M6" s="1560"/>
      <c r="N6" s="306"/>
      <c r="O6" s="1558"/>
      <c r="P6" s="1559"/>
      <c r="Q6" s="1559"/>
      <c r="R6" s="1559"/>
      <c r="S6" s="1559"/>
      <c r="T6" s="1697"/>
    </row>
    <row r="7" spans="1:20" s="861" customFormat="1" ht="10.5" customHeight="1" x14ac:dyDescent="0.15">
      <c r="A7" s="2410" t="s">
        <v>581</v>
      </c>
      <c r="B7" s="2410"/>
      <c r="C7" s="2410"/>
      <c r="D7" s="1698"/>
      <c r="E7" s="306"/>
      <c r="F7" s="306"/>
      <c r="G7" s="306"/>
      <c r="H7" s="306"/>
      <c r="I7" s="306"/>
      <c r="J7" s="306"/>
      <c r="K7" s="306"/>
      <c r="L7" s="306"/>
      <c r="M7" s="1314"/>
      <c r="N7" s="306"/>
      <c r="O7" s="1698"/>
      <c r="P7" s="306"/>
      <c r="Q7" s="306"/>
      <c r="R7" s="306"/>
      <c r="S7" s="306"/>
      <c r="T7" s="1699"/>
    </row>
    <row r="8" spans="1:20" s="861" customFormat="1" ht="10.5" customHeight="1" x14ac:dyDescent="0.15">
      <c r="A8" s="1313"/>
      <c r="B8" s="2408" t="s">
        <v>416</v>
      </c>
      <c r="C8" s="2408"/>
      <c r="D8" s="1700"/>
      <c r="E8" s="525"/>
      <c r="F8" s="525"/>
      <c r="G8" s="525"/>
      <c r="H8" s="525"/>
      <c r="I8" s="525"/>
      <c r="J8" s="525"/>
      <c r="K8" s="525"/>
      <c r="L8" s="525"/>
      <c r="M8" s="206"/>
      <c r="N8" s="525"/>
      <c r="O8" s="1700"/>
      <c r="P8" s="525"/>
      <c r="Q8" s="525"/>
      <c r="R8" s="525"/>
      <c r="S8" s="525"/>
      <c r="T8" s="1701"/>
    </row>
    <row r="9" spans="1:20" s="861" customFormat="1" ht="10.5" customHeight="1" x14ac:dyDescent="0.15">
      <c r="A9" s="133"/>
      <c r="B9" s="133"/>
      <c r="C9" s="201" t="s">
        <v>417</v>
      </c>
      <c r="D9" s="2156">
        <v>4</v>
      </c>
      <c r="E9" s="828">
        <v>-4</v>
      </c>
      <c r="F9" s="202">
        <v>0</v>
      </c>
      <c r="G9" s="202">
        <v>-2</v>
      </c>
      <c r="H9" s="202">
        <v>-33</v>
      </c>
      <c r="I9" s="202">
        <v>-44</v>
      </c>
      <c r="J9" s="202">
        <v>48</v>
      </c>
      <c r="K9" s="202">
        <v>-34</v>
      </c>
      <c r="L9" s="202">
        <v>89</v>
      </c>
      <c r="M9" s="203"/>
      <c r="N9" s="204"/>
      <c r="O9" s="464"/>
      <c r="P9" s="2159">
        <f>SUM(D9:F9)</f>
        <v>0</v>
      </c>
      <c r="Q9" s="202">
        <f>SUM(H9:J9)</f>
        <v>-29</v>
      </c>
      <c r="R9" s="202">
        <v>-31</v>
      </c>
      <c r="S9" s="202">
        <v>42</v>
      </c>
      <c r="T9" s="287"/>
    </row>
    <row r="10" spans="1:20" s="861" customFormat="1" ht="10.5" customHeight="1" x14ac:dyDescent="0.15">
      <c r="A10" s="116"/>
      <c r="B10" s="116"/>
      <c r="C10" s="1104" t="s">
        <v>418</v>
      </c>
      <c r="D10" s="2156">
        <v>-10</v>
      </c>
      <c r="E10" s="828">
        <v>4</v>
      </c>
      <c r="F10" s="202">
        <v>-2</v>
      </c>
      <c r="G10" s="202">
        <v>5</v>
      </c>
      <c r="H10" s="202">
        <v>41</v>
      </c>
      <c r="I10" s="202">
        <v>117</v>
      </c>
      <c r="J10" s="202">
        <v>-120</v>
      </c>
      <c r="K10" s="202">
        <v>136</v>
      </c>
      <c r="L10" s="202">
        <v>-343</v>
      </c>
      <c r="M10" s="203"/>
      <c r="N10" s="204"/>
      <c r="O10" s="464"/>
      <c r="P10" s="2159">
        <f>SUM(D10:F10)</f>
        <v>-8</v>
      </c>
      <c r="Q10" s="207">
        <f>SUM(H10:J10)</f>
        <v>38</v>
      </c>
      <c r="R10" s="202">
        <v>43</v>
      </c>
      <c r="S10" s="202">
        <v>-170</v>
      </c>
      <c r="T10" s="293"/>
    </row>
    <row r="11" spans="1:20" s="861" customFormat="1" ht="10.5" customHeight="1" x14ac:dyDescent="0.15">
      <c r="A11" s="1702"/>
      <c r="B11" s="1702"/>
      <c r="C11" s="1702"/>
      <c r="D11" s="2157">
        <f t="shared" ref="D11:L11" si="0">SUM(D9:D10)</f>
        <v>-6</v>
      </c>
      <c r="E11" s="838">
        <f t="shared" si="0"/>
        <v>0</v>
      </c>
      <c r="F11" s="212">
        <f t="shared" si="0"/>
        <v>-2</v>
      </c>
      <c r="G11" s="212">
        <f t="shared" si="0"/>
        <v>3</v>
      </c>
      <c r="H11" s="212">
        <f t="shared" si="0"/>
        <v>8</v>
      </c>
      <c r="I11" s="212">
        <f t="shared" si="0"/>
        <v>73</v>
      </c>
      <c r="J11" s="212">
        <f t="shared" si="0"/>
        <v>-72</v>
      </c>
      <c r="K11" s="212">
        <f t="shared" si="0"/>
        <v>102</v>
      </c>
      <c r="L11" s="212">
        <f t="shared" si="0"/>
        <v>-254</v>
      </c>
      <c r="M11" s="213"/>
      <c r="N11" s="204"/>
      <c r="O11" s="481"/>
      <c r="P11" s="2161">
        <f>SUM(P9:P10)</f>
        <v>-8</v>
      </c>
      <c r="Q11" s="212">
        <f>SUM(Q9:Q10)</f>
        <v>9</v>
      </c>
      <c r="R11" s="212">
        <f>SUM(R9:R10)</f>
        <v>12</v>
      </c>
      <c r="S11" s="212">
        <f>SUM(S9:S10)</f>
        <v>-128</v>
      </c>
      <c r="T11" s="1703"/>
    </row>
    <row r="12" spans="1:20" s="861" customFormat="1" ht="10.5" customHeight="1" x14ac:dyDescent="0.15">
      <c r="A12" s="297"/>
      <c r="B12" s="2481" t="s">
        <v>419</v>
      </c>
      <c r="C12" s="2481"/>
      <c r="D12" s="209"/>
      <c r="E12" s="819"/>
      <c r="F12" s="204"/>
      <c r="G12" s="204"/>
      <c r="H12" s="204"/>
      <c r="I12" s="204"/>
      <c r="J12" s="204"/>
      <c r="K12" s="204"/>
      <c r="L12" s="204"/>
      <c r="M12" s="203"/>
      <c r="N12" s="204"/>
      <c r="O12" s="472"/>
      <c r="P12" s="2160"/>
      <c r="Q12" s="453"/>
      <c r="R12" s="453"/>
      <c r="S12" s="453"/>
      <c r="T12" s="1701"/>
    </row>
    <row r="13" spans="1:20" s="861" customFormat="1" ht="10.5" customHeight="1" x14ac:dyDescent="0.15">
      <c r="A13" s="133"/>
      <c r="B13" s="133"/>
      <c r="C13" s="201" t="s">
        <v>420</v>
      </c>
      <c r="D13" s="2156">
        <v>-3</v>
      </c>
      <c r="E13" s="828">
        <v>-2</v>
      </c>
      <c r="F13" s="202">
        <v>-18</v>
      </c>
      <c r="G13" s="202">
        <v>7</v>
      </c>
      <c r="H13" s="202">
        <v>-1</v>
      </c>
      <c r="I13" s="202">
        <v>8</v>
      </c>
      <c r="J13" s="202">
        <v>4</v>
      </c>
      <c r="K13" s="202">
        <v>-8</v>
      </c>
      <c r="L13" s="202">
        <v>5</v>
      </c>
      <c r="M13" s="203"/>
      <c r="N13" s="204"/>
      <c r="O13" s="464"/>
      <c r="P13" s="2159">
        <f>SUM(D13:F13)</f>
        <v>-23</v>
      </c>
      <c r="Q13" s="202">
        <f>SUM(H13:J13)</f>
        <v>11</v>
      </c>
      <c r="R13" s="202">
        <v>18</v>
      </c>
      <c r="S13" s="202">
        <v>-23</v>
      </c>
      <c r="T13" s="287"/>
    </row>
    <row r="14" spans="1:20" s="861" customFormat="1" ht="10.5" customHeight="1" x14ac:dyDescent="0.15">
      <c r="A14" s="116"/>
      <c r="B14" s="116"/>
      <c r="C14" s="1104" t="s">
        <v>421</v>
      </c>
      <c r="D14" s="2156">
        <v>1</v>
      </c>
      <c r="E14" s="828">
        <v>5</v>
      </c>
      <c r="F14" s="204">
        <v>2</v>
      </c>
      <c r="G14" s="204">
        <v>0</v>
      </c>
      <c r="H14" s="204">
        <v>1</v>
      </c>
      <c r="I14" s="204">
        <v>6</v>
      </c>
      <c r="J14" s="204">
        <v>1</v>
      </c>
      <c r="K14" s="204">
        <v>7</v>
      </c>
      <c r="L14" s="204">
        <v>11</v>
      </c>
      <c r="M14" s="203"/>
      <c r="N14" s="204"/>
      <c r="O14" s="472"/>
      <c r="P14" s="2159">
        <f>SUM(D14:F14)</f>
        <v>8</v>
      </c>
      <c r="Q14" s="202">
        <f>SUM(H14:J14)</f>
        <v>8</v>
      </c>
      <c r="R14" s="204">
        <v>8</v>
      </c>
      <c r="S14" s="204">
        <v>36</v>
      </c>
      <c r="T14" s="287"/>
    </row>
    <row r="15" spans="1:20" s="861" customFormat="1" ht="10.5" customHeight="1" x14ac:dyDescent="0.15">
      <c r="A15" s="528"/>
      <c r="B15" s="528"/>
      <c r="C15" s="528"/>
      <c r="D15" s="2157">
        <f>SUM(D13:D14)</f>
        <v>-2</v>
      </c>
      <c r="E15" s="838">
        <f>SUM(E13:E14)</f>
        <v>3</v>
      </c>
      <c r="F15" s="212">
        <f>SUM(F13:F14)</f>
        <v>-16</v>
      </c>
      <c r="G15" s="212">
        <f t="shared" ref="G15" si="1">SUM(G13:G14)</f>
        <v>7</v>
      </c>
      <c r="H15" s="212">
        <f t="shared" ref="H15" si="2">SUM(H13:H14)</f>
        <v>0</v>
      </c>
      <c r="I15" s="212">
        <f t="shared" ref="I15" si="3">SUM(I13:I14)</f>
        <v>14</v>
      </c>
      <c r="J15" s="212">
        <f t="shared" ref="J15" si="4">SUM(J13:J14)</f>
        <v>5</v>
      </c>
      <c r="K15" s="212">
        <f t="shared" ref="K15" si="5">SUM(K13:K14)</f>
        <v>-1</v>
      </c>
      <c r="L15" s="212">
        <f t="shared" ref="L15" si="6">SUM(L13:L14)</f>
        <v>16</v>
      </c>
      <c r="M15" s="213"/>
      <c r="N15" s="204"/>
      <c r="O15" s="481"/>
      <c r="P15" s="2161">
        <f>SUM(P13:P14)</f>
        <v>-15</v>
      </c>
      <c r="Q15" s="212">
        <f>SUM(Q13:Q14)</f>
        <v>19</v>
      </c>
      <c r="R15" s="212">
        <f t="shared" ref="R15:S15" si="7">SUM(R13:R14)</f>
        <v>26</v>
      </c>
      <c r="S15" s="212">
        <f t="shared" si="7"/>
        <v>13</v>
      </c>
      <c r="T15" s="1703"/>
    </row>
    <row r="16" spans="1:20" s="861" customFormat="1" ht="10.5" customHeight="1" x14ac:dyDescent="0.15">
      <c r="A16" s="1313"/>
      <c r="B16" s="2408" t="s">
        <v>422</v>
      </c>
      <c r="C16" s="2408"/>
      <c r="D16" s="209"/>
      <c r="E16" s="819"/>
      <c r="F16" s="204"/>
      <c r="G16" s="204"/>
      <c r="H16" s="204"/>
      <c r="I16" s="204"/>
      <c r="J16" s="204"/>
      <c r="K16" s="204"/>
      <c r="L16" s="204"/>
      <c r="M16" s="203"/>
      <c r="N16" s="204"/>
      <c r="O16" s="472"/>
      <c r="P16" s="2160"/>
      <c r="Q16" s="204"/>
      <c r="R16" s="204"/>
      <c r="S16" s="204"/>
      <c r="T16" s="1701"/>
    </row>
    <row r="17" spans="1:20" s="861" customFormat="1" ht="10.5" customHeight="1" x14ac:dyDescent="0.15">
      <c r="A17" s="133"/>
      <c r="B17" s="133"/>
      <c r="C17" s="201" t="s">
        <v>423</v>
      </c>
      <c r="D17" s="2156">
        <v>19</v>
      </c>
      <c r="E17" s="828">
        <v>-20</v>
      </c>
      <c r="F17" s="202">
        <v>-16</v>
      </c>
      <c r="G17" s="202">
        <v>22</v>
      </c>
      <c r="H17" s="202">
        <v>-21</v>
      </c>
      <c r="I17" s="202">
        <v>27</v>
      </c>
      <c r="J17" s="202">
        <v>-20</v>
      </c>
      <c r="K17" s="202">
        <v>-5</v>
      </c>
      <c r="L17" s="202">
        <v>7</v>
      </c>
      <c r="M17" s="203"/>
      <c r="N17" s="204"/>
      <c r="O17" s="464"/>
      <c r="P17" s="2159">
        <f>SUM(D17:F17)</f>
        <v>-17</v>
      </c>
      <c r="Q17" s="202">
        <f>SUM(H17:J17)</f>
        <v>-14</v>
      </c>
      <c r="R17" s="202">
        <v>8</v>
      </c>
      <c r="S17" s="202">
        <v>-23</v>
      </c>
      <c r="T17" s="287"/>
    </row>
    <row r="18" spans="1:20" s="861" customFormat="1" ht="10.5" customHeight="1" x14ac:dyDescent="0.15">
      <c r="A18" s="473"/>
      <c r="B18" s="473"/>
      <c r="C18" s="1104" t="s">
        <v>421</v>
      </c>
      <c r="D18" s="2156">
        <v>-21</v>
      </c>
      <c r="E18" s="828">
        <v>5</v>
      </c>
      <c r="F18" s="204">
        <v>1</v>
      </c>
      <c r="G18" s="204">
        <v>-14</v>
      </c>
      <c r="H18" s="204">
        <v>18</v>
      </c>
      <c r="I18" s="204">
        <v>-13</v>
      </c>
      <c r="J18" s="204">
        <v>18</v>
      </c>
      <c r="K18" s="204">
        <v>5</v>
      </c>
      <c r="L18" s="204">
        <v>0</v>
      </c>
      <c r="M18" s="203"/>
      <c r="N18" s="204"/>
      <c r="O18" s="472"/>
      <c r="P18" s="2159">
        <f>SUM(D18:F18)</f>
        <v>-15</v>
      </c>
      <c r="Q18" s="202">
        <f>SUM(H18:J18)</f>
        <v>23</v>
      </c>
      <c r="R18" s="249">
        <v>9</v>
      </c>
      <c r="S18" s="249">
        <v>22</v>
      </c>
      <c r="T18" s="287"/>
    </row>
    <row r="19" spans="1:20" s="861" customFormat="1" ht="10.5" customHeight="1" x14ac:dyDescent="0.15">
      <c r="A19" s="528"/>
      <c r="B19" s="528"/>
      <c r="C19" s="528"/>
      <c r="D19" s="2157">
        <f>SUM(D17:D18)</f>
        <v>-2</v>
      </c>
      <c r="E19" s="838">
        <f>SUM(E17:E18)</f>
        <v>-15</v>
      </c>
      <c r="F19" s="212">
        <f>SUM(F17:F18)</f>
        <v>-15</v>
      </c>
      <c r="G19" s="212">
        <f t="shared" ref="G19" si="8">SUM(G17:G18)</f>
        <v>8</v>
      </c>
      <c r="H19" s="212">
        <f t="shared" ref="H19" si="9">SUM(H17:H18)</f>
        <v>-3</v>
      </c>
      <c r="I19" s="212">
        <f t="shared" ref="I19" si="10">SUM(I17:I18)</f>
        <v>14</v>
      </c>
      <c r="J19" s="212">
        <f t="shared" ref="J19" si="11">SUM(J17:J18)</f>
        <v>-2</v>
      </c>
      <c r="K19" s="212">
        <f t="shared" ref="K19" si="12">SUM(K17:K18)</f>
        <v>0</v>
      </c>
      <c r="L19" s="212">
        <f t="shared" ref="L19" si="13">SUM(L17:L18)</f>
        <v>7</v>
      </c>
      <c r="M19" s="213"/>
      <c r="N19" s="204"/>
      <c r="O19" s="481"/>
      <c r="P19" s="2161">
        <f>SUM(P17:P18)</f>
        <v>-32</v>
      </c>
      <c r="Q19" s="212">
        <f>SUM(Q17:Q18)</f>
        <v>9</v>
      </c>
      <c r="R19" s="212">
        <f t="shared" ref="R19:S19" si="14">SUM(R17:R18)</f>
        <v>17</v>
      </c>
      <c r="S19" s="212">
        <f t="shared" si="14"/>
        <v>-1</v>
      </c>
      <c r="T19" s="1703"/>
    </row>
    <row r="20" spans="1:20" s="861" customFormat="1" ht="10.5" customHeight="1" x14ac:dyDescent="0.15">
      <c r="A20" s="2410" t="s">
        <v>582</v>
      </c>
      <c r="B20" s="2410"/>
      <c r="C20" s="2410"/>
      <c r="D20" s="209"/>
      <c r="E20" s="819"/>
      <c r="F20" s="204"/>
      <c r="G20" s="204"/>
      <c r="H20" s="204"/>
      <c r="I20" s="204"/>
      <c r="J20" s="204"/>
      <c r="K20" s="204"/>
      <c r="L20" s="204"/>
      <c r="M20" s="203"/>
      <c r="N20" s="204"/>
      <c r="O20" s="472"/>
      <c r="P20" s="2160"/>
      <c r="Q20" s="204"/>
      <c r="R20" s="204"/>
      <c r="S20" s="204"/>
      <c r="T20" s="287"/>
    </row>
    <row r="21" spans="1:20" s="861" customFormat="1" ht="10.5" customHeight="1" x14ac:dyDescent="0.15">
      <c r="A21" s="1319"/>
      <c r="B21" s="2509" t="s">
        <v>425</v>
      </c>
      <c r="C21" s="2509"/>
      <c r="D21" s="2156">
        <v>31</v>
      </c>
      <c r="E21" s="828">
        <v>3</v>
      </c>
      <c r="F21" s="1704">
        <v>42</v>
      </c>
      <c r="G21" s="1704">
        <v>30</v>
      </c>
      <c r="H21" s="1704">
        <v>-79</v>
      </c>
      <c r="I21" s="1704">
        <v>2</v>
      </c>
      <c r="J21" s="1704">
        <v>-40</v>
      </c>
      <c r="K21" s="1704">
        <v>42</v>
      </c>
      <c r="L21" s="1704">
        <v>-73</v>
      </c>
      <c r="M21" s="203"/>
      <c r="N21" s="204"/>
      <c r="O21" s="464"/>
      <c r="P21" s="2159">
        <f>SUM(D21:F21)</f>
        <v>76</v>
      </c>
      <c r="Q21" s="202">
        <f>SUM(H21:J21)</f>
        <v>-117</v>
      </c>
      <c r="R21" s="243">
        <v>-87</v>
      </c>
      <c r="S21" s="243">
        <v>-54</v>
      </c>
      <c r="T21" s="287"/>
    </row>
    <row r="22" spans="1:20" s="861" customFormat="1" ht="10.5" customHeight="1" x14ac:dyDescent="0.15">
      <c r="A22" s="1319"/>
      <c r="B22" s="2509" t="s">
        <v>426</v>
      </c>
      <c r="C22" s="2509"/>
      <c r="D22" s="2156">
        <v>-4</v>
      </c>
      <c r="E22" s="828">
        <v>2</v>
      </c>
      <c r="F22" s="1704">
        <v>-4</v>
      </c>
      <c r="G22" s="1704">
        <v>3</v>
      </c>
      <c r="H22" s="1704">
        <v>-3</v>
      </c>
      <c r="I22" s="1704">
        <v>0</v>
      </c>
      <c r="J22" s="1704">
        <v>1</v>
      </c>
      <c r="K22" s="1704">
        <v>1</v>
      </c>
      <c r="L22" s="1704">
        <v>1</v>
      </c>
      <c r="M22" s="203"/>
      <c r="N22" s="204"/>
      <c r="O22" s="464"/>
      <c r="P22" s="2159">
        <f>SUM(D22:F22)</f>
        <v>-6</v>
      </c>
      <c r="Q22" s="202">
        <f>SUM(H22:J22)</f>
        <v>-2</v>
      </c>
      <c r="R22" s="243">
        <v>1</v>
      </c>
      <c r="S22" s="243">
        <v>4</v>
      </c>
      <c r="T22" s="287"/>
    </row>
    <row r="23" spans="1:20" s="861" customFormat="1" ht="10.5" customHeight="1" x14ac:dyDescent="0.15">
      <c r="A23" s="1319"/>
      <c r="B23" s="2509" t="s">
        <v>427</v>
      </c>
      <c r="C23" s="2509"/>
      <c r="D23" s="2156">
        <v>0</v>
      </c>
      <c r="E23" s="828">
        <v>1</v>
      </c>
      <c r="F23" s="202">
        <v>0</v>
      </c>
      <c r="G23" s="202">
        <v>-4</v>
      </c>
      <c r="H23" s="202">
        <v>-1</v>
      </c>
      <c r="I23" s="202">
        <v>-2</v>
      </c>
      <c r="J23" s="202">
        <v>-4</v>
      </c>
      <c r="K23" s="202" t="s">
        <v>163</v>
      </c>
      <c r="L23" s="202" t="s">
        <v>163</v>
      </c>
      <c r="M23" s="203"/>
      <c r="N23" s="204"/>
      <c r="O23" s="464"/>
      <c r="P23" s="2159">
        <f>SUM(D23:F23)</f>
        <v>1</v>
      </c>
      <c r="Q23" s="202">
        <f>SUM(H23:J23)</f>
        <v>-7</v>
      </c>
      <c r="R23" s="202">
        <v>-11</v>
      </c>
      <c r="S23" s="202" t="s">
        <v>163</v>
      </c>
      <c r="T23" s="1312"/>
    </row>
    <row r="24" spans="1:20" s="861" customFormat="1" ht="10.5" customHeight="1" x14ac:dyDescent="0.15">
      <c r="A24" s="128"/>
      <c r="B24" s="128"/>
      <c r="C24" s="128"/>
      <c r="D24" s="2157">
        <f>SUM(D21:D23)+D19+D15+D11</f>
        <v>17</v>
      </c>
      <c r="E24" s="838">
        <f>SUM(E21:E23)+E19+E15+E11</f>
        <v>-6</v>
      </c>
      <c r="F24" s="212">
        <f>SUM(F21:F23)+F19+F15+F11</f>
        <v>5</v>
      </c>
      <c r="G24" s="212">
        <f t="shared" ref="G24" si="15">SUM(G21:G23)+G19+G15+G11</f>
        <v>47</v>
      </c>
      <c r="H24" s="212">
        <f t="shared" ref="H24" si="16">SUM(H21:H23)+H19+H15+H11</f>
        <v>-78</v>
      </c>
      <c r="I24" s="212">
        <f t="shared" ref="I24" si="17">SUM(I21:I23)+I19+I15+I11</f>
        <v>101</v>
      </c>
      <c r="J24" s="212">
        <f t="shared" ref="J24" si="18">SUM(J21:J23)+J19+J15+J11</f>
        <v>-112</v>
      </c>
      <c r="K24" s="212">
        <f t="shared" ref="K24" si="19">SUM(K21:K23)+K19+K15+K11</f>
        <v>144</v>
      </c>
      <c r="L24" s="212">
        <f t="shared" ref="L24" si="20">SUM(L21:L23)+L19+L15+L11</f>
        <v>-303</v>
      </c>
      <c r="M24" s="213"/>
      <c r="N24" s="204"/>
      <c r="O24" s="481"/>
      <c r="P24" s="2161">
        <f>SUM(P21:P23)+P19+P15+P11</f>
        <v>16</v>
      </c>
      <c r="Q24" s="212">
        <f t="shared" ref="Q24:R24" si="21">SUM(Q21:Q23)+Q19+Q15+Q11</f>
        <v>-89</v>
      </c>
      <c r="R24" s="212">
        <f t="shared" si="21"/>
        <v>-42</v>
      </c>
      <c r="S24" s="212">
        <f>SUM(S21:S23)+S19+S15+S11</f>
        <v>-166</v>
      </c>
      <c r="T24" s="101"/>
    </row>
    <row r="25" spans="1:20" s="861" customFormat="1" ht="3.75" customHeight="1" x14ac:dyDescent="0.15">
      <c r="A25" s="638"/>
      <c r="B25" s="638"/>
      <c r="C25" s="638"/>
      <c r="D25" s="619"/>
      <c r="E25" s="619"/>
      <c r="F25" s="619"/>
      <c r="G25" s="613"/>
      <c r="H25" s="613"/>
      <c r="I25" s="613"/>
      <c r="J25" s="613"/>
      <c r="K25" s="613"/>
      <c r="L25" s="613"/>
      <c r="M25" s="613"/>
      <c r="N25" s="613"/>
      <c r="O25" s="613"/>
      <c r="P25" s="613"/>
      <c r="Q25" s="613"/>
      <c r="R25" s="613"/>
      <c r="S25" s="613"/>
      <c r="T25" s="1705"/>
    </row>
    <row r="26" spans="1:20" s="897" customFormat="1" ht="8.25" customHeight="1" x14ac:dyDescent="0.15">
      <c r="A26" s="1706" t="s">
        <v>163</v>
      </c>
      <c r="B26" s="2511" t="s">
        <v>180</v>
      </c>
      <c r="C26" s="2511"/>
      <c r="D26" s="2511"/>
      <c r="E26" s="2511"/>
      <c r="F26" s="2511"/>
      <c r="G26" s="2511"/>
      <c r="H26" s="2511"/>
      <c r="I26" s="2511"/>
      <c r="J26" s="2511"/>
      <c r="K26" s="2511"/>
      <c r="L26" s="2511"/>
      <c r="M26" s="2511"/>
      <c r="N26" s="2511"/>
      <c r="O26" s="2511"/>
      <c r="P26" s="2511"/>
      <c r="Q26" s="2511"/>
      <c r="R26" s="2511"/>
      <c r="S26" s="2511"/>
      <c r="T26" s="2511"/>
    </row>
  </sheetData>
  <sheetProtection selectLockedCells="1"/>
  <mergeCells count="14">
    <mergeCell ref="B21:C21"/>
    <mergeCell ref="B22:C22"/>
    <mergeCell ref="B16:C16"/>
    <mergeCell ref="E3:L3"/>
    <mergeCell ref="B26:T26"/>
    <mergeCell ref="B23:C23"/>
    <mergeCell ref="B12:C12"/>
    <mergeCell ref="A20:C20"/>
    <mergeCell ref="A1:T1"/>
    <mergeCell ref="A2:T2"/>
    <mergeCell ref="A3:C3"/>
    <mergeCell ref="A6:C6"/>
    <mergeCell ref="B8:C8"/>
    <mergeCell ref="A7:C7"/>
  </mergeCells>
  <pageMargins left="0.25" right="0.25" top="0.5" bottom="0.25" header="0.5" footer="0.5"/>
  <pageSetup paperSize="9" scale="96" orientation="landscape" r:id="rId1"/>
  <colBreaks count="1" manualBreakCount="1">
    <brk id="20"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zoomScaleNormal="100" workbookViewId="0">
      <selection activeCell="J45" sqref="J45"/>
    </sheetView>
  </sheetViews>
  <sheetFormatPr defaultColWidth="9.140625" defaultRowHeight="12.75" x14ac:dyDescent="0.2"/>
  <cols>
    <col min="1" max="3" width="2.140625" style="898" customWidth="1"/>
    <col min="4" max="4" width="58.140625" style="898" customWidth="1"/>
    <col min="5" max="5" width="7.5703125" style="898" customWidth="1"/>
    <col min="6" max="6" width="6" style="899" customWidth="1"/>
    <col min="7" max="9" width="6.28515625" style="900" customWidth="1"/>
    <col min="10" max="10" width="6.140625" style="900" customWidth="1"/>
    <col min="11" max="11" width="6.28515625" style="900" customWidth="1"/>
    <col min="12" max="12" width="7" style="900" customWidth="1"/>
    <col min="13" max="13" width="6" style="900" customWidth="1"/>
    <col min="14" max="14" width="1.28515625" style="900" customWidth="1"/>
    <col min="15" max="15" width="1.7109375" style="900" customWidth="1"/>
    <col min="16" max="16" width="1.28515625" style="901" customWidth="1"/>
    <col min="17" max="17" width="7.5703125" style="900" customWidth="1"/>
    <col min="18" max="18" width="7.140625" style="900" customWidth="1"/>
    <col min="19" max="19" width="7.5703125" style="900" customWidth="1"/>
    <col min="20" max="20" width="6.28515625" style="898" customWidth="1"/>
    <col min="21" max="21" width="1.28515625" style="902" customWidth="1"/>
    <col min="22" max="23" width="9.140625" style="898" customWidth="1"/>
    <col min="24" max="24" width="9.140625" style="903" customWidth="1"/>
    <col min="25" max="26" width="9.140625" style="904" customWidth="1"/>
    <col min="27" max="34" width="9.140625" style="898" customWidth="1"/>
    <col min="35" max="35" width="9.140625" style="905" customWidth="1"/>
    <col min="36" max="36" width="9.140625" style="904" customWidth="1"/>
    <col min="37" max="37" width="9.140625" style="898" customWidth="1"/>
    <col min="38" max="16384" width="9.140625" style="898"/>
  </cols>
  <sheetData>
    <row r="1" spans="1:21" ht="15.75" customHeight="1" x14ac:dyDescent="0.2">
      <c r="A1" s="2512" t="s">
        <v>267</v>
      </c>
      <c r="B1" s="2512"/>
      <c r="C1" s="2512"/>
      <c r="D1" s="2512"/>
      <c r="E1" s="2512"/>
      <c r="F1" s="2512"/>
      <c r="G1" s="2512"/>
      <c r="H1" s="2512"/>
      <c r="I1" s="2512"/>
      <c r="J1" s="2512"/>
      <c r="K1" s="2512"/>
      <c r="L1" s="2512"/>
      <c r="M1" s="2512"/>
      <c r="N1" s="2512"/>
      <c r="O1" s="2512"/>
      <c r="P1" s="2512"/>
      <c r="Q1" s="2512"/>
      <c r="R1" s="2512"/>
      <c r="S1" s="2512"/>
      <c r="T1" s="2512"/>
      <c r="U1" s="2512"/>
    </row>
    <row r="2" spans="1:21" s="861" customFormat="1" ht="9" customHeight="1" x14ac:dyDescent="0.15">
      <c r="A2" s="862"/>
      <c r="B2" s="862"/>
      <c r="C2" s="862"/>
      <c r="D2" s="863"/>
      <c r="E2" s="863"/>
      <c r="F2" s="863"/>
      <c r="G2" s="863"/>
      <c r="H2" s="863"/>
      <c r="I2" s="863"/>
      <c r="J2" s="863"/>
      <c r="K2" s="863"/>
      <c r="L2" s="863"/>
      <c r="M2" s="863"/>
      <c r="N2" s="172"/>
      <c r="O2" s="863"/>
      <c r="P2" s="863"/>
      <c r="Q2" s="863"/>
      <c r="R2" s="863"/>
      <c r="S2" s="173"/>
      <c r="T2" s="173"/>
      <c r="U2" s="173"/>
    </row>
    <row r="3" spans="1:21" s="861" customFormat="1" ht="10.5" customHeight="1" x14ac:dyDescent="0.15">
      <c r="A3" s="2341" t="s">
        <v>1</v>
      </c>
      <c r="B3" s="2341"/>
      <c r="C3" s="2341"/>
      <c r="D3" s="2341"/>
      <c r="E3" s="864"/>
      <c r="F3" s="2514"/>
      <c r="G3" s="2514"/>
      <c r="H3" s="2514"/>
      <c r="I3" s="2514"/>
      <c r="J3" s="2514"/>
      <c r="K3" s="2514"/>
      <c r="L3" s="2514"/>
      <c r="M3" s="2514"/>
      <c r="N3" s="270"/>
      <c r="O3" s="629"/>
      <c r="P3" s="268"/>
      <c r="Q3" s="48" t="s">
        <v>44</v>
      </c>
      <c r="R3" s="49" t="s">
        <v>45</v>
      </c>
      <c r="S3" s="49" t="s">
        <v>45</v>
      </c>
      <c r="T3" s="49" t="s">
        <v>46</v>
      </c>
      <c r="U3" s="153"/>
    </row>
    <row r="4" spans="1:21" s="861" customFormat="1" ht="10.5" customHeight="1" x14ac:dyDescent="0.15">
      <c r="A4" s="274"/>
      <c r="B4" s="274"/>
      <c r="C4" s="274"/>
      <c r="D4" s="629"/>
      <c r="E4" s="51" t="s">
        <v>847</v>
      </c>
      <c r="F4" s="52" t="s">
        <v>2</v>
      </c>
      <c r="G4" s="52" t="s">
        <v>3</v>
      </c>
      <c r="H4" s="52" t="s">
        <v>4</v>
      </c>
      <c r="I4" s="52" t="s">
        <v>5</v>
      </c>
      <c r="J4" s="52" t="s">
        <v>6</v>
      </c>
      <c r="K4" s="52" t="s">
        <v>7</v>
      </c>
      <c r="L4" s="52" t="s">
        <v>8</v>
      </c>
      <c r="M4" s="52" t="s">
        <v>9</v>
      </c>
      <c r="N4" s="276"/>
      <c r="O4" s="144"/>
      <c r="P4" s="277"/>
      <c r="Q4" s="56" t="s">
        <v>846</v>
      </c>
      <c r="R4" s="52" t="s">
        <v>846</v>
      </c>
      <c r="S4" s="52" t="s">
        <v>47</v>
      </c>
      <c r="T4" s="52" t="s">
        <v>47</v>
      </c>
      <c r="U4" s="53"/>
    </row>
    <row r="5" spans="1:21" s="861" customFormat="1" ht="10.5" customHeight="1" x14ac:dyDescent="0.15">
      <c r="A5" s="865"/>
      <c r="B5" s="865"/>
      <c r="C5" s="865"/>
      <c r="D5" s="46"/>
      <c r="E5" s="46"/>
      <c r="F5" s="46"/>
      <c r="G5" s="46"/>
      <c r="H5" s="46"/>
      <c r="I5" s="46"/>
      <c r="J5" s="46"/>
      <c r="K5" s="46"/>
      <c r="L5" s="46"/>
      <c r="M5" s="46"/>
      <c r="N5" s="46"/>
      <c r="O5" s="46"/>
      <c r="P5" s="46"/>
      <c r="Q5" s="863"/>
      <c r="R5" s="173"/>
      <c r="S5" s="173"/>
      <c r="T5" s="173"/>
      <c r="U5" s="46"/>
    </row>
    <row r="6" spans="1:21" s="861" customFormat="1" ht="10.5" customHeight="1" x14ac:dyDescent="0.15">
      <c r="A6" s="2335" t="s">
        <v>258</v>
      </c>
      <c r="B6" s="2335"/>
      <c r="C6" s="2335"/>
      <c r="D6" s="2335"/>
      <c r="E6" s="866"/>
      <c r="F6" s="867"/>
      <c r="G6" s="867"/>
      <c r="H6" s="867"/>
      <c r="I6" s="867"/>
      <c r="J6" s="867"/>
      <c r="K6" s="867"/>
      <c r="L6" s="867"/>
      <c r="M6" s="867"/>
      <c r="N6" s="45"/>
      <c r="O6" s="46"/>
      <c r="P6" s="866"/>
      <c r="Q6" s="867"/>
      <c r="R6" s="867"/>
      <c r="S6" s="867"/>
      <c r="T6" s="867"/>
      <c r="U6" s="45"/>
    </row>
    <row r="7" spans="1:21" s="861" customFormat="1" ht="10.5" customHeight="1" x14ac:dyDescent="0.15">
      <c r="A7" s="288"/>
      <c r="B7" s="2463" t="s">
        <v>268</v>
      </c>
      <c r="C7" s="2463"/>
      <c r="D7" s="2463"/>
      <c r="E7" s="2066">
        <f>F10</f>
        <v>2575</v>
      </c>
      <c r="F7" s="581">
        <v>2575</v>
      </c>
      <c r="G7" s="581">
        <v>2250</v>
      </c>
      <c r="H7" s="581">
        <v>2250</v>
      </c>
      <c r="I7" s="581">
        <v>2248</v>
      </c>
      <c r="J7" s="581">
        <v>2246</v>
      </c>
      <c r="K7" s="581">
        <v>1797</v>
      </c>
      <c r="L7" s="581">
        <v>1796</v>
      </c>
      <c r="M7" s="581">
        <v>1000</v>
      </c>
      <c r="N7" s="579"/>
      <c r="O7" s="578"/>
      <c r="P7" s="582"/>
      <c r="Q7" s="2067">
        <f>S10</f>
        <v>2250</v>
      </c>
      <c r="R7" s="581">
        <f>S7</f>
        <v>1797</v>
      </c>
      <c r="S7" s="290">
        <v>1797</v>
      </c>
      <c r="T7" s="290">
        <v>1000</v>
      </c>
      <c r="U7" s="293"/>
    </row>
    <row r="8" spans="1:21" s="861" customFormat="1" ht="10.5" customHeight="1" x14ac:dyDescent="0.15">
      <c r="A8" s="868"/>
      <c r="B8" s="869"/>
      <c r="C8" s="2460" t="s">
        <v>269</v>
      </c>
      <c r="D8" s="2460"/>
      <c r="E8" s="2066">
        <v>250</v>
      </c>
      <c r="F8" s="581">
        <v>0</v>
      </c>
      <c r="G8" s="581">
        <v>325</v>
      </c>
      <c r="H8" s="581">
        <v>0</v>
      </c>
      <c r="I8" s="581">
        <v>0</v>
      </c>
      <c r="J8" s="581">
        <v>0</v>
      </c>
      <c r="K8" s="581">
        <v>450</v>
      </c>
      <c r="L8" s="581">
        <v>0</v>
      </c>
      <c r="M8" s="581">
        <v>800</v>
      </c>
      <c r="N8" s="579"/>
      <c r="O8" s="578"/>
      <c r="P8" s="582"/>
      <c r="Q8" s="2067">
        <f>SUM(E8:G8)</f>
        <v>575</v>
      </c>
      <c r="R8" s="581">
        <f>SUM(I8:K8)</f>
        <v>450</v>
      </c>
      <c r="S8" s="149">
        <v>450</v>
      </c>
      <c r="T8" s="149">
        <v>800</v>
      </c>
      <c r="U8" s="293"/>
    </row>
    <row r="9" spans="1:21" s="861" customFormat="1" ht="10.5" customHeight="1" x14ac:dyDescent="0.15">
      <c r="A9" s="299"/>
      <c r="B9" s="869"/>
      <c r="C9" s="2460" t="s">
        <v>270</v>
      </c>
      <c r="D9" s="2460"/>
      <c r="E9" s="2066">
        <v>0</v>
      </c>
      <c r="F9" s="581">
        <v>0</v>
      </c>
      <c r="G9" s="578">
        <v>0</v>
      </c>
      <c r="H9" s="578">
        <v>0</v>
      </c>
      <c r="I9" s="578">
        <v>2</v>
      </c>
      <c r="J9" s="578">
        <v>2</v>
      </c>
      <c r="K9" s="578">
        <v>-1</v>
      </c>
      <c r="L9" s="578">
        <v>1</v>
      </c>
      <c r="M9" s="578">
        <v>-4</v>
      </c>
      <c r="N9" s="579"/>
      <c r="O9" s="578"/>
      <c r="P9" s="870"/>
      <c r="Q9" s="2067">
        <f>SUM(E9:G9)</f>
        <v>0</v>
      </c>
      <c r="R9" s="1664">
        <f>SUM(I9:K9)</f>
        <v>3</v>
      </c>
      <c r="S9" s="295">
        <v>3</v>
      </c>
      <c r="T9" s="295">
        <v>-3</v>
      </c>
      <c r="U9" s="293"/>
    </row>
    <row r="10" spans="1:21" s="861" customFormat="1" ht="10.5" customHeight="1" x14ac:dyDescent="0.15">
      <c r="A10" s="871"/>
      <c r="B10" s="2518" t="s">
        <v>271</v>
      </c>
      <c r="C10" s="2518"/>
      <c r="D10" s="2518"/>
      <c r="E10" s="2081">
        <f>SUM(E7:E9)</f>
        <v>2825</v>
      </c>
      <c r="F10" s="872">
        <f>SUM(F7:F9)</f>
        <v>2575</v>
      </c>
      <c r="G10" s="872">
        <f>SUM(G7:G9)</f>
        <v>2575</v>
      </c>
      <c r="H10" s="872">
        <f t="shared" ref="H10:M10" si="0">SUM(H7:H9)</f>
        <v>2250</v>
      </c>
      <c r="I10" s="872">
        <f t="shared" si="0"/>
        <v>2250</v>
      </c>
      <c r="J10" s="872">
        <f t="shared" si="0"/>
        <v>2248</v>
      </c>
      <c r="K10" s="872">
        <f t="shared" si="0"/>
        <v>2246</v>
      </c>
      <c r="L10" s="872">
        <f t="shared" si="0"/>
        <v>1797</v>
      </c>
      <c r="M10" s="872">
        <f t="shared" si="0"/>
        <v>1796</v>
      </c>
      <c r="N10" s="873"/>
      <c r="O10" s="578"/>
      <c r="P10" s="874"/>
      <c r="Q10" s="2166">
        <f>SUM(Q7:Q9)</f>
        <v>2825</v>
      </c>
      <c r="R10" s="872">
        <f>SUM(R7:R9)</f>
        <v>2250</v>
      </c>
      <c r="S10" s="575">
        <f t="shared" ref="S10:T10" si="1">SUM(S7:S9)</f>
        <v>2250</v>
      </c>
      <c r="T10" s="575">
        <f t="shared" si="1"/>
        <v>1797</v>
      </c>
      <c r="U10" s="101"/>
    </row>
    <row r="11" spans="1:21" s="861" customFormat="1" ht="10.5" customHeight="1" x14ac:dyDescent="0.15">
      <c r="A11" s="2372" t="s">
        <v>259</v>
      </c>
      <c r="B11" s="2372"/>
      <c r="C11" s="2372"/>
      <c r="D11" s="2372"/>
      <c r="E11" s="2186"/>
      <c r="F11" s="875"/>
      <c r="G11" s="875"/>
      <c r="H11" s="875"/>
      <c r="I11" s="875"/>
      <c r="J11" s="875"/>
      <c r="K11" s="875"/>
      <c r="L11" s="875"/>
      <c r="M11" s="875"/>
      <c r="N11" s="579"/>
      <c r="O11" s="578"/>
      <c r="P11" s="876"/>
      <c r="Q11" s="875"/>
      <c r="R11" s="875"/>
      <c r="S11" s="424"/>
      <c r="T11" s="424"/>
      <c r="U11" s="293"/>
    </row>
    <row r="12" spans="1:21" s="861" customFormat="1" ht="10.5" customHeight="1" x14ac:dyDescent="0.15">
      <c r="A12" s="868"/>
      <c r="B12" s="2463" t="s">
        <v>268</v>
      </c>
      <c r="C12" s="2463"/>
      <c r="D12" s="2463"/>
      <c r="E12" s="2066">
        <f>F19</f>
        <v>13443</v>
      </c>
      <c r="F12" s="581">
        <v>13350</v>
      </c>
      <c r="G12" s="578">
        <v>13243</v>
      </c>
      <c r="H12" s="578">
        <v>13201</v>
      </c>
      <c r="I12" s="578">
        <v>13166</v>
      </c>
      <c r="J12" s="578">
        <v>13070</v>
      </c>
      <c r="K12" s="578">
        <v>12548</v>
      </c>
      <c r="L12" s="578">
        <v>12197</v>
      </c>
      <c r="M12" s="578">
        <v>8509</v>
      </c>
      <c r="N12" s="579"/>
      <c r="O12" s="578"/>
      <c r="P12" s="580"/>
      <c r="Q12" s="2067">
        <f>S19</f>
        <v>13243</v>
      </c>
      <c r="R12" s="578">
        <f>S12</f>
        <v>12548</v>
      </c>
      <c r="S12" s="149">
        <v>12548</v>
      </c>
      <c r="T12" s="149">
        <v>8026</v>
      </c>
      <c r="U12" s="293"/>
    </row>
    <row r="13" spans="1:21" s="861" customFormat="1" ht="10.5" customHeight="1" x14ac:dyDescent="0.15">
      <c r="A13" s="299"/>
      <c r="B13" s="650"/>
      <c r="C13" s="2373" t="s">
        <v>272</v>
      </c>
      <c r="D13" s="2373"/>
      <c r="E13" s="2066">
        <v>0</v>
      </c>
      <c r="F13" s="581">
        <v>0</v>
      </c>
      <c r="G13" s="877">
        <v>0</v>
      </c>
      <c r="H13" s="877">
        <v>0</v>
      </c>
      <c r="I13" s="877">
        <v>0</v>
      </c>
      <c r="J13" s="877">
        <v>0</v>
      </c>
      <c r="K13" s="877">
        <v>194</v>
      </c>
      <c r="L13" s="877">
        <v>0</v>
      </c>
      <c r="M13" s="877">
        <v>3443</v>
      </c>
      <c r="N13" s="579"/>
      <c r="O13" s="578"/>
      <c r="P13" s="878"/>
      <c r="Q13" s="2067">
        <f>SUM(E13:G13)</f>
        <v>0</v>
      </c>
      <c r="R13" s="1664">
        <f>SUM(I13:K13)</f>
        <v>194</v>
      </c>
      <c r="S13" s="295">
        <v>194</v>
      </c>
      <c r="T13" s="295">
        <v>3443</v>
      </c>
      <c r="U13" s="293"/>
    </row>
    <row r="14" spans="1:21" s="861" customFormat="1" ht="10.5" customHeight="1" x14ac:dyDescent="0.15">
      <c r="A14" s="299"/>
      <c r="B14" s="650"/>
      <c r="C14" s="2373" t="s">
        <v>273</v>
      </c>
      <c r="D14" s="2373"/>
      <c r="E14" s="2066">
        <v>0</v>
      </c>
      <c r="F14" s="581">
        <v>0</v>
      </c>
      <c r="G14" s="877">
        <v>0</v>
      </c>
      <c r="H14" s="877">
        <v>0</v>
      </c>
      <c r="I14" s="877">
        <v>0</v>
      </c>
      <c r="J14" s="877">
        <v>0</v>
      </c>
      <c r="K14" s="877">
        <v>0</v>
      </c>
      <c r="L14" s="877">
        <v>126</v>
      </c>
      <c r="M14" s="877">
        <v>0</v>
      </c>
      <c r="N14" s="579"/>
      <c r="O14" s="578"/>
      <c r="P14" s="878"/>
      <c r="Q14" s="2067">
        <f t="shared" ref="Q14:Q17" si="2">SUM(E14:G14)</f>
        <v>0</v>
      </c>
      <c r="R14" s="1664">
        <f t="shared" ref="R14:R17" si="3">SUM(I14:K14)</f>
        <v>0</v>
      </c>
      <c r="S14" s="295">
        <v>0</v>
      </c>
      <c r="T14" s="295">
        <v>126</v>
      </c>
      <c r="U14" s="293"/>
    </row>
    <row r="15" spans="1:21" s="861" customFormat="1" ht="10.5" customHeight="1" x14ac:dyDescent="0.15">
      <c r="A15" s="299"/>
      <c r="B15" s="650"/>
      <c r="C15" s="2373" t="s">
        <v>274</v>
      </c>
      <c r="D15" s="2373"/>
      <c r="E15" s="2066">
        <v>0</v>
      </c>
      <c r="F15" s="581">
        <v>0</v>
      </c>
      <c r="G15" s="877">
        <v>0</v>
      </c>
      <c r="H15" s="877">
        <v>0</v>
      </c>
      <c r="I15" s="877">
        <v>0</v>
      </c>
      <c r="J15" s="877">
        <v>0</v>
      </c>
      <c r="K15" s="877">
        <v>47</v>
      </c>
      <c r="L15" s="877">
        <v>0</v>
      </c>
      <c r="M15" s="877">
        <v>0</v>
      </c>
      <c r="N15" s="579"/>
      <c r="O15" s="578"/>
      <c r="P15" s="878"/>
      <c r="Q15" s="2067">
        <f t="shared" si="2"/>
        <v>0</v>
      </c>
      <c r="R15" s="1664">
        <f t="shared" si="3"/>
        <v>47</v>
      </c>
      <c r="S15" s="295">
        <v>47</v>
      </c>
      <c r="T15" s="295">
        <v>0</v>
      </c>
      <c r="U15" s="293"/>
    </row>
    <row r="16" spans="1:21" s="861" customFormat="1" ht="10.5" customHeight="1" x14ac:dyDescent="0.15">
      <c r="A16" s="299"/>
      <c r="B16" s="650"/>
      <c r="C16" s="2373" t="s">
        <v>275</v>
      </c>
      <c r="D16" s="2373"/>
      <c r="E16" s="2066">
        <v>80</v>
      </c>
      <c r="F16" s="581">
        <v>96</v>
      </c>
      <c r="G16" s="877">
        <v>104</v>
      </c>
      <c r="H16" s="877">
        <v>94</v>
      </c>
      <c r="I16" s="877">
        <v>94</v>
      </c>
      <c r="J16" s="877">
        <v>89</v>
      </c>
      <c r="K16" s="877">
        <v>278</v>
      </c>
      <c r="L16" s="877">
        <v>241</v>
      </c>
      <c r="M16" s="877">
        <v>224</v>
      </c>
      <c r="N16" s="579"/>
      <c r="O16" s="578"/>
      <c r="P16" s="878"/>
      <c r="Q16" s="2067">
        <f t="shared" si="2"/>
        <v>280</v>
      </c>
      <c r="R16" s="1664">
        <f t="shared" si="3"/>
        <v>461</v>
      </c>
      <c r="S16" s="295">
        <v>555</v>
      </c>
      <c r="T16" s="295">
        <v>957</v>
      </c>
      <c r="U16" s="293"/>
    </row>
    <row r="17" spans="1:21" s="861" customFormat="1" ht="10.5" customHeight="1" x14ac:dyDescent="0.15">
      <c r="A17" s="868"/>
      <c r="B17" s="650"/>
      <c r="C17" s="2373" t="s">
        <v>276</v>
      </c>
      <c r="D17" s="2373"/>
      <c r="E17" s="2066">
        <v>0</v>
      </c>
      <c r="F17" s="581">
        <v>0</v>
      </c>
      <c r="G17" s="877">
        <v>0</v>
      </c>
      <c r="H17" s="877">
        <v>-52</v>
      </c>
      <c r="I17" s="877">
        <v>-52</v>
      </c>
      <c r="J17" s="877">
        <v>0</v>
      </c>
      <c r="K17" s="877">
        <v>0</v>
      </c>
      <c r="L17" s="877">
        <v>0</v>
      </c>
      <c r="M17" s="877">
        <v>0</v>
      </c>
      <c r="N17" s="579"/>
      <c r="O17" s="578"/>
      <c r="P17" s="878"/>
      <c r="Q17" s="2067">
        <f t="shared" si="2"/>
        <v>0</v>
      </c>
      <c r="R17" s="1664">
        <f t="shared" si="3"/>
        <v>-52</v>
      </c>
      <c r="S17" s="295">
        <v>-104</v>
      </c>
      <c r="T17" s="295">
        <v>0</v>
      </c>
      <c r="U17" s="293"/>
    </row>
    <row r="18" spans="1:21" s="861" customFormat="1" ht="10.5" customHeight="1" x14ac:dyDescent="0.15">
      <c r="A18" s="299"/>
      <c r="B18" s="650"/>
      <c r="C18" s="2373" t="s">
        <v>270</v>
      </c>
      <c r="D18" s="2373"/>
      <c r="E18" s="2066">
        <v>2</v>
      </c>
      <c r="F18" s="581">
        <v>-3</v>
      </c>
      <c r="G18" s="578">
        <v>3</v>
      </c>
      <c r="H18" s="578">
        <v>0</v>
      </c>
      <c r="I18" s="578">
        <v>-7</v>
      </c>
      <c r="J18" s="578">
        <v>7</v>
      </c>
      <c r="K18" s="578">
        <v>3</v>
      </c>
      <c r="L18" s="578">
        <v>-16</v>
      </c>
      <c r="M18" s="578">
        <v>21</v>
      </c>
      <c r="N18" s="579"/>
      <c r="O18" s="578"/>
      <c r="P18" s="870"/>
      <c r="Q18" s="2067">
        <f>SUM(E18:G18)</f>
        <v>2</v>
      </c>
      <c r="R18" s="1919">
        <f>SUM(I18:K18)</f>
        <v>3</v>
      </c>
      <c r="S18" s="295">
        <v>3</v>
      </c>
      <c r="T18" s="295">
        <v>-4</v>
      </c>
      <c r="U18" s="293"/>
    </row>
    <row r="19" spans="1:21" s="861" customFormat="1" ht="10.5" customHeight="1" x14ac:dyDescent="0.15">
      <c r="A19" s="871"/>
      <c r="B19" s="2373" t="s">
        <v>277</v>
      </c>
      <c r="C19" s="2373"/>
      <c r="D19" s="2373"/>
      <c r="E19" s="2081">
        <f>SUM(E12:E18)</f>
        <v>13525</v>
      </c>
      <c r="F19" s="872">
        <f>SUM(F12:F18)</f>
        <v>13443</v>
      </c>
      <c r="G19" s="872">
        <f t="shared" ref="G19:M19" si="4">SUM(G12:G18)</f>
        <v>13350</v>
      </c>
      <c r="H19" s="872">
        <f t="shared" si="4"/>
        <v>13243</v>
      </c>
      <c r="I19" s="872">
        <f t="shared" si="4"/>
        <v>13201</v>
      </c>
      <c r="J19" s="872">
        <f t="shared" si="4"/>
        <v>13166</v>
      </c>
      <c r="K19" s="872">
        <f t="shared" si="4"/>
        <v>13070</v>
      </c>
      <c r="L19" s="872">
        <f t="shared" si="4"/>
        <v>12548</v>
      </c>
      <c r="M19" s="872">
        <f t="shared" si="4"/>
        <v>12197</v>
      </c>
      <c r="N19" s="873"/>
      <c r="O19" s="578"/>
      <c r="P19" s="874"/>
      <c r="Q19" s="2166">
        <f>SUM(Q12:Q18)</f>
        <v>13525</v>
      </c>
      <c r="R19" s="872">
        <f>SUM(R12:R18)</f>
        <v>13201</v>
      </c>
      <c r="S19" s="575">
        <f t="shared" ref="S19:T19" si="5">SUM(S12:S18)</f>
        <v>13243</v>
      </c>
      <c r="T19" s="575">
        <f t="shared" si="5"/>
        <v>12548</v>
      </c>
      <c r="U19" s="101"/>
    </row>
    <row r="20" spans="1:21" s="861" customFormat="1" ht="10.5" customHeight="1" x14ac:dyDescent="0.15">
      <c r="A20" s="2372" t="s">
        <v>278</v>
      </c>
      <c r="B20" s="2372"/>
      <c r="C20" s="2372"/>
      <c r="D20" s="2372"/>
      <c r="E20" s="2186"/>
      <c r="F20" s="875"/>
      <c r="G20" s="875"/>
      <c r="H20" s="875"/>
      <c r="I20" s="875"/>
      <c r="J20" s="875"/>
      <c r="K20" s="875"/>
      <c r="L20" s="875"/>
      <c r="M20" s="875"/>
      <c r="N20" s="579"/>
      <c r="O20" s="578"/>
      <c r="P20" s="876"/>
      <c r="Q20" s="578"/>
      <c r="R20" s="578"/>
      <c r="S20" s="149"/>
      <c r="T20" s="149"/>
      <c r="U20" s="293"/>
    </row>
    <row r="21" spans="1:21" s="861" customFormat="1" ht="10.5" customHeight="1" x14ac:dyDescent="0.15">
      <c r="A21" s="868"/>
      <c r="B21" s="2463" t="s">
        <v>268</v>
      </c>
      <c r="C21" s="2463"/>
      <c r="D21" s="2463"/>
      <c r="E21" s="2066">
        <f>F26</f>
        <v>125</v>
      </c>
      <c r="F21" s="581">
        <v>131</v>
      </c>
      <c r="G21" s="578">
        <v>136</v>
      </c>
      <c r="H21" s="578">
        <v>133</v>
      </c>
      <c r="I21" s="578">
        <v>137</v>
      </c>
      <c r="J21" s="578">
        <v>135</v>
      </c>
      <c r="K21" s="578">
        <v>137</v>
      </c>
      <c r="L21" s="578">
        <v>137</v>
      </c>
      <c r="M21" s="578">
        <v>65</v>
      </c>
      <c r="N21" s="579"/>
      <c r="O21" s="578"/>
      <c r="P21" s="580"/>
      <c r="Q21" s="2067">
        <f>S26</f>
        <v>136</v>
      </c>
      <c r="R21" s="578">
        <f>S21</f>
        <v>137</v>
      </c>
      <c r="S21" s="149">
        <v>137</v>
      </c>
      <c r="T21" s="149">
        <v>72</v>
      </c>
      <c r="U21" s="293"/>
    </row>
    <row r="22" spans="1:21" s="861" customFormat="1" ht="21" customHeight="1" x14ac:dyDescent="0.15">
      <c r="A22" s="299"/>
      <c r="B22" s="879"/>
      <c r="C22" s="2516" t="s">
        <v>279</v>
      </c>
      <c r="D22" s="2516"/>
      <c r="E22" s="2066">
        <v>0</v>
      </c>
      <c r="F22" s="581">
        <v>0</v>
      </c>
      <c r="G22" s="877">
        <v>0</v>
      </c>
      <c r="H22" s="877">
        <v>0</v>
      </c>
      <c r="I22" s="877">
        <v>0</v>
      </c>
      <c r="J22" s="877">
        <v>0</v>
      </c>
      <c r="K22" s="877">
        <v>0</v>
      </c>
      <c r="L22" s="877">
        <v>0</v>
      </c>
      <c r="M22" s="877">
        <v>72</v>
      </c>
      <c r="N22" s="579"/>
      <c r="O22" s="578"/>
      <c r="P22" s="878"/>
      <c r="Q22" s="2067">
        <f>SUM(E22:G22)</f>
        <v>0</v>
      </c>
      <c r="R22" s="877">
        <f>SUM(I22:K22)</f>
        <v>0</v>
      </c>
      <c r="S22" s="303">
        <v>0</v>
      </c>
      <c r="T22" s="303">
        <v>72</v>
      </c>
      <c r="U22" s="293"/>
    </row>
    <row r="23" spans="1:21" s="861" customFormat="1" ht="10.5" customHeight="1" x14ac:dyDescent="0.15">
      <c r="A23" s="299"/>
      <c r="B23" s="879"/>
      <c r="C23" s="2516" t="s">
        <v>280</v>
      </c>
      <c r="D23" s="2516"/>
      <c r="E23" s="2066">
        <v>5</v>
      </c>
      <c r="F23" s="581">
        <v>5</v>
      </c>
      <c r="G23" s="877">
        <v>4</v>
      </c>
      <c r="H23" s="877">
        <v>8</v>
      </c>
      <c r="I23" s="877">
        <v>9</v>
      </c>
      <c r="J23" s="877">
        <v>9</v>
      </c>
      <c r="K23" s="877">
        <v>5</v>
      </c>
      <c r="L23" s="877">
        <v>3</v>
      </c>
      <c r="M23" s="877">
        <v>3</v>
      </c>
      <c r="N23" s="579"/>
      <c r="O23" s="578"/>
      <c r="P23" s="878"/>
      <c r="Q23" s="2067">
        <f>SUM(E23:G23)</f>
        <v>14</v>
      </c>
      <c r="R23" s="877">
        <f t="shared" ref="R23:R24" si="6">SUM(I23:K23)</f>
        <v>23</v>
      </c>
      <c r="S23" s="303">
        <v>31</v>
      </c>
      <c r="T23" s="303">
        <v>7</v>
      </c>
      <c r="U23" s="293"/>
    </row>
    <row r="24" spans="1:21" s="861" customFormat="1" ht="10.5" customHeight="1" x14ac:dyDescent="0.15">
      <c r="A24" s="868"/>
      <c r="B24" s="879"/>
      <c r="C24" s="2516" t="s">
        <v>281</v>
      </c>
      <c r="D24" s="2516"/>
      <c r="E24" s="2066">
        <v>-3</v>
      </c>
      <c r="F24" s="581">
        <v>-11</v>
      </c>
      <c r="G24" s="877">
        <v>-9</v>
      </c>
      <c r="H24" s="877">
        <v>-4</v>
      </c>
      <c r="I24" s="877">
        <v>-14</v>
      </c>
      <c r="J24" s="877">
        <v>-4</v>
      </c>
      <c r="K24" s="877">
        <v>-10</v>
      </c>
      <c r="L24" s="877">
        <v>-3</v>
      </c>
      <c r="M24" s="877">
        <v>-4</v>
      </c>
      <c r="N24" s="579"/>
      <c r="O24" s="578"/>
      <c r="P24" s="878"/>
      <c r="Q24" s="2067">
        <f>SUM(E24:G24)</f>
        <v>-23</v>
      </c>
      <c r="R24" s="877">
        <f t="shared" si="6"/>
        <v>-28</v>
      </c>
      <c r="S24" s="303">
        <v>-32</v>
      </c>
      <c r="T24" s="303">
        <v>-15</v>
      </c>
      <c r="U24" s="293"/>
    </row>
    <row r="25" spans="1:21" s="861" customFormat="1" ht="10.5" customHeight="1" x14ac:dyDescent="0.15">
      <c r="A25" s="299"/>
      <c r="B25" s="879"/>
      <c r="C25" s="2516" t="s">
        <v>100</v>
      </c>
      <c r="D25" s="2516"/>
      <c r="E25" s="2066">
        <v>1</v>
      </c>
      <c r="F25" s="581">
        <v>0</v>
      </c>
      <c r="G25" s="578">
        <v>0</v>
      </c>
      <c r="H25" s="578">
        <v>-1</v>
      </c>
      <c r="I25" s="578">
        <v>1</v>
      </c>
      <c r="J25" s="578">
        <v>-3</v>
      </c>
      <c r="K25" s="578">
        <v>3</v>
      </c>
      <c r="L25" s="578">
        <v>0</v>
      </c>
      <c r="M25" s="578">
        <v>1</v>
      </c>
      <c r="N25" s="579"/>
      <c r="O25" s="578"/>
      <c r="P25" s="580"/>
      <c r="Q25" s="2067">
        <f>SUM(E25:G25)</f>
        <v>1</v>
      </c>
      <c r="R25" s="1919">
        <f>SUM(I25:K25)</f>
        <v>1</v>
      </c>
      <c r="S25" s="295">
        <v>0</v>
      </c>
      <c r="T25" s="295">
        <v>1</v>
      </c>
      <c r="U25" s="293"/>
    </row>
    <row r="26" spans="1:21" s="861" customFormat="1" ht="10.5" customHeight="1" x14ac:dyDescent="0.15">
      <c r="A26" s="871"/>
      <c r="B26" s="2516" t="s">
        <v>277</v>
      </c>
      <c r="C26" s="2516"/>
      <c r="D26" s="2516"/>
      <c r="E26" s="2081">
        <f>SUM(E21:E25)</f>
        <v>128</v>
      </c>
      <c r="F26" s="872">
        <f>SUM(F21:F25)</f>
        <v>125</v>
      </c>
      <c r="G26" s="872">
        <f t="shared" ref="G26:M26" si="7">SUM(G21:G25)</f>
        <v>131</v>
      </c>
      <c r="H26" s="872">
        <f t="shared" si="7"/>
        <v>136</v>
      </c>
      <c r="I26" s="872">
        <f t="shared" si="7"/>
        <v>133</v>
      </c>
      <c r="J26" s="872">
        <f t="shared" si="7"/>
        <v>137</v>
      </c>
      <c r="K26" s="872">
        <f t="shared" si="7"/>
        <v>135</v>
      </c>
      <c r="L26" s="872">
        <f t="shared" si="7"/>
        <v>137</v>
      </c>
      <c r="M26" s="872">
        <f t="shared" si="7"/>
        <v>137</v>
      </c>
      <c r="N26" s="873"/>
      <c r="O26" s="578"/>
      <c r="P26" s="874"/>
      <c r="Q26" s="2166">
        <f>SUM(Q21:Q25)</f>
        <v>128</v>
      </c>
      <c r="R26" s="872">
        <f>SUM(R21:R25)</f>
        <v>133</v>
      </c>
      <c r="S26" s="575">
        <f t="shared" ref="S26:T26" si="8">SUM(S21:S25)</f>
        <v>136</v>
      </c>
      <c r="T26" s="575">
        <f t="shared" si="8"/>
        <v>137</v>
      </c>
      <c r="U26" s="101"/>
    </row>
    <row r="27" spans="1:21" s="861" customFormat="1" ht="10.5" customHeight="1" x14ac:dyDescent="0.15">
      <c r="A27" s="2372" t="s">
        <v>282</v>
      </c>
      <c r="B27" s="2372"/>
      <c r="C27" s="2372"/>
      <c r="D27" s="2372"/>
      <c r="E27" s="2186"/>
      <c r="F27" s="875"/>
      <c r="G27" s="875"/>
      <c r="H27" s="875"/>
      <c r="I27" s="875"/>
      <c r="J27" s="875"/>
      <c r="K27" s="875"/>
      <c r="L27" s="875"/>
      <c r="M27" s="875"/>
      <c r="N27" s="881"/>
      <c r="O27" s="578"/>
      <c r="P27" s="876"/>
      <c r="Q27" s="875"/>
      <c r="R27" s="875"/>
      <c r="S27" s="424"/>
      <c r="T27" s="424"/>
      <c r="U27" s="379"/>
    </row>
    <row r="28" spans="1:21" s="861" customFormat="1" ht="10.5" customHeight="1" x14ac:dyDescent="0.15">
      <c r="A28" s="868"/>
      <c r="B28" s="2517" t="s">
        <v>283</v>
      </c>
      <c r="C28" s="2517"/>
      <c r="D28" s="2517"/>
      <c r="E28" s="2066" t="s">
        <v>163</v>
      </c>
      <c r="F28" s="581" t="s">
        <v>163</v>
      </c>
      <c r="G28" s="581">
        <v>18537</v>
      </c>
      <c r="H28" s="581" t="s">
        <v>163</v>
      </c>
      <c r="I28" s="581" t="s">
        <v>163</v>
      </c>
      <c r="J28" s="581" t="s">
        <v>163</v>
      </c>
      <c r="K28" s="581">
        <v>16101</v>
      </c>
      <c r="L28" s="581">
        <v>15535</v>
      </c>
      <c r="M28" s="581">
        <v>15011</v>
      </c>
      <c r="N28" s="882"/>
      <c r="O28" s="578"/>
      <c r="P28" s="582"/>
      <c r="Q28" s="2067">
        <f>S39</f>
        <v>18537</v>
      </c>
      <c r="R28" s="581">
        <f>S28</f>
        <v>16101</v>
      </c>
      <c r="S28" s="290">
        <v>16101</v>
      </c>
      <c r="T28" s="290">
        <v>13584</v>
      </c>
      <c r="U28" s="883"/>
    </row>
    <row r="29" spans="1:21" s="861" customFormat="1" ht="10.5" customHeight="1" x14ac:dyDescent="0.15">
      <c r="A29" s="299"/>
      <c r="B29" s="879"/>
      <c r="C29" s="2516" t="s">
        <v>284</v>
      </c>
      <c r="D29" s="2516"/>
      <c r="E29" s="2066" t="s">
        <v>163</v>
      </c>
      <c r="F29" s="581" t="s">
        <v>163</v>
      </c>
      <c r="G29" s="581" t="s">
        <v>163</v>
      </c>
      <c r="H29" s="581" t="s">
        <v>163</v>
      </c>
      <c r="I29" s="581" t="s">
        <v>163</v>
      </c>
      <c r="J29" s="581" t="s">
        <v>163</v>
      </c>
      <c r="K29" s="581">
        <v>-144</v>
      </c>
      <c r="L29" s="581" t="s">
        <v>163</v>
      </c>
      <c r="M29" s="581" t="s">
        <v>163</v>
      </c>
      <c r="N29" s="882"/>
      <c r="O29" s="578"/>
      <c r="P29" s="582"/>
      <c r="Q29" s="2067" t="s">
        <v>163</v>
      </c>
      <c r="R29" s="581">
        <f>SUM(I29:K29)</f>
        <v>-144</v>
      </c>
      <c r="S29" s="290">
        <v>-144</v>
      </c>
      <c r="T29" s="290" t="s">
        <v>163</v>
      </c>
      <c r="U29" s="883"/>
    </row>
    <row r="30" spans="1:21" s="861" customFormat="1" ht="10.5" customHeight="1" x14ac:dyDescent="0.15">
      <c r="A30" s="299"/>
      <c r="B30" s="879"/>
      <c r="C30" s="2516" t="s">
        <v>285</v>
      </c>
      <c r="D30" s="2516"/>
      <c r="E30" s="2175" t="s">
        <v>163</v>
      </c>
      <c r="F30" s="1919" t="s">
        <v>163</v>
      </c>
      <c r="G30" s="884">
        <v>6</v>
      </c>
      <c r="H30" s="884" t="s">
        <v>163</v>
      </c>
      <c r="I30" s="884" t="s">
        <v>163</v>
      </c>
      <c r="J30" s="884" t="s">
        <v>163</v>
      </c>
      <c r="K30" s="884" t="s">
        <v>163</v>
      </c>
      <c r="L30" s="884" t="s">
        <v>163</v>
      </c>
      <c r="M30" s="884" t="s">
        <v>163</v>
      </c>
      <c r="N30" s="885"/>
      <c r="O30" s="578"/>
      <c r="P30" s="886"/>
      <c r="Q30" s="2180">
        <v>6</v>
      </c>
      <c r="R30" s="884" t="s">
        <v>163</v>
      </c>
      <c r="S30" s="304" t="s">
        <v>163</v>
      </c>
      <c r="T30" s="304" t="s">
        <v>163</v>
      </c>
      <c r="U30" s="887"/>
    </row>
    <row r="31" spans="1:21" s="861" customFormat="1" ht="10.5" customHeight="1" x14ac:dyDescent="0.15">
      <c r="A31" s="868"/>
      <c r="B31" s="879"/>
      <c r="C31" s="2516" t="s">
        <v>286</v>
      </c>
      <c r="D31" s="2516"/>
      <c r="E31" s="2066">
        <f>F39</f>
        <v>19793</v>
      </c>
      <c r="F31" s="581">
        <v>19101</v>
      </c>
      <c r="G31" s="581">
        <f>SUM(G28:G30)</f>
        <v>18543</v>
      </c>
      <c r="H31" s="581">
        <v>18051</v>
      </c>
      <c r="I31" s="581">
        <v>17412</v>
      </c>
      <c r="J31" s="581">
        <v>16701</v>
      </c>
      <c r="K31" s="581">
        <f>SUM(K28:K30)</f>
        <v>15957</v>
      </c>
      <c r="L31" s="581" t="s">
        <v>163</v>
      </c>
      <c r="M31" s="581" t="s">
        <v>163</v>
      </c>
      <c r="N31" s="882"/>
      <c r="O31" s="578"/>
      <c r="P31" s="582"/>
      <c r="Q31" s="2067">
        <f>SUM(Q28:Q30)</f>
        <v>18543</v>
      </c>
      <c r="R31" s="581">
        <f>SUM(R28:R30)</f>
        <v>15957</v>
      </c>
      <c r="S31" s="290">
        <f>SUM(S28:S30)</f>
        <v>15957</v>
      </c>
      <c r="T31" s="290" t="s">
        <v>163</v>
      </c>
      <c r="U31" s="883"/>
    </row>
    <row r="32" spans="1:21" s="861" customFormat="1" ht="10.5" customHeight="1" x14ac:dyDescent="0.15">
      <c r="A32" s="299"/>
      <c r="B32" s="879"/>
      <c r="C32" s="2516" t="s">
        <v>60</v>
      </c>
      <c r="D32" s="2516"/>
      <c r="E32" s="2066">
        <v>1392</v>
      </c>
      <c r="F32" s="581">
        <v>1341</v>
      </c>
      <c r="G32" s="877">
        <v>1178</v>
      </c>
      <c r="H32" s="877">
        <v>1266</v>
      </c>
      <c r="I32" s="877">
        <v>1365</v>
      </c>
      <c r="J32" s="877">
        <v>1313</v>
      </c>
      <c r="K32" s="877">
        <v>1323</v>
      </c>
      <c r="L32" s="877">
        <v>1159</v>
      </c>
      <c r="M32" s="877">
        <v>1093</v>
      </c>
      <c r="N32" s="579"/>
      <c r="O32" s="578"/>
      <c r="P32" s="878"/>
      <c r="Q32" s="2067">
        <f>SUM(E32:G32)</f>
        <v>3911</v>
      </c>
      <c r="R32" s="877">
        <f>SUM(I32:K32)</f>
        <v>4001</v>
      </c>
      <c r="S32" s="303">
        <v>5267</v>
      </c>
      <c r="T32" s="303">
        <v>4699</v>
      </c>
      <c r="U32" s="293"/>
    </row>
    <row r="33" spans="1:21" s="861" customFormat="1" ht="10.5" customHeight="1" x14ac:dyDescent="0.15">
      <c r="A33" s="868"/>
      <c r="B33" s="888"/>
      <c r="C33" s="2519" t="s">
        <v>287</v>
      </c>
      <c r="D33" s="2519"/>
      <c r="E33" s="2177"/>
      <c r="F33" s="1664"/>
      <c r="G33" s="578"/>
      <c r="H33" s="578"/>
      <c r="I33" s="578"/>
      <c r="J33" s="578"/>
      <c r="K33" s="578"/>
      <c r="L33" s="578"/>
      <c r="M33" s="578"/>
      <c r="N33" s="579"/>
      <c r="O33" s="578"/>
      <c r="P33" s="870"/>
      <c r="Q33" s="2154"/>
      <c r="R33" s="1664"/>
      <c r="S33" s="149"/>
      <c r="T33" s="149"/>
      <c r="U33" s="293"/>
    </row>
    <row r="34" spans="1:21" s="861" customFormat="1" ht="10.5" customHeight="1" x14ac:dyDescent="0.15">
      <c r="A34" s="638"/>
      <c r="B34" s="638"/>
      <c r="C34" s="889"/>
      <c r="D34" s="889" t="s">
        <v>288</v>
      </c>
      <c r="E34" s="2066">
        <v>-28</v>
      </c>
      <c r="F34" s="581">
        <v>-28</v>
      </c>
      <c r="G34" s="578">
        <v>-23</v>
      </c>
      <c r="H34" s="578">
        <v>-24</v>
      </c>
      <c r="I34" s="578">
        <v>-23</v>
      </c>
      <c r="J34" s="578">
        <v>-24</v>
      </c>
      <c r="K34" s="578">
        <v>-18</v>
      </c>
      <c r="L34" s="578">
        <v>-24</v>
      </c>
      <c r="M34" s="578">
        <v>-9</v>
      </c>
      <c r="N34" s="579"/>
      <c r="O34" s="578"/>
      <c r="P34" s="580"/>
      <c r="Q34" s="2067">
        <f>SUM(E34:G34)</f>
        <v>-79</v>
      </c>
      <c r="R34" s="581">
        <f>SUM(I34:K34)</f>
        <v>-65</v>
      </c>
      <c r="S34" s="290">
        <v>-89</v>
      </c>
      <c r="T34" s="290">
        <v>-52</v>
      </c>
      <c r="U34" s="586"/>
    </row>
    <row r="35" spans="1:21" s="861" customFormat="1" ht="10.5" customHeight="1" x14ac:dyDescent="0.15">
      <c r="A35" s="81"/>
      <c r="B35" s="81"/>
      <c r="C35" s="879"/>
      <c r="D35" s="879" t="s">
        <v>289</v>
      </c>
      <c r="E35" s="2066">
        <v>-623</v>
      </c>
      <c r="F35" s="581">
        <v>-621</v>
      </c>
      <c r="G35" s="877">
        <v>-603</v>
      </c>
      <c r="H35" s="877">
        <v>-602</v>
      </c>
      <c r="I35" s="877">
        <v>-589</v>
      </c>
      <c r="J35" s="877">
        <v>-591</v>
      </c>
      <c r="K35" s="877">
        <v>-574</v>
      </c>
      <c r="L35" s="877">
        <v>-569</v>
      </c>
      <c r="M35" s="877">
        <v>-551</v>
      </c>
      <c r="N35" s="579"/>
      <c r="O35" s="578"/>
      <c r="P35" s="878"/>
      <c r="Q35" s="2067">
        <f>SUM(E35:G35)</f>
        <v>-1847</v>
      </c>
      <c r="R35" s="877">
        <f>SUM(I35:K35)</f>
        <v>-1754</v>
      </c>
      <c r="S35" s="290">
        <v>-2356</v>
      </c>
      <c r="T35" s="290">
        <v>-2121</v>
      </c>
      <c r="U35" s="586"/>
    </row>
    <row r="36" spans="1:21" s="861" customFormat="1" ht="10.5" customHeight="1" x14ac:dyDescent="0.15">
      <c r="A36" s="299"/>
      <c r="B36" s="879"/>
      <c r="C36" s="2516" t="s">
        <v>290</v>
      </c>
      <c r="D36" s="2516"/>
      <c r="E36" s="2066">
        <v>0</v>
      </c>
      <c r="F36" s="581">
        <v>0</v>
      </c>
      <c r="G36" s="877">
        <v>0</v>
      </c>
      <c r="H36" s="877">
        <v>-163</v>
      </c>
      <c r="I36" s="877">
        <v>-150</v>
      </c>
      <c r="J36" s="877">
        <v>0</v>
      </c>
      <c r="K36" s="877">
        <v>0</v>
      </c>
      <c r="L36" s="877">
        <v>0</v>
      </c>
      <c r="M36" s="877">
        <v>0</v>
      </c>
      <c r="N36" s="579"/>
      <c r="O36" s="578"/>
      <c r="P36" s="878"/>
      <c r="Q36" s="2067">
        <f t="shared" ref="Q36:Q37" si="9">SUM(E36:G36)</f>
        <v>0</v>
      </c>
      <c r="R36" s="877">
        <f t="shared" ref="R36:R37" si="10">SUM(I36:K36)</f>
        <v>-150</v>
      </c>
      <c r="S36" s="290">
        <v>-313</v>
      </c>
      <c r="T36" s="290">
        <v>0</v>
      </c>
      <c r="U36" s="586"/>
    </row>
    <row r="37" spans="1:21" s="861" customFormat="1" ht="10.5" customHeight="1" x14ac:dyDescent="0.15">
      <c r="A37" s="299"/>
      <c r="B37" s="879"/>
      <c r="C37" s="2516" t="s">
        <v>291</v>
      </c>
      <c r="D37" s="2516"/>
      <c r="E37" s="2066">
        <v>2</v>
      </c>
      <c r="F37" s="581">
        <v>2</v>
      </c>
      <c r="G37" s="877">
        <v>9</v>
      </c>
      <c r="H37" s="877">
        <v>1</v>
      </c>
      <c r="I37" s="877">
        <v>15</v>
      </c>
      <c r="J37" s="877">
        <v>16</v>
      </c>
      <c r="K37" s="877">
        <v>17</v>
      </c>
      <c r="L37" s="877" t="s">
        <v>163</v>
      </c>
      <c r="M37" s="877" t="s">
        <v>163</v>
      </c>
      <c r="N37" s="579"/>
      <c r="O37" s="578"/>
      <c r="P37" s="878"/>
      <c r="Q37" s="2067">
        <f t="shared" si="9"/>
        <v>13</v>
      </c>
      <c r="R37" s="877">
        <f t="shared" si="10"/>
        <v>48</v>
      </c>
      <c r="S37" s="290">
        <v>49</v>
      </c>
      <c r="T37" s="290" t="s">
        <v>163</v>
      </c>
      <c r="U37" s="586"/>
    </row>
    <row r="38" spans="1:21" s="861" customFormat="1" ht="10.5" customHeight="1" x14ac:dyDescent="0.15">
      <c r="A38" s="299"/>
      <c r="B38" s="879"/>
      <c r="C38" s="2516" t="s">
        <v>848</v>
      </c>
      <c r="D38" s="2516"/>
      <c r="E38" s="2066">
        <v>-1</v>
      </c>
      <c r="F38" s="884">
        <v>-2</v>
      </c>
      <c r="G38" s="884">
        <v>-3</v>
      </c>
      <c r="H38" s="578">
        <v>8</v>
      </c>
      <c r="I38" s="578">
        <v>21</v>
      </c>
      <c r="J38" s="578">
        <v>-3</v>
      </c>
      <c r="K38" s="578">
        <v>-4</v>
      </c>
      <c r="L38" s="578">
        <v>0</v>
      </c>
      <c r="M38" s="578">
        <v>-9</v>
      </c>
      <c r="N38" s="579"/>
      <c r="O38" s="578"/>
      <c r="P38" s="870"/>
      <c r="Q38" s="2067">
        <f>SUM(E38:G38)</f>
        <v>-6</v>
      </c>
      <c r="R38" s="1919">
        <f>SUM(I38:K38)</f>
        <v>14</v>
      </c>
      <c r="S38" s="149">
        <v>22</v>
      </c>
      <c r="T38" s="149">
        <v>-9</v>
      </c>
      <c r="U38" s="293"/>
    </row>
    <row r="39" spans="1:21" s="861" customFormat="1" ht="10.5" customHeight="1" x14ac:dyDescent="0.15">
      <c r="A39" s="890"/>
      <c r="B39" s="2516" t="s">
        <v>277</v>
      </c>
      <c r="C39" s="2516"/>
      <c r="D39" s="2516"/>
      <c r="E39" s="2081">
        <f>SUM(E31:E38)</f>
        <v>20535</v>
      </c>
      <c r="F39" s="872">
        <f>SUM(F31:F38)</f>
        <v>19793</v>
      </c>
      <c r="G39" s="872">
        <f t="shared" ref="G39:K39" si="11">SUM(G31:G38)</f>
        <v>19101</v>
      </c>
      <c r="H39" s="872">
        <f t="shared" si="11"/>
        <v>18537</v>
      </c>
      <c r="I39" s="872">
        <f t="shared" si="11"/>
        <v>18051</v>
      </c>
      <c r="J39" s="872">
        <f t="shared" si="11"/>
        <v>17412</v>
      </c>
      <c r="K39" s="872">
        <f t="shared" si="11"/>
        <v>16701</v>
      </c>
      <c r="L39" s="872">
        <f>SUM(L31:L38)+L28</f>
        <v>16101</v>
      </c>
      <c r="M39" s="872">
        <f>SUM(M31:M38)+M28</f>
        <v>15535</v>
      </c>
      <c r="N39" s="873"/>
      <c r="O39" s="578"/>
      <c r="P39" s="874"/>
      <c r="Q39" s="2166">
        <f>SUM(Q31:Q38)</f>
        <v>20535</v>
      </c>
      <c r="R39" s="872">
        <f>SUM(R31:R38)</f>
        <v>18051</v>
      </c>
      <c r="S39" s="93">
        <f>SUM(S31:S38)</f>
        <v>18537</v>
      </c>
      <c r="T39" s="93">
        <f>SUM(T31:T38)+T28</f>
        <v>16101</v>
      </c>
      <c r="U39" s="101"/>
    </row>
    <row r="40" spans="1:21" ht="3.75" customHeight="1" x14ac:dyDescent="0.2">
      <c r="A40" s="891"/>
      <c r="B40" s="891"/>
      <c r="C40" s="891"/>
      <c r="D40" s="891"/>
      <c r="E40" s="891"/>
      <c r="F40" s="892"/>
      <c r="G40" s="893"/>
      <c r="H40" s="893"/>
      <c r="I40" s="893"/>
      <c r="J40" s="893"/>
      <c r="K40" s="893"/>
      <c r="L40" s="893"/>
      <c r="M40" s="893"/>
      <c r="N40" s="893"/>
      <c r="O40" s="893"/>
      <c r="P40" s="894"/>
      <c r="Q40" s="893"/>
      <c r="R40" s="893"/>
      <c r="S40" s="893"/>
      <c r="T40" s="891"/>
      <c r="U40" s="895"/>
    </row>
    <row r="41" spans="1:21" ht="3.75" customHeight="1" x14ac:dyDescent="0.2">
      <c r="A41" s="891"/>
      <c r="B41" s="891"/>
      <c r="C41" s="891"/>
      <c r="D41" s="891"/>
      <c r="E41" s="891"/>
      <c r="F41" s="892"/>
      <c r="G41" s="893"/>
      <c r="H41" s="893"/>
      <c r="I41" s="893"/>
      <c r="J41" s="893"/>
      <c r="K41" s="893"/>
      <c r="L41" s="893"/>
      <c r="M41" s="893"/>
      <c r="N41" s="893"/>
      <c r="O41" s="893"/>
      <c r="P41" s="894"/>
      <c r="Q41" s="893"/>
      <c r="R41" s="893"/>
      <c r="S41" s="893"/>
      <c r="T41" s="891"/>
      <c r="U41" s="895"/>
    </row>
    <row r="42" spans="1:21" s="896" customFormat="1" ht="8.25" customHeight="1" x14ac:dyDescent="0.15">
      <c r="A42" s="2515" t="s">
        <v>292</v>
      </c>
      <c r="B42" s="2515"/>
      <c r="C42" s="2515"/>
      <c r="D42" s="2515"/>
      <c r="E42" s="2515"/>
      <c r="F42" s="2515"/>
      <c r="G42" s="2515"/>
      <c r="H42" s="2515"/>
      <c r="I42" s="2515"/>
      <c r="J42" s="2515"/>
      <c r="K42" s="2515"/>
      <c r="L42" s="2515"/>
      <c r="M42" s="2515"/>
      <c r="N42" s="2515"/>
      <c r="O42" s="2515"/>
      <c r="P42" s="2515"/>
      <c r="Q42" s="2515"/>
      <c r="R42" s="2515"/>
      <c r="S42" s="2515"/>
      <c r="T42" s="2515"/>
      <c r="U42" s="2515"/>
    </row>
    <row r="43" spans="1:21" s="896" customFormat="1" ht="6.75" customHeight="1" x14ac:dyDescent="0.15">
      <c r="A43" s="2513"/>
      <c r="B43" s="2513"/>
      <c r="C43" s="2513"/>
      <c r="D43" s="2513"/>
      <c r="E43" s="2513"/>
      <c r="F43" s="2513"/>
      <c r="G43" s="2513"/>
      <c r="H43" s="2513"/>
      <c r="I43" s="2513"/>
      <c r="J43" s="2513"/>
      <c r="K43" s="2513"/>
      <c r="L43" s="2513"/>
      <c r="M43" s="2513"/>
      <c r="N43" s="2513"/>
      <c r="O43" s="2513"/>
      <c r="P43" s="2513"/>
      <c r="Q43" s="2513"/>
      <c r="R43" s="2513"/>
      <c r="S43" s="2513"/>
      <c r="T43" s="2513"/>
      <c r="U43" s="2513"/>
    </row>
    <row r="44" spans="1:21" s="897" customFormat="1" ht="8.25" customHeight="1" x14ac:dyDescent="0.15">
      <c r="A44" s="2520" t="s">
        <v>88</v>
      </c>
      <c r="B44" s="2520"/>
      <c r="C44" s="2520"/>
      <c r="D44" s="2520"/>
      <c r="E44" s="2520"/>
      <c r="F44" s="2520"/>
      <c r="G44" s="2520"/>
      <c r="H44" s="2520"/>
      <c r="I44" s="2520"/>
      <c r="J44" s="2520"/>
      <c r="K44" s="2520"/>
      <c r="L44" s="2520"/>
      <c r="M44" s="2520"/>
      <c r="N44" s="2520"/>
      <c r="O44" s="2520"/>
      <c r="P44" s="2520"/>
      <c r="Q44" s="2520"/>
      <c r="R44" s="2520"/>
      <c r="S44" s="2520"/>
      <c r="T44" s="2520"/>
      <c r="U44" s="2520"/>
    </row>
  </sheetData>
  <sheetProtection selectLockedCells="1"/>
  <mergeCells count="38">
    <mergeCell ref="A44:U44"/>
    <mergeCell ref="A3:D3"/>
    <mergeCell ref="C15:D15"/>
    <mergeCell ref="C16:D16"/>
    <mergeCell ref="C17:D17"/>
    <mergeCell ref="C18:D18"/>
    <mergeCell ref="C8:D8"/>
    <mergeCell ref="C9:D9"/>
    <mergeCell ref="C13:D13"/>
    <mergeCell ref="C14:D14"/>
    <mergeCell ref="A20:D20"/>
    <mergeCell ref="B21:D21"/>
    <mergeCell ref="B39:D39"/>
    <mergeCell ref="A27:D27"/>
    <mergeCell ref="C23:D23"/>
    <mergeCell ref="C24:D24"/>
    <mergeCell ref="C25:D25"/>
    <mergeCell ref="C29:D29"/>
    <mergeCell ref="C31:D31"/>
    <mergeCell ref="C32:D32"/>
    <mergeCell ref="C33:D33"/>
    <mergeCell ref="C30:D30"/>
    <mergeCell ref="A1:U1"/>
    <mergeCell ref="A43:U43"/>
    <mergeCell ref="F3:M3"/>
    <mergeCell ref="A42:U42"/>
    <mergeCell ref="B26:D26"/>
    <mergeCell ref="B28:D28"/>
    <mergeCell ref="B10:D10"/>
    <mergeCell ref="A11:D11"/>
    <mergeCell ref="B12:D12"/>
    <mergeCell ref="A6:D6"/>
    <mergeCell ref="B7:D7"/>
    <mergeCell ref="C36:D36"/>
    <mergeCell ref="C37:D37"/>
    <mergeCell ref="C38:D38"/>
    <mergeCell ref="B19:D19"/>
    <mergeCell ref="C22:D22"/>
  </mergeCells>
  <pageMargins left="0.25" right="0.25" top="0.5" bottom="0.25" header="0.5" footer="0.5"/>
  <pageSetup paperSize="9" scale="88" orientation="landscape" r:id="rId1"/>
  <colBreaks count="1" manualBreakCount="1">
    <brk id="2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zoomScaleNormal="100" workbookViewId="0">
      <selection activeCell="N46" sqref="N46"/>
    </sheetView>
  </sheetViews>
  <sheetFormatPr defaultColWidth="9.140625" defaultRowHeight="12.75" x14ac:dyDescent="0.2"/>
  <cols>
    <col min="1" max="1" width="2.7109375" style="898" customWidth="1"/>
    <col min="2" max="3" width="2.140625" style="898" customWidth="1"/>
    <col min="4" max="4" width="62.42578125" style="898" customWidth="1"/>
    <col min="5" max="5" width="3.7109375" style="898" customWidth="1"/>
    <col min="6" max="6" width="7.5703125" style="898" customWidth="1"/>
    <col min="7" max="7" width="6.42578125" style="899" customWidth="1"/>
    <col min="8" max="8" width="6.42578125" style="900" customWidth="1"/>
    <col min="9" max="9" width="6.28515625" style="900" customWidth="1"/>
    <col min="10" max="10" width="6.42578125" style="900" customWidth="1"/>
    <col min="11" max="11" width="6.5703125" style="900" customWidth="1"/>
    <col min="12" max="12" width="6.42578125" style="900" customWidth="1"/>
    <col min="13" max="13" width="6.7109375" style="900" customWidth="1"/>
    <col min="14" max="14" width="6.42578125" style="900" customWidth="1"/>
    <col min="15" max="15" width="1.28515625" style="900" customWidth="1"/>
    <col min="16" max="16" width="1.7109375" style="900" customWidth="1"/>
    <col min="17" max="17" width="1.28515625" style="901" customWidth="1"/>
    <col min="18" max="18" width="7.28515625" style="900" customWidth="1"/>
    <col min="19" max="19" width="6.42578125" style="900" customWidth="1"/>
    <col min="20" max="20" width="6.140625" style="900" customWidth="1"/>
    <col min="21" max="21" width="6.140625" style="898" customWidth="1"/>
    <col min="22" max="22" width="1.28515625" style="902" customWidth="1"/>
    <col min="23" max="24" width="9.140625" style="898" customWidth="1"/>
    <col min="25" max="25" width="9.140625" style="903" customWidth="1"/>
    <col min="26" max="27" width="9.140625" style="904" customWidth="1"/>
    <col min="28" max="35" width="9.140625" style="898" customWidth="1"/>
    <col min="36" max="36" width="9.140625" style="905" customWidth="1"/>
    <col min="37" max="37" width="9.140625" style="904" customWidth="1"/>
    <col min="38" max="38" width="9.140625" style="898" customWidth="1"/>
    <col min="39" max="16384" width="9.140625" style="898"/>
  </cols>
  <sheetData>
    <row r="1" spans="1:22" ht="15.75" customHeight="1" x14ac:dyDescent="0.2">
      <c r="A1" s="2512" t="s">
        <v>583</v>
      </c>
      <c r="B1" s="2512"/>
      <c r="C1" s="2512"/>
      <c r="D1" s="2512"/>
      <c r="E1" s="2512"/>
      <c r="F1" s="2512"/>
      <c r="G1" s="2512"/>
      <c r="H1" s="2512"/>
      <c r="I1" s="2512"/>
      <c r="J1" s="2512"/>
      <c r="K1" s="2512"/>
      <c r="L1" s="2512"/>
      <c r="M1" s="2512"/>
      <c r="N1" s="2512"/>
      <c r="O1" s="2512"/>
      <c r="P1" s="2512"/>
      <c r="Q1" s="2512"/>
      <c r="R1" s="2512"/>
      <c r="S1" s="2512"/>
      <c r="T1" s="2512"/>
      <c r="U1" s="2512"/>
      <c r="V1" s="2512"/>
    </row>
    <row r="2" spans="1:22" s="903" customFormat="1" ht="8.25" customHeight="1" x14ac:dyDescent="0.15">
      <c r="A2" s="1068"/>
      <c r="B2" s="1068"/>
      <c r="C2" s="1068"/>
      <c r="D2" s="1707"/>
      <c r="E2" s="1068"/>
      <c r="F2" s="1707"/>
      <c r="G2" s="1707"/>
      <c r="H2" s="1707"/>
      <c r="I2" s="1707"/>
      <c r="J2" s="1707"/>
      <c r="K2" s="1707"/>
      <c r="L2" s="1707"/>
      <c r="M2" s="1707"/>
      <c r="N2" s="1707"/>
      <c r="O2" s="176"/>
      <c r="P2" s="1707"/>
      <c r="Q2" s="1707"/>
      <c r="R2" s="1707"/>
      <c r="S2" s="1707"/>
      <c r="T2" s="488"/>
      <c r="U2" s="488"/>
      <c r="V2" s="488"/>
    </row>
    <row r="3" spans="1:22" s="861" customFormat="1" ht="10.5" customHeight="1" x14ac:dyDescent="0.15">
      <c r="A3" s="2341" t="s">
        <v>1</v>
      </c>
      <c r="B3" s="2341"/>
      <c r="C3" s="2341"/>
      <c r="D3" s="2341"/>
      <c r="E3" s="46"/>
      <c r="F3" s="864"/>
      <c r="G3" s="2514"/>
      <c r="H3" s="2514"/>
      <c r="I3" s="2514"/>
      <c r="J3" s="2514"/>
      <c r="K3" s="2514"/>
      <c r="L3" s="2514"/>
      <c r="M3" s="2514"/>
      <c r="N3" s="2514"/>
      <c r="O3" s="270"/>
      <c r="P3" s="629"/>
      <c r="Q3" s="268"/>
      <c r="R3" s="48" t="s">
        <v>44</v>
      </c>
      <c r="S3" s="49" t="s">
        <v>45</v>
      </c>
      <c r="T3" s="49" t="s">
        <v>45</v>
      </c>
      <c r="U3" s="49" t="s">
        <v>46</v>
      </c>
      <c r="V3" s="153"/>
    </row>
    <row r="4" spans="1:22" s="861" customFormat="1" ht="10.5" customHeight="1" x14ac:dyDescent="0.15">
      <c r="A4" s="274"/>
      <c r="B4" s="274"/>
      <c r="C4" s="274"/>
      <c r="D4" s="629"/>
      <c r="E4" s="275"/>
      <c r="F4" s="51" t="s">
        <v>847</v>
      </c>
      <c r="G4" s="52" t="s">
        <v>2</v>
      </c>
      <c r="H4" s="52" t="s">
        <v>3</v>
      </c>
      <c r="I4" s="52" t="s">
        <v>4</v>
      </c>
      <c r="J4" s="52" t="s">
        <v>5</v>
      </c>
      <c r="K4" s="52" t="s">
        <v>6</v>
      </c>
      <c r="L4" s="52" t="s">
        <v>7</v>
      </c>
      <c r="M4" s="52" t="s">
        <v>8</v>
      </c>
      <c r="N4" s="52" t="s">
        <v>9</v>
      </c>
      <c r="O4" s="276"/>
      <c r="P4" s="144"/>
      <c r="Q4" s="277"/>
      <c r="R4" s="56" t="s">
        <v>846</v>
      </c>
      <c r="S4" s="52" t="s">
        <v>846</v>
      </c>
      <c r="T4" s="52" t="s">
        <v>47</v>
      </c>
      <c r="U4" s="52" t="s">
        <v>47</v>
      </c>
      <c r="V4" s="53"/>
    </row>
    <row r="5" spans="1:22" s="861" customFormat="1" ht="10.5" customHeight="1" x14ac:dyDescent="0.15">
      <c r="A5" s="865"/>
      <c r="B5" s="865"/>
      <c r="C5" s="865"/>
      <c r="D5" s="46"/>
      <c r="E5" s="865"/>
      <c r="F5" s="46"/>
      <c r="G5" s="46"/>
      <c r="H5" s="46"/>
      <c r="I5" s="46"/>
      <c r="J5" s="46"/>
      <c r="K5" s="46"/>
      <c r="L5" s="46"/>
      <c r="M5" s="46"/>
      <c r="N5" s="46"/>
      <c r="O5" s="46"/>
      <c r="P5" s="46"/>
      <c r="Q5" s="46"/>
      <c r="R5" s="863"/>
      <c r="S5" s="173"/>
      <c r="T5" s="173"/>
      <c r="U5" s="173"/>
      <c r="V5" s="46"/>
    </row>
    <row r="6" spans="1:22" s="861" customFormat="1" ht="10.5" customHeight="1" x14ac:dyDescent="0.15">
      <c r="A6" s="2335" t="s">
        <v>584</v>
      </c>
      <c r="B6" s="2335"/>
      <c r="C6" s="2335"/>
      <c r="D6" s="2335"/>
      <c r="E6" s="58"/>
      <c r="F6" s="1708"/>
      <c r="G6" s="427"/>
      <c r="H6" s="427"/>
      <c r="I6" s="427"/>
      <c r="J6" s="427"/>
      <c r="K6" s="427"/>
      <c r="L6" s="427"/>
      <c r="M6" s="427"/>
      <c r="N6" s="427"/>
      <c r="O6" s="425"/>
      <c r="P6" s="99"/>
      <c r="Q6" s="1709"/>
      <c r="R6" s="1710"/>
      <c r="S6" s="424"/>
      <c r="T6" s="424"/>
      <c r="U6" s="424"/>
      <c r="V6" s="379"/>
    </row>
    <row r="7" spans="1:22" s="861" customFormat="1" ht="10.5" customHeight="1" x14ac:dyDescent="0.15">
      <c r="A7" s="2465" t="s">
        <v>585</v>
      </c>
      <c r="B7" s="2465"/>
      <c r="C7" s="2465"/>
      <c r="D7" s="2465"/>
      <c r="E7" s="58"/>
      <c r="F7" s="98"/>
      <c r="G7" s="99"/>
      <c r="H7" s="99"/>
      <c r="I7" s="99"/>
      <c r="J7" s="99"/>
      <c r="K7" s="99"/>
      <c r="L7" s="99"/>
      <c r="M7" s="99"/>
      <c r="N7" s="99"/>
      <c r="O7" s="79"/>
      <c r="P7" s="99"/>
      <c r="Q7" s="423"/>
      <c r="R7" s="1711"/>
      <c r="S7" s="149"/>
      <c r="T7" s="149"/>
      <c r="U7" s="149"/>
      <c r="V7" s="293"/>
    </row>
    <row r="8" spans="1:22" s="861" customFormat="1" ht="10.5" customHeight="1" x14ac:dyDescent="0.15">
      <c r="A8" s="1712"/>
      <c r="B8" s="2525" t="s">
        <v>416</v>
      </c>
      <c r="C8" s="2525"/>
      <c r="D8" s="2525"/>
      <c r="E8" s="58"/>
      <c r="F8" s="98"/>
      <c r="G8" s="99"/>
      <c r="H8" s="99"/>
      <c r="I8" s="99"/>
      <c r="J8" s="99"/>
      <c r="K8" s="99"/>
      <c r="L8" s="99"/>
      <c r="M8" s="99"/>
      <c r="N8" s="99"/>
      <c r="O8" s="79"/>
      <c r="P8" s="99"/>
      <c r="Q8" s="423"/>
      <c r="R8" s="1711"/>
      <c r="S8" s="149"/>
      <c r="T8" s="149"/>
      <c r="U8" s="149"/>
      <c r="V8" s="293"/>
    </row>
    <row r="9" spans="1:22" s="861" customFormat="1" ht="10.5" customHeight="1" x14ac:dyDescent="0.15">
      <c r="A9" s="638"/>
      <c r="B9" s="638"/>
      <c r="C9" s="2463" t="s">
        <v>268</v>
      </c>
      <c r="D9" s="2463"/>
      <c r="E9" s="302"/>
      <c r="F9" s="2066">
        <f>G11</f>
        <v>1279</v>
      </c>
      <c r="G9" s="581">
        <f>H11</f>
        <v>996</v>
      </c>
      <c r="H9" s="581">
        <v>1024</v>
      </c>
      <c r="I9" s="581">
        <v>843</v>
      </c>
      <c r="J9" s="581">
        <v>692</v>
      </c>
      <c r="K9" s="581">
        <v>156</v>
      </c>
      <c r="L9" s="581">
        <v>738</v>
      </c>
      <c r="M9" s="581">
        <v>307</v>
      </c>
      <c r="N9" s="581">
        <v>1364</v>
      </c>
      <c r="O9" s="1713"/>
      <c r="P9" s="578"/>
      <c r="Q9" s="582"/>
      <c r="R9" s="2067">
        <f>T11</f>
        <v>1024</v>
      </c>
      <c r="S9" s="78">
        <f>T9</f>
        <v>738</v>
      </c>
      <c r="T9" s="78">
        <v>738</v>
      </c>
      <c r="U9" s="78">
        <v>1114</v>
      </c>
      <c r="V9" s="1714"/>
    </row>
    <row r="10" spans="1:22" s="861" customFormat="1" ht="10.5" customHeight="1" x14ac:dyDescent="0.15">
      <c r="A10" s="81"/>
      <c r="B10" s="81"/>
      <c r="C10" s="869"/>
      <c r="D10" s="869" t="s">
        <v>586</v>
      </c>
      <c r="E10" s="72"/>
      <c r="F10" s="2066">
        <v>-242</v>
      </c>
      <c r="G10" s="581">
        <v>283</v>
      </c>
      <c r="H10" s="578">
        <v>-28</v>
      </c>
      <c r="I10" s="578">
        <v>181</v>
      </c>
      <c r="J10" s="578">
        <v>151</v>
      </c>
      <c r="K10" s="578">
        <v>536</v>
      </c>
      <c r="L10" s="578">
        <v>-582</v>
      </c>
      <c r="M10" s="578">
        <v>431</v>
      </c>
      <c r="N10" s="578">
        <v>-1057</v>
      </c>
      <c r="O10" s="579"/>
      <c r="P10" s="578"/>
      <c r="Q10" s="580"/>
      <c r="R10" s="2187">
        <f>SUM(F10:H10)</f>
        <v>13</v>
      </c>
      <c r="S10" s="99">
        <f>SUM(J10:L10)</f>
        <v>105</v>
      </c>
      <c r="T10" s="99">
        <v>286</v>
      </c>
      <c r="U10" s="99">
        <v>-376</v>
      </c>
      <c r="V10" s="293"/>
    </row>
    <row r="11" spans="1:22" s="861" customFormat="1" ht="10.5" customHeight="1" x14ac:dyDescent="0.15">
      <c r="A11" s="1715"/>
      <c r="B11" s="1716"/>
      <c r="C11" s="2518" t="s">
        <v>277</v>
      </c>
      <c r="D11" s="2518"/>
      <c r="E11" s="72"/>
      <c r="F11" s="2081">
        <f>SUM(F9:F10)</f>
        <v>1037</v>
      </c>
      <c r="G11" s="872">
        <f>SUM(G9:G10)</f>
        <v>1279</v>
      </c>
      <c r="H11" s="872">
        <f>SUM(H9:H10)</f>
        <v>996</v>
      </c>
      <c r="I11" s="872">
        <f t="shared" ref="I11" si="0">SUM(I9:I10)</f>
        <v>1024</v>
      </c>
      <c r="J11" s="872">
        <f t="shared" ref="J11" si="1">SUM(J9:J10)</f>
        <v>843</v>
      </c>
      <c r="K11" s="872">
        <f t="shared" ref="K11" si="2">SUM(K9:K10)</f>
        <v>692</v>
      </c>
      <c r="L11" s="872">
        <f t="shared" ref="L11" si="3">SUM(L9:L10)</f>
        <v>156</v>
      </c>
      <c r="M11" s="872">
        <f t="shared" ref="M11" si="4">SUM(M9:M10)</f>
        <v>738</v>
      </c>
      <c r="N11" s="872">
        <f t="shared" ref="N11" si="5">SUM(N9:N10)</f>
        <v>307</v>
      </c>
      <c r="O11" s="873"/>
      <c r="P11" s="578"/>
      <c r="Q11" s="874"/>
      <c r="R11" s="2166">
        <f>SUM(R9:R10)</f>
        <v>1037</v>
      </c>
      <c r="S11" s="575">
        <f>SUM(S9:S10)</f>
        <v>843</v>
      </c>
      <c r="T11" s="575">
        <f>SUM(T9:T10)</f>
        <v>1024</v>
      </c>
      <c r="U11" s="575">
        <f>SUM(U9:U10)</f>
        <v>738</v>
      </c>
      <c r="V11" s="101"/>
    </row>
    <row r="12" spans="1:22" s="861" customFormat="1" ht="10.5" customHeight="1" x14ac:dyDescent="0.15">
      <c r="A12" s="1717"/>
      <c r="B12" s="2523"/>
      <c r="C12" s="2523"/>
      <c r="D12" s="2523"/>
      <c r="E12" s="880"/>
      <c r="F12" s="2082"/>
      <c r="G12" s="578"/>
      <c r="H12" s="578"/>
      <c r="I12" s="578"/>
      <c r="J12" s="578"/>
      <c r="K12" s="578"/>
      <c r="L12" s="578"/>
      <c r="M12" s="578"/>
      <c r="N12" s="578"/>
      <c r="O12" s="579"/>
      <c r="P12" s="578"/>
      <c r="Q12" s="580"/>
      <c r="R12" s="2154"/>
      <c r="S12" s="149"/>
      <c r="T12" s="149"/>
      <c r="U12" s="149"/>
      <c r="V12" s="293"/>
    </row>
    <row r="13" spans="1:22" s="861" customFormat="1" ht="18.75" customHeight="1" x14ac:dyDescent="0.15">
      <c r="A13" s="1712"/>
      <c r="B13" s="2527" t="s">
        <v>587</v>
      </c>
      <c r="C13" s="2528"/>
      <c r="D13" s="2528"/>
      <c r="E13" s="58"/>
      <c r="F13" s="2082"/>
      <c r="G13" s="578"/>
      <c r="H13" s="578"/>
      <c r="I13" s="578"/>
      <c r="J13" s="578"/>
      <c r="K13" s="578"/>
      <c r="L13" s="578"/>
      <c r="M13" s="578"/>
      <c r="N13" s="578"/>
      <c r="O13" s="579"/>
      <c r="P13" s="578"/>
      <c r="Q13" s="580"/>
      <c r="R13" s="2154"/>
      <c r="S13" s="99"/>
      <c r="T13" s="99"/>
      <c r="U13" s="99"/>
      <c r="V13" s="293"/>
    </row>
    <row r="14" spans="1:22" s="861" customFormat="1" ht="10.5" customHeight="1" x14ac:dyDescent="0.15">
      <c r="A14" s="638"/>
      <c r="B14" s="638"/>
      <c r="C14" s="2463" t="s">
        <v>588</v>
      </c>
      <c r="D14" s="2463"/>
      <c r="E14" s="302"/>
      <c r="F14" s="2066" t="s">
        <v>163</v>
      </c>
      <c r="G14" s="581" t="s">
        <v>163</v>
      </c>
      <c r="H14" s="581" t="s">
        <v>163</v>
      </c>
      <c r="I14" s="581" t="s">
        <v>163</v>
      </c>
      <c r="J14" s="581" t="s">
        <v>163</v>
      </c>
      <c r="K14" s="581" t="s">
        <v>163</v>
      </c>
      <c r="L14" s="581">
        <v>60</v>
      </c>
      <c r="M14" s="581">
        <v>84</v>
      </c>
      <c r="N14" s="581">
        <v>126</v>
      </c>
      <c r="O14" s="1713"/>
      <c r="P14" s="578"/>
      <c r="Q14" s="582"/>
      <c r="R14" s="2067" t="s">
        <v>163</v>
      </c>
      <c r="S14" s="78">
        <f>T14</f>
        <v>60</v>
      </c>
      <c r="T14" s="78">
        <v>60</v>
      </c>
      <c r="U14" s="78">
        <v>161</v>
      </c>
      <c r="V14" s="1714"/>
    </row>
    <row r="15" spans="1:22" s="861" customFormat="1" ht="10.5" customHeight="1" x14ac:dyDescent="0.15">
      <c r="A15" s="81"/>
      <c r="B15" s="81"/>
      <c r="C15" s="869"/>
      <c r="D15" s="869" t="s">
        <v>284</v>
      </c>
      <c r="E15" s="72"/>
      <c r="F15" s="2181" t="s">
        <v>163</v>
      </c>
      <c r="G15" s="884" t="s">
        <v>163</v>
      </c>
      <c r="H15" s="884" t="s">
        <v>163</v>
      </c>
      <c r="I15" s="884" t="s">
        <v>163</v>
      </c>
      <c r="J15" s="884" t="s">
        <v>163</v>
      </c>
      <c r="K15" s="884" t="s">
        <v>163</v>
      </c>
      <c r="L15" s="884">
        <v>-28</v>
      </c>
      <c r="M15" s="884" t="s">
        <v>163</v>
      </c>
      <c r="N15" s="884" t="s">
        <v>163</v>
      </c>
      <c r="O15" s="1718"/>
      <c r="P15" s="578"/>
      <c r="Q15" s="886"/>
      <c r="R15" s="2219" t="s">
        <v>163</v>
      </c>
      <c r="S15" s="364">
        <f>SUM(J15:L15)</f>
        <v>-28</v>
      </c>
      <c r="T15" s="364">
        <v>-28</v>
      </c>
      <c r="U15" s="364" t="s">
        <v>163</v>
      </c>
      <c r="V15" s="1719"/>
    </row>
    <row r="16" spans="1:22" s="861" customFormat="1" ht="10.5" customHeight="1" x14ac:dyDescent="0.15">
      <c r="A16" s="81"/>
      <c r="B16" s="81"/>
      <c r="C16" s="2460" t="s">
        <v>338</v>
      </c>
      <c r="D16" s="2460"/>
      <c r="E16" s="72"/>
      <c r="F16" s="2066">
        <f>G18</f>
        <v>-11</v>
      </c>
      <c r="G16" s="581">
        <f>H18</f>
        <v>-47</v>
      </c>
      <c r="H16" s="581">
        <v>-139</v>
      </c>
      <c r="I16" s="581">
        <v>-111</v>
      </c>
      <c r="J16" s="581">
        <v>-80</v>
      </c>
      <c r="K16" s="581">
        <v>-19</v>
      </c>
      <c r="L16" s="581">
        <f>SUM(L14:L15)</f>
        <v>32</v>
      </c>
      <c r="M16" s="581" t="s">
        <v>163</v>
      </c>
      <c r="N16" s="581" t="s">
        <v>163</v>
      </c>
      <c r="O16" s="1713"/>
      <c r="P16" s="578"/>
      <c r="Q16" s="582"/>
      <c r="R16" s="2067">
        <f>T18</f>
        <v>-139</v>
      </c>
      <c r="S16" s="78">
        <f>SUM(S14:S15)</f>
        <v>32</v>
      </c>
      <c r="T16" s="78">
        <f>SUM(T14:T15)</f>
        <v>32</v>
      </c>
      <c r="U16" s="78" t="s">
        <v>163</v>
      </c>
      <c r="V16" s="1714"/>
    </row>
    <row r="17" spans="1:22" s="861" customFormat="1" ht="10.5" customHeight="1" x14ac:dyDescent="0.15">
      <c r="A17" s="81"/>
      <c r="B17" s="81"/>
      <c r="C17" s="869"/>
      <c r="D17" s="869" t="s">
        <v>589</v>
      </c>
      <c r="E17" s="72"/>
      <c r="F17" s="2066">
        <v>39</v>
      </c>
      <c r="G17" s="581">
        <v>36</v>
      </c>
      <c r="H17" s="578">
        <v>92</v>
      </c>
      <c r="I17" s="578">
        <v>-28</v>
      </c>
      <c r="J17" s="578">
        <v>-31</v>
      </c>
      <c r="K17" s="578">
        <v>-61</v>
      </c>
      <c r="L17" s="578">
        <v>-51</v>
      </c>
      <c r="M17" s="578">
        <v>-24</v>
      </c>
      <c r="N17" s="578">
        <v>-42</v>
      </c>
      <c r="O17" s="579"/>
      <c r="P17" s="578"/>
      <c r="Q17" s="580"/>
      <c r="R17" s="2187">
        <f>SUM(F17:H17)</f>
        <v>167</v>
      </c>
      <c r="S17" s="99">
        <f>SUM(J17:L17)</f>
        <v>-143</v>
      </c>
      <c r="T17" s="99">
        <v>-171</v>
      </c>
      <c r="U17" s="99">
        <v>-101</v>
      </c>
      <c r="V17" s="293"/>
    </row>
    <row r="18" spans="1:22" s="861" customFormat="1" ht="10.5" customHeight="1" x14ac:dyDescent="0.15">
      <c r="A18" s="1715"/>
      <c r="B18" s="1716"/>
      <c r="C18" s="2518" t="s">
        <v>277</v>
      </c>
      <c r="D18" s="2518"/>
      <c r="E18" s="72"/>
      <c r="F18" s="2081">
        <f>SUM(F16:F17)</f>
        <v>28</v>
      </c>
      <c r="G18" s="872">
        <f>SUM(G16:G17)</f>
        <v>-11</v>
      </c>
      <c r="H18" s="872">
        <f t="shared" ref="H18:L18" si="6">SUM(H16:H17)</f>
        <v>-47</v>
      </c>
      <c r="I18" s="872">
        <f t="shared" si="6"/>
        <v>-139</v>
      </c>
      <c r="J18" s="872">
        <f t="shared" si="6"/>
        <v>-111</v>
      </c>
      <c r="K18" s="872">
        <f t="shared" si="6"/>
        <v>-80</v>
      </c>
      <c r="L18" s="872">
        <f t="shared" si="6"/>
        <v>-19</v>
      </c>
      <c r="M18" s="872">
        <f>SUM(M16:M17)+M14</f>
        <v>60</v>
      </c>
      <c r="N18" s="872">
        <f>SUM(N16:N17)+N14</f>
        <v>84</v>
      </c>
      <c r="O18" s="873"/>
      <c r="P18" s="578"/>
      <c r="Q18" s="874"/>
      <c r="R18" s="2166">
        <f>SUM(R16:R17)</f>
        <v>28</v>
      </c>
      <c r="S18" s="93">
        <f>SUM(S16:S17)</f>
        <v>-111</v>
      </c>
      <c r="T18" s="93">
        <f>SUM(T16:T17)</f>
        <v>-139</v>
      </c>
      <c r="U18" s="93">
        <f>SUM(U16:U17)+U14</f>
        <v>60</v>
      </c>
      <c r="V18" s="101"/>
    </row>
    <row r="19" spans="1:22" s="861" customFormat="1" ht="10.5" customHeight="1" x14ac:dyDescent="0.15">
      <c r="A19" s="1720"/>
      <c r="B19" s="2523" t="s">
        <v>590</v>
      </c>
      <c r="C19" s="2523"/>
      <c r="D19" s="2523"/>
      <c r="E19" s="103"/>
      <c r="F19" s="2082"/>
      <c r="G19" s="578"/>
      <c r="H19" s="578"/>
      <c r="I19" s="578"/>
      <c r="J19" s="578"/>
      <c r="K19" s="578"/>
      <c r="L19" s="578"/>
      <c r="M19" s="578"/>
      <c r="N19" s="578"/>
      <c r="O19" s="579"/>
      <c r="P19" s="578"/>
      <c r="Q19" s="580"/>
      <c r="R19" s="2154"/>
      <c r="S19" s="99"/>
      <c r="T19" s="99"/>
      <c r="U19" s="99"/>
      <c r="V19" s="293"/>
    </row>
    <row r="20" spans="1:22" s="861" customFormat="1" ht="10.5" customHeight="1" x14ac:dyDescent="0.15">
      <c r="A20" s="638"/>
      <c r="B20" s="638"/>
      <c r="C20" s="2463" t="s">
        <v>268</v>
      </c>
      <c r="D20" s="2463"/>
      <c r="E20" s="302"/>
      <c r="F20" s="2066">
        <f>G22</f>
        <v>67</v>
      </c>
      <c r="G20" s="581">
        <f>H22</f>
        <v>25</v>
      </c>
      <c r="H20" s="581">
        <v>-18</v>
      </c>
      <c r="I20" s="581">
        <v>10</v>
      </c>
      <c r="J20" s="581">
        <v>0</v>
      </c>
      <c r="K20" s="581">
        <v>39</v>
      </c>
      <c r="L20" s="581">
        <v>33</v>
      </c>
      <c r="M20" s="581">
        <v>27</v>
      </c>
      <c r="N20" s="581">
        <v>46</v>
      </c>
      <c r="O20" s="1713"/>
      <c r="P20" s="578"/>
      <c r="Q20" s="582"/>
      <c r="R20" s="2067">
        <f>T22</f>
        <v>-18</v>
      </c>
      <c r="S20" s="78">
        <f>T20</f>
        <v>33</v>
      </c>
      <c r="T20" s="78">
        <v>33</v>
      </c>
      <c r="U20" s="78">
        <v>23</v>
      </c>
      <c r="V20" s="1714"/>
    </row>
    <row r="21" spans="1:22" s="861" customFormat="1" ht="10.5" customHeight="1" x14ac:dyDescent="0.15">
      <c r="A21" s="81"/>
      <c r="B21" s="81"/>
      <c r="C21" s="869"/>
      <c r="D21" s="869" t="s">
        <v>422</v>
      </c>
      <c r="E21" s="72"/>
      <c r="F21" s="2165">
        <v>5</v>
      </c>
      <c r="G21" s="877">
        <v>42</v>
      </c>
      <c r="H21" s="578">
        <v>43</v>
      </c>
      <c r="I21" s="578">
        <v>-28</v>
      </c>
      <c r="J21" s="578">
        <v>10</v>
      </c>
      <c r="K21" s="578">
        <v>-39</v>
      </c>
      <c r="L21" s="578">
        <v>6</v>
      </c>
      <c r="M21" s="578">
        <v>6</v>
      </c>
      <c r="N21" s="578">
        <v>-19</v>
      </c>
      <c r="O21" s="579"/>
      <c r="P21" s="578"/>
      <c r="Q21" s="580"/>
      <c r="R21" s="2187">
        <f>SUM(F21:H21)</f>
        <v>90</v>
      </c>
      <c r="S21" s="99">
        <f>SUM(J21:L21)</f>
        <v>-23</v>
      </c>
      <c r="T21" s="99">
        <v>-51</v>
      </c>
      <c r="U21" s="99">
        <v>10</v>
      </c>
      <c r="V21" s="293"/>
    </row>
    <row r="22" spans="1:22" s="861" customFormat="1" ht="10.5" customHeight="1" x14ac:dyDescent="0.15">
      <c r="A22" s="1715"/>
      <c r="B22" s="1716"/>
      <c r="C22" s="2518" t="s">
        <v>277</v>
      </c>
      <c r="D22" s="2518"/>
      <c r="E22" s="72"/>
      <c r="F22" s="2081">
        <f>SUM(F20:F21)</f>
        <v>72</v>
      </c>
      <c r="G22" s="872">
        <f>SUM(G20:G21)</f>
        <v>67</v>
      </c>
      <c r="H22" s="872">
        <f t="shared" ref="H22:N22" si="7">SUM(H20:H21)</f>
        <v>25</v>
      </c>
      <c r="I22" s="872">
        <f t="shared" si="7"/>
        <v>-18</v>
      </c>
      <c r="J22" s="872">
        <f t="shared" si="7"/>
        <v>10</v>
      </c>
      <c r="K22" s="872">
        <f t="shared" si="7"/>
        <v>0</v>
      </c>
      <c r="L22" s="872">
        <f t="shared" si="7"/>
        <v>39</v>
      </c>
      <c r="M22" s="872">
        <f t="shared" si="7"/>
        <v>33</v>
      </c>
      <c r="N22" s="872">
        <f t="shared" si="7"/>
        <v>27</v>
      </c>
      <c r="O22" s="873"/>
      <c r="P22" s="578"/>
      <c r="Q22" s="874"/>
      <c r="R22" s="2166">
        <f>SUM(R20:R21)</f>
        <v>72</v>
      </c>
      <c r="S22" s="93">
        <f>SUM(S20:S21)</f>
        <v>10</v>
      </c>
      <c r="T22" s="93">
        <f>SUM(T20:T21)</f>
        <v>-18</v>
      </c>
      <c r="U22" s="93">
        <f>SUM(U20:U21)</f>
        <v>33</v>
      </c>
      <c r="V22" s="101"/>
    </row>
    <row r="23" spans="1:22" s="861" customFormat="1" ht="10.5" customHeight="1" x14ac:dyDescent="0.15">
      <c r="A23" s="2532" t="s">
        <v>591</v>
      </c>
      <c r="B23" s="2532"/>
      <c r="C23" s="2532"/>
      <c r="D23" s="2532"/>
      <c r="E23" s="880"/>
      <c r="F23" s="2082"/>
      <c r="G23" s="578"/>
      <c r="H23" s="578"/>
      <c r="I23" s="578"/>
      <c r="J23" s="578"/>
      <c r="K23" s="578"/>
      <c r="L23" s="578"/>
      <c r="M23" s="578"/>
      <c r="N23" s="578"/>
      <c r="O23" s="579"/>
      <c r="P23" s="578"/>
      <c r="Q23" s="580"/>
      <c r="R23" s="2154"/>
      <c r="S23" s="99"/>
      <c r="T23" s="99"/>
      <c r="U23" s="99"/>
      <c r="V23" s="293"/>
    </row>
    <row r="24" spans="1:22" s="861" customFormat="1" ht="10.5" customHeight="1" x14ac:dyDescent="0.15">
      <c r="A24" s="1721"/>
      <c r="B24" s="2533" t="s">
        <v>425</v>
      </c>
      <c r="C24" s="2533"/>
      <c r="D24" s="2533"/>
      <c r="E24" s="58"/>
      <c r="F24" s="2082"/>
      <c r="G24" s="578"/>
      <c r="H24" s="578"/>
      <c r="I24" s="578"/>
      <c r="J24" s="578"/>
      <c r="K24" s="578"/>
      <c r="L24" s="578"/>
      <c r="M24" s="578"/>
      <c r="N24" s="578"/>
      <c r="O24" s="579"/>
      <c r="P24" s="578"/>
      <c r="Q24" s="580"/>
      <c r="R24" s="2154"/>
      <c r="S24" s="99"/>
      <c r="T24" s="99"/>
      <c r="U24" s="99"/>
      <c r="V24" s="293"/>
    </row>
    <row r="25" spans="1:22" s="861" customFormat="1" ht="10.5" customHeight="1" x14ac:dyDescent="0.15">
      <c r="A25" s="1722"/>
      <c r="B25" s="1723"/>
      <c r="C25" s="2530" t="s">
        <v>268</v>
      </c>
      <c r="D25" s="2530"/>
      <c r="E25" s="302"/>
      <c r="F25" s="2066">
        <f>G27</f>
        <v>-286</v>
      </c>
      <c r="G25" s="581">
        <f>H27</f>
        <v>-278</v>
      </c>
      <c r="H25" s="581">
        <v>-143</v>
      </c>
      <c r="I25" s="581">
        <v>-48</v>
      </c>
      <c r="J25" s="581">
        <v>-267</v>
      </c>
      <c r="K25" s="581">
        <v>-262</v>
      </c>
      <c r="L25" s="581">
        <v>-369</v>
      </c>
      <c r="M25" s="581">
        <v>-244</v>
      </c>
      <c r="N25" s="581">
        <v>-447</v>
      </c>
      <c r="O25" s="579"/>
      <c r="P25" s="578"/>
      <c r="Q25" s="582"/>
      <c r="R25" s="2067">
        <f>T27</f>
        <v>-143</v>
      </c>
      <c r="S25" s="78">
        <f>T25</f>
        <v>-369</v>
      </c>
      <c r="T25" s="78">
        <v>-369</v>
      </c>
      <c r="U25" s="78">
        <v>-508</v>
      </c>
      <c r="V25" s="293"/>
    </row>
    <row r="26" spans="1:22" s="861" customFormat="1" ht="10.5" customHeight="1" x14ac:dyDescent="0.15">
      <c r="A26" s="1724"/>
      <c r="B26" s="1725"/>
      <c r="C26" s="1725"/>
      <c r="D26" s="1725" t="s">
        <v>592</v>
      </c>
      <c r="E26" s="72"/>
      <c r="F26" s="2165">
        <v>-88</v>
      </c>
      <c r="G26" s="877">
        <v>-8</v>
      </c>
      <c r="H26" s="578">
        <v>-135</v>
      </c>
      <c r="I26" s="578">
        <v>-95</v>
      </c>
      <c r="J26" s="578">
        <v>219</v>
      </c>
      <c r="K26" s="578">
        <v>-5</v>
      </c>
      <c r="L26" s="578">
        <v>107</v>
      </c>
      <c r="M26" s="578">
        <v>-125</v>
      </c>
      <c r="N26" s="578">
        <v>203</v>
      </c>
      <c r="O26" s="579"/>
      <c r="P26" s="578"/>
      <c r="Q26" s="580"/>
      <c r="R26" s="2154">
        <f>SUM(F26:H26)</f>
        <v>-231</v>
      </c>
      <c r="S26" s="99">
        <f>SUM(J26:L26)</f>
        <v>321</v>
      </c>
      <c r="T26" s="99">
        <v>226</v>
      </c>
      <c r="U26" s="99">
        <v>139</v>
      </c>
      <c r="V26" s="293"/>
    </row>
    <row r="27" spans="1:22" s="861" customFormat="1" ht="10.5" customHeight="1" x14ac:dyDescent="0.15">
      <c r="A27" s="1724"/>
      <c r="B27" s="1725"/>
      <c r="C27" s="2529" t="s">
        <v>277</v>
      </c>
      <c r="D27" s="2529"/>
      <c r="E27" s="72"/>
      <c r="F27" s="2081">
        <f>SUM(F25:F26)</f>
        <v>-374</v>
      </c>
      <c r="G27" s="872">
        <f>SUM(G25:G26)</f>
        <v>-286</v>
      </c>
      <c r="H27" s="872">
        <f t="shared" ref="H27:N27" si="8">SUM(H25:H26)</f>
        <v>-278</v>
      </c>
      <c r="I27" s="872">
        <f t="shared" si="8"/>
        <v>-143</v>
      </c>
      <c r="J27" s="872">
        <f t="shared" si="8"/>
        <v>-48</v>
      </c>
      <c r="K27" s="872">
        <f t="shared" si="8"/>
        <v>-267</v>
      </c>
      <c r="L27" s="872">
        <f t="shared" si="8"/>
        <v>-262</v>
      </c>
      <c r="M27" s="872">
        <f t="shared" si="8"/>
        <v>-369</v>
      </c>
      <c r="N27" s="872">
        <f t="shared" si="8"/>
        <v>-244</v>
      </c>
      <c r="O27" s="873"/>
      <c r="P27" s="578"/>
      <c r="Q27" s="874"/>
      <c r="R27" s="2166">
        <f>SUM(R25:R26)</f>
        <v>-374</v>
      </c>
      <c r="S27" s="93">
        <f>SUM(S25:S26)</f>
        <v>-48</v>
      </c>
      <c r="T27" s="93">
        <f>SUM(T25:T26)</f>
        <v>-143</v>
      </c>
      <c r="U27" s="93">
        <f>SUM(U25:U26)</f>
        <v>-369</v>
      </c>
      <c r="V27" s="101"/>
    </row>
    <row r="28" spans="1:22" s="861" customFormat="1" ht="21" customHeight="1" x14ac:dyDescent="0.15">
      <c r="A28" s="1721"/>
      <c r="B28" s="2521" t="s">
        <v>593</v>
      </c>
      <c r="C28" s="2522"/>
      <c r="D28" s="2522"/>
      <c r="E28" s="58"/>
      <c r="F28" s="2082"/>
      <c r="G28" s="578"/>
      <c r="H28" s="578"/>
      <c r="I28" s="578"/>
      <c r="J28" s="578"/>
      <c r="K28" s="578"/>
      <c r="L28" s="578"/>
      <c r="M28" s="578"/>
      <c r="N28" s="578"/>
      <c r="O28" s="579"/>
      <c r="P28" s="578"/>
      <c r="Q28" s="580"/>
      <c r="R28" s="2154"/>
      <c r="S28" s="99"/>
      <c r="T28" s="99"/>
      <c r="U28" s="99"/>
      <c r="V28" s="293"/>
    </row>
    <row r="29" spans="1:22" s="861" customFormat="1" ht="10.5" customHeight="1" x14ac:dyDescent="0.15">
      <c r="A29" s="1722"/>
      <c r="B29" s="1723"/>
      <c r="C29" s="2530" t="s">
        <v>268</v>
      </c>
      <c r="D29" s="2530"/>
      <c r="E29" s="302"/>
      <c r="F29" s="2066">
        <f>G31</f>
        <v>-8</v>
      </c>
      <c r="G29" s="581">
        <f>H31</f>
        <v>-2</v>
      </c>
      <c r="H29" s="581">
        <v>-12</v>
      </c>
      <c r="I29" s="581">
        <v>-4</v>
      </c>
      <c r="J29" s="581">
        <v>-12</v>
      </c>
      <c r="K29" s="581">
        <v>-13</v>
      </c>
      <c r="L29" s="581">
        <v>-10</v>
      </c>
      <c r="M29" s="581">
        <v>-7</v>
      </c>
      <c r="N29" s="581">
        <v>-6</v>
      </c>
      <c r="O29" s="579"/>
      <c r="P29" s="578"/>
      <c r="Q29" s="582"/>
      <c r="R29" s="2067">
        <f>T31</f>
        <v>-12</v>
      </c>
      <c r="S29" s="78">
        <f>T29</f>
        <v>-10</v>
      </c>
      <c r="T29" s="78">
        <v>-10</v>
      </c>
      <c r="U29" s="78">
        <v>0</v>
      </c>
      <c r="V29" s="293"/>
    </row>
    <row r="30" spans="1:22" s="861" customFormat="1" ht="10.5" customHeight="1" x14ac:dyDescent="0.15">
      <c r="A30" s="1724"/>
      <c r="B30" s="1725"/>
      <c r="C30" s="1725"/>
      <c r="D30" s="1725" t="s">
        <v>594</v>
      </c>
      <c r="E30" s="72"/>
      <c r="F30" s="2165">
        <v>11</v>
      </c>
      <c r="G30" s="877">
        <v>-6</v>
      </c>
      <c r="H30" s="578">
        <v>10</v>
      </c>
      <c r="I30" s="578">
        <v>-8</v>
      </c>
      <c r="J30" s="578">
        <v>8</v>
      </c>
      <c r="K30" s="578">
        <v>1</v>
      </c>
      <c r="L30" s="578">
        <v>-3</v>
      </c>
      <c r="M30" s="578">
        <v>-3</v>
      </c>
      <c r="N30" s="578">
        <v>-1</v>
      </c>
      <c r="O30" s="579"/>
      <c r="P30" s="578"/>
      <c r="Q30" s="580"/>
      <c r="R30" s="2154">
        <f>SUM(F30:H30)</f>
        <v>15</v>
      </c>
      <c r="S30" s="99">
        <f>SUM(J30:L30)</f>
        <v>6</v>
      </c>
      <c r="T30" s="99">
        <v>-2</v>
      </c>
      <c r="U30" s="99">
        <v>-10</v>
      </c>
      <c r="V30" s="293"/>
    </row>
    <row r="31" spans="1:22" s="861" customFormat="1" ht="10.5" customHeight="1" x14ac:dyDescent="0.15">
      <c r="A31" s="1724"/>
      <c r="B31" s="1725"/>
      <c r="C31" s="2529" t="s">
        <v>277</v>
      </c>
      <c r="D31" s="2529"/>
      <c r="E31" s="72"/>
      <c r="F31" s="2081">
        <f>SUM(F29:F30)</f>
        <v>3</v>
      </c>
      <c r="G31" s="872">
        <f>SUM(G29:G30)</f>
        <v>-8</v>
      </c>
      <c r="H31" s="872">
        <f t="shared" ref="H31:N31" si="9">SUM(H29:H30)</f>
        <v>-2</v>
      </c>
      <c r="I31" s="872">
        <f t="shared" si="9"/>
        <v>-12</v>
      </c>
      <c r="J31" s="872">
        <f t="shared" si="9"/>
        <v>-4</v>
      </c>
      <c r="K31" s="872">
        <f t="shared" si="9"/>
        <v>-12</v>
      </c>
      <c r="L31" s="872">
        <f t="shared" si="9"/>
        <v>-13</v>
      </c>
      <c r="M31" s="872">
        <f t="shared" si="9"/>
        <v>-10</v>
      </c>
      <c r="N31" s="872">
        <f t="shared" si="9"/>
        <v>-7</v>
      </c>
      <c r="O31" s="873"/>
      <c r="P31" s="578"/>
      <c r="Q31" s="874"/>
      <c r="R31" s="2166">
        <f>SUM(R29:R30)</f>
        <v>3</v>
      </c>
      <c r="S31" s="93">
        <f>SUM(S29:S30)</f>
        <v>-4</v>
      </c>
      <c r="T31" s="93">
        <f>SUM(T29:T30)</f>
        <v>-12</v>
      </c>
      <c r="U31" s="93">
        <f>SUM(U29:U30)</f>
        <v>-10</v>
      </c>
      <c r="V31" s="101"/>
    </row>
    <row r="32" spans="1:22" s="861" customFormat="1" ht="10.5" customHeight="1" x14ac:dyDescent="0.15">
      <c r="A32" s="1712"/>
      <c r="B32" s="2523" t="s">
        <v>427</v>
      </c>
      <c r="C32" s="2523"/>
      <c r="D32" s="2523"/>
      <c r="E32" s="58"/>
      <c r="F32" s="2082"/>
      <c r="G32" s="578"/>
      <c r="H32" s="578"/>
      <c r="I32" s="578"/>
      <c r="J32" s="578"/>
      <c r="K32" s="578"/>
      <c r="L32" s="578"/>
      <c r="M32" s="578"/>
      <c r="N32" s="578"/>
      <c r="O32" s="579"/>
      <c r="P32" s="578"/>
      <c r="Q32" s="580"/>
      <c r="R32" s="2154"/>
      <c r="S32" s="99"/>
      <c r="T32" s="99"/>
      <c r="U32" s="99"/>
      <c r="V32" s="293"/>
    </row>
    <row r="33" spans="1:22" s="861" customFormat="1" ht="10.5" customHeight="1" x14ac:dyDescent="0.15">
      <c r="A33" s="81"/>
      <c r="B33" s="81"/>
      <c r="C33" s="869"/>
      <c r="D33" s="869" t="s">
        <v>284</v>
      </c>
      <c r="E33" s="72"/>
      <c r="F33" s="2181" t="s">
        <v>163</v>
      </c>
      <c r="G33" s="884" t="s">
        <v>163</v>
      </c>
      <c r="H33" s="884" t="s">
        <v>163</v>
      </c>
      <c r="I33" s="884" t="s">
        <v>163</v>
      </c>
      <c r="J33" s="884" t="s">
        <v>163</v>
      </c>
      <c r="K33" s="884" t="s">
        <v>163</v>
      </c>
      <c r="L33" s="884">
        <v>85</v>
      </c>
      <c r="M33" s="884" t="s">
        <v>163</v>
      </c>
      <c r="N33" s="884" t="s">
        <v>163</v>
      </c>
      <c r="O33" s="1718"/>
      <c r="P33" s="578"/>
      <c r="Q33" s="886"/>
      <c r="R33" s="2219" t="s">
        <v>163</v>
      </c>
      <c r="S33" s="364">
        <f>T33</f>
        <v>85</v>
      </c>
      <c r="T33" s="364">
        <v>85</v>
      </c>
      <c r="U33" s="364" t="s">
        <v>163</v>
      </c>
      <c r="V33" s="1719"/>
    </row>
    <row r="34" spans="1:22" s="861" customFormat="1" ht="10.5" customHeight="1" x14ac:dyDescent="0.15">
      <c r="A34" s="81"/>
      <c r="B34" s="81"/>
      <c r="C34" s="2460" t="s">
        <v>338</v>
      </c>
      <c r="D34" s="2460"/>
      <c r="E34" s="72"/>
      <c r="F34" s="2066">
        <f>G37</f>
        <v>53</v>
      </c>
      <c r="G34" s="581">
        <f>H37</f>
        <v>58</v>
      </c>
      <c r="H34" s="581">
        <v>65</v>
      </c>
      <c r="I34" s="581">
        <v>56</v>
      </c>
      <c r="J34" s="581">
        <v>70</v>
      </c>
      <c r="K34" s="581">
        <v>82</v>
      </c>
      <c r="L34" s="581">
        <v>85</v>
      </c>
      <c r="M34" s="581" t="s">
        <v>163</v>
      </c>
      <c r="N34" s="581" t="s">
        <v>163</v>
      </c>
      <c r="O34" s="1713"/>
      <c r="P34" s="578"/>
      <c r="Q34" s="582"/>
      <c r="R34" s="2067">
        <f>T37</f>
        <v>65</v>
      </c>
      <c r="S34" s="78">
        <v>85</v>
      </c>
      <c r="T34" s="78">
        <v>85</v>
      </c>
      <c r="U34" s="78" t="s">
        <v>163</v>
      </c>
      <c r="V34" s="1714"/>
    </row>
    <row r="35" spans="1:22" s="861" customFormat="1" ht="10.5" customHeight="1" x14ac:dyDescent="0.15">
      <c r="A35" s="81"/>
      <c r="B35" s="81"/>
      <c r="C35" s="869"/>
      <c r="D35" s="869" t="s">
        <v>427</v>
      </c>
      <c r="E35" s="72"/>
      <c r="F35" s="2066">
        <v>-2</v>
      </c>
      <c r="G35" s="581">
        <v>-3</v>
      </c>
      <c r="H35" s="581">
        <v>2</v>
      </c>
      <c r="I35" s="581">
        <v>10</v>
      </c>
      <c r="J35" s="581">
        <v>1</v>
      </c>
      <c r="K35" s="581">
        <v>4</v>
      </c>
      <c r="L35" s="581">
        <v>14</v>
      </c>
      <c r="M35" s="581" t="s">
        <v>163</v>
      </c>
      <c r="N35" s="581" t="s">
        <v>163</v>
      </c>
      <c r="O35" s="579"/>
      <c r="P35" s="578"/>
      <c r="Q35" s="582"/>
      <c r="R35" s="2067">
        <f>SUM(F35:H35)</f>
        <v>-3</v>
      </c>
      <c r="S35" s="78">
        <f>SUM(J35:L35)</f>
        <v>19</v>
      </c>
      <c r="T35" s="78">
        <v>29</v>
      </c>
      <c r="U35" s="78" t="s">
        <v>163</v>
      </c>
      <c r="V35" s="293"/>
    </row>
    <row r="36" spans="1:22" s="861" customFormat="1" ht="21" customHeight="1" x14ac:dyDescent="0.15">
      <c r="A36" s="81"/>
      <c r="B36" s="81"/>
      <c r="C36" s="1726"/>
      <c r="D36" s="1726" t="s">
        <v>803</v>
      </c>
      <c r="E36" s="1727"/>
      <c r="F36" s="2165">
        <v>-2</v>
      </c>
      <c r="G36" s="877">
        <v>-2</v>
      </c>
      <c r="H36" s="578">
        <v>-9</v>
      </c>
      <c r="I36" s="578">
        <v>-1</v>
      </c>
      <c r="J36" s="578">
        <v>-15</v>
      </c>
      <c r="K36" s="578">
        <v>-16</v>
      </c>
      <c r="L36" s="578">
        <v>-17</v>
      </c>
      <c r="M36" s="578" t="s">
        <v>163</v>
      </c>
      <c r="N36" s="578" t="s">
        <v>163</v>
      </c>
      <c r="O36" s="579"/>
      <c r="P36" s="578"/>
      <c r="Q36" s="580"/>
      <c r="R36" s="2219">
        <f>SUM(F36:H36)</f>
        <v>-13</v>
      </c>
      <c r="S36" s="99">
        <f>SUM(J36:L36)</f>
        <v>-48</v>
      </c>
      <c r="T36" s="99">
        <v>-49</v>
      </c>
      <c r="U36" s="99" t="s">
        <v>163</v>
      </c>
      <c r="V36" s="293"/>
    </row>
    <row r="37" spans="1:22" s="861" customFormat="1" ht="10.5" customHeight="1" x14ac:dyDescent="0.15">
      <c r="A37" s="1715"/>
      <c r="B37" s="1716"/>
      <c r="C37" s="2518" t="s">
        <v>277</v>
      </c>
      <c r="D37" s="2518"/>
      <c r="E37" s="72"/>
      <c r="F37" s="2081">
        <f>SUM(F34:F36)</f>
        <v>49</v>
      </c>
      <c r="G37" s="872">
        <f>SUM(G34:G36)</f>
        <v>53</v>
      </c>
      <c r="H37" s="872">
        <f t="shared" ref="H37:L37" si="10">SUM(H34:H36)</f>
        <v>58</v>
      </c>
      <c r="I37" s="872">
        <f t="shared" si="10"/>
        <v>65</v>
      </c>
      <c r="J37" s="872">
        <f t="shared" si="10"/>
        <v>56</v>
      </c>
      <c r="K37" s="872">
        <f t="shared" si="10"/>
        <v>70</v>
      </c>
      <c r="L37" s="872">
        <f t="shared" si="10"/>
        <v>82</v>
      </c>
      <c r="M37" s="872" t="s">
        <v>163</v>
      </c>
      <c r="N37" s="872" t="s">
        <v>163</v>
      </c>
      <c r="O37" s="873"/>
      <c r="P37" s="578"/>
      <c r="Q37" s="874"/>
      <c r="R37" s="2166">
        <f>SUM(R34:R36)</f>
        <v>49</v>
      </c>
      <c r="S37" s="93">
        <f>SUM(S34:S36)</f>
        <v>56</v>
      </c>
      <c r="T37" s="93">
        <f>SUM(T34:T36)</f>
        <v>65</v>
      </c>
      <c r="U37" s="93" t="s">
        <v>163</v>
      </c>
      <c r="V37" s="101"/>
    </row>
    <row r="38" spans="1:22" s="861" customFormat="1" ht="10.5" customHeight="1" x14ac:dyDescent="0.15">
      <c r="A38" s="2524" t="s">
        <v>595</v>
      </c>
      <c r="B38" s="2524"/>
      <c r="C38" s="2524"/>
      <c r="D38" s="2524"/>
      <c r="E38" s="72"/>
      <c r="F38" s="2181">
        <f>F37+F31+F27+F22+F18+F11</f>
        <v>815</v>
      </c>
      <c r="G38" s="884">
        <f>G37+G31+G27+G22+G18+G11</f>
        <v>1094</v>
      </c>
      <c r="H38" s="884">
        <f t="shared" ref="H38:L38" si="11">H37+H31+H27+H22+H18+H11</f>
        <v>752</v>
      </c>
      <c r="I38" s="884">
        <f t="shared" si="11"/>
        <v>777</v>
      </c>
      <c r="J38" s="884">
        <f t="shared" si="11"/>
        <v>746</v>
      </c>
      <c r="K38" s="884">
        <f t="shared" si="11"/>
        <v>403</v>
      </c>
      <c r="L38" s="884">
        <f t="shared" si="11"/>
        <v>-17</v>
      </c>
      <c r="M38" s="884">
        <f>M31+M27+M22+M18+M11</f>
        <v>452</v>
      </c>
      <c r="N38" s="884">
        <f>N31+N27+N22+N18+N11</f>
        <v>167</v>
      </c>
      <c r="O38" s="579"/>
      <c r="P38" s="578"/>
      <c r="Q38" s="580"/>
      <c r="R38" s="2180">
        <f>R37+R31+R27+R22+R18+R11</f>
        <v>815</v>
      </c>
      <c r="S38" s="364">
        <f>S37+S31+S27+S22+S18+S11</f>
        <v>746</v>
      </c>
      <c r="T38" s="364">
        <f>T37+T31+T27+T22+T18+T11</f>
        <v>777</v>
      </c>
      <c r="U38" s="364">
        <f>U31+U27+U22+U18+U11</f>
        <v>452</v>
      </c>
      <c r="V38" s="293"/>
    </row>
    <row r="39" spans="1:22" s="861" customFormat="1" ht="10.5" customHeight="1" x14ac:dyDescent="0.15">
      <c r="A39" s="2372" t="s">
        <v>166</v>
      </c>
      <c r="B39" s="2372"/>
      <c r="C39" s="2372"/>
      <c r="D39" s="2372"/>
      <c r="E39" s="1728"/>
      <c r="F39" s="2186"/>
      <c r="G39" s="875"/>
      <c r="H39" s="875"/>
      <c r="I39" s="875"/>
      <c r="J39" s="875"/>
      <c r="K39" s="875"/>
      <c r="L39" s="875"/>
      <c r="M39" s="875"/>
      <c r="N39" s="875"/>
      <c r="O39" s="881"/>
      <c r="P39" s="578"/>
      <c r="Q39" s="876"/>
      <c r="R39" s="875"/>
      <c r="S39" s="427"/>
      <c r="T39" s="427"/>
      <c r="U39" s="427"/>
      <c r="V39" s="379"/>
    </row>
    <row r="40" spans="1:22" s="861" customFormat="1" ht="10.5" customHeight="1" x14ac:dyDescent="0.15">
      <c r="A40" s="1729"/>
      <c r="B40" s="2534" t="s">
        <v>588</v>
      </c>
      <c r="C40" s="2534"/>
      <c r="D40" s="2534"/>
      <c r="E40" s="302"/>
      <c r="F40" s="2066" t="s">
        <v>163</v>
      </c>
      <c r="G40" s="581" t="s">
        <v>163</v>
      </c>
      <c r="H40" s="581" t="s">
        <v>163</v>
      </c>
      <c r="I40" s="581" t="s">
        <v>163</v>
      </c>
      <c r="J40" s="581" t="s">
        <v>163</v>
      </c>
      <c r="K40" s="581" t="s">
        <v>163</v>
      </c>
      <c r="L40" s="581">
        <v>202</v>
      </c>
      <c r="M40" s="581">
        <v>190</v>
      </c>
      <c r="N40" s="581">
        <v>208</v>
      </c>
      <c r="O40" s="882"/>
      <c r="P40" s="578"/>
      <c r="Q40" s="582"/>
      <c r="R40" s="2067" t="s">
        <v>163</v>
      </c>
      <c r="S40" s="78">
        <f>T40</f>
        <v>202</v>
      </c>
      <c r="T40" s="78">
        <v>202</v>
      </c>
      <c r="U40" s="78">
        <v>201</v>
      </c>
      <c r="V40" s="883"/>
    </row>
    <row r="41" spans="1:22" s="861" customFormat="1" ht="10.5" customHeight="1" x14ac:dyDescent="0.15">
      <c r="A41" s="1729"/>
      <c r="B41" s="1730"/>
      <c r="C41" s="2518" t="s">
        <v>284</v>
      </c>
      <c r="D41" s="2518"/>
      <c r="E41" s="302"/>
      <c r="F41" s="2181" t="s">
        <v>163</v>
      </c>
      <c r="G41" s="884" t="s">
        <v>163</v>
      </c>
      <c r="H41" s="884" t="s">
        <v>163</v>
      </c>
      <c r="I41" s="884" t="s">
        <v>163</v>
      </c>
      <c r="J41" s="884" t="s">
        <v>163</v>
      </c>
      <c r="K41" s="884" t="s">
        <v>163</v>
      </c>
      <c r="L41" s="884">
        <v>-4</v>
      </c>
      <c r="M41" s="884" t="s">
        <v>163</v>
      </c>
      <c r="N41" s="884" t="s">
        <v>163</v>
      </c>
      <c r="O41" s="1718"/>
      <c r="P41" s="578"/>
      <c r="Q41" s="886"/>
      <c r="R41" s="2219" t="s">
        <v>163</v>
      </c>
      <c r="S41" s="364">
        <f>SUM(J41:L41)</f>
        <v>-4</v>
      </c>
      <c r="T41" s="364">
        <v>-4</v>
      </c>
      <c r="U41" s="364" t="s">
        <v>163</v>
      </c>
      <c r="V41" s="887"/>
    </row>
    <row r="42" spans="1:22" s="861" customFormat="1" ht="10.5" customHeight="1" x14ac:dyDescent="0.15">
      <c r="A42" s="1729"/>
      <c r="B42" s="2518" t="s">
        <v>338</v>
      </c>
      <c r="C42" s="2518"/>
      <c r="D42" s="2518"/>
      <c r="E42" s="302"/>
      <c r="F42" s="2066">
        <f>G46</f>
        <v>183</v>
      </c>
      <c r="G42" s="581">
        <f>H46</f>
        <v>174</v>
      </c>
      <c r="H42" s="581">
        <v>173</v>
      </c>
      <c r="I42" s="581">
        <v>173</v>
      </c>
      <c r="J42" s="581">
        <v>180</v>
      </c>
      <c r="K42" s="581">
        <v>187</v>
      </c>
      <c r="L42" s="581">
        <v>198</v>
      </c>
      <c r="M42" s="581" t="s">
        <v>163</v>
      </c>
      <c r="N42" s="581" t="s">
        <v>163</v>
      </c>
      <c r="O42" s="882"/>
      <c r="P42" s="578"/>
      <c r="Q42" s="582"/>
      <c r="R42" s="2067">
        <f>T46</f>
        <v>173</v>
      </c>
      <c r="S42" s="78">
        <f>SUM(S40:S41)</f>
        <v>198</v>
      </c>
      <c r="T42" s="78">
        <f>SUM(T40:T41)</f>
        <v>198</v>
      </c>
      <c r="U42" s="78" t="s">
        <v>163</v>
      </c>
      <c r="V42" s="883"/>
    </row>
    <row r="43" spans="1:22" s="861" customFormat="1" ht="10.5" customHeight="1" x14ac:dyDescent="0.15">
      <c r="A43" s="1731"/>
      <c r="B43" s="1730"/>
      <c r="C43" s="2518" t="s">
        <v>57</v>
      </c>
      <c r="D43" s="2518"/>
      <c r="E43" s="72"/>
      <c r="F43" s="2165">
        <v>6</v>
      </c>
      <c r="G43" s="877">
        <v>7</v>
      </c>
      <c r="H43" s="877">
        <v>4</v>
      </c>
      <c r="I43" s="877">
        <v>2</v>
      </c>
      <c r="J43" s="877">
        <v>4</v>
      </c>
      <c r="K43" s="877">
        <v>6</v>
      </c>
      <c r="L43" s="877">
        <v>5</v>
      </c>
      <c r="M43" s="877">
        <v>5</v>
      </c>
      <c r="N43" s="877">
        <v>4</v>
      </c>
      <c r="O43" s="579"/>
      <c r="P43" s="578"/>
      <c r="Q43" s="878"/>
      <c r="R43" s="2067">
        <f>SUM(F43:H43)</f>
        <v>17</v>
      </c>
      <c r="S43" s="303">
        <f>SUM(J43:L43)</f>
        <v>15</v>
      </c>
      <c r="T43" s="290">
        <v>17</v>
      </c>
      <c r="U43" s="290">
        <v>19</v>
      </c>
      <c r="V43" s="293"/>
    </row>
    <row r="44" spans="1:22" s="861" customFormat="1" ht="10.5" customHeight="1" x14ac:dyDescent="0.15">
      <c r="A44" s="1731"/>
      <c r="B44" s="1730"/>
      <c r="C44" s="2518" t="s">
        <v>287</v>
      </c>
      <c r="D44" s="2518"/>
      <c r="E44" s="72"/>
      <c r="F44" s="2165">
        <v>-5</v>
      </c>
      <c r="G44" s="877">
        <v>-2</v>
      </c>
      <c r="H44" s="877">
        <v>-2</v>
      </c>
      <c r="I44" s="877">
        <v>-2</v>
      </c>
      <c r="J44" s="877">
        <v>-4</v>
      </c>
      <c r="K44" s="877">
        <v>-21</v>
      </c>
      <c r="L44" s="877">
        <v>-4</v>
      </c>
      <c r="M44" s="877">
        <v>0</v>
      </c>
      <c r="N44" s="877">
        <v>-4</v>
      </c>
      <c r="O44" s="579"/>
      <c r="P44" s="578"/>
      <c r="Q44" s="878"/>
      <c r="R44" s="2067">
        <f>SUM(F44:H44)</f>
        <v>-9</v>
      </c>
      <c r="S44" s="290">
        <f>SUM(J44:L44)</f>
        <v>-29</v>
      </c>
      <c r="T44" s="290">
        <v>-31</v>
      </c>
      <c r="U44" s="290">
        <v>-8</v>
      </c>
      <c r="V44" s="293"/>
    </row>
    <row r="45" spans="1:22" s="861" customFormat="1" ht="10.5" customHeight="1" x14ac:dyDescent="0.15">
      <c r="A45" s="1731"/>
      <c r="B45" s="1730"/>
      <c r="C45" s="2518" t="s">
        <v>100</v>
      </c>
      <c r="D45" s="2518"/>
      <c r="E45" s="72"/>
      <c r="F45" s="2175">
        <v>-2</v>
      </c>
      <c r="G45" s="1919">
        <v>4</v>
      </c>
      <c r="H45" s="884">
        <v>-1</v>
      </c>
      <c r="I45" s="884">
        <v>0</v>
      </c>
      <c r="J45" s="884">
        <v>-7</v>
      </c>
      <c r="K45" s="884">
        <v>8</v>
      </c>
      <c r="L45" s="884">
        <v>-12</v>
      </c>
      <c r="M45" s="884">
        <v>7</v>
      </c>
      <c r="N45" s="884">
        <v>-18</v>
      </c>
      <c r="O45" s="1430"/>
      <c r="P45" s="578"/>
      <c r="Q45" s="1732"/>
      <c r="R45" s="2219">
        <f>SUM(F45:H45)</f>
        <v>1</v>
      </c>
      <c r="S45" s="304">
        <f>SUM(J45:L45)</f>
        <v>-11</v>
      </c>
      <c r="T45" s="397">
        <v>-11</v>
      </c>
      <c r="U45" s="397">
        <v>-10</v>
      </c>
      <c r="V45" s="362"/>
    </row>
    <row r="46" spans="1:22" s="861" customFormat="1" ht="10.5" customHeight="1" x14ac:dyDescent="0.15">
      <c r="A46" s="1733"/>
      <c r="B46" s="2526" t="s">
        <v>277</v>
      </c>
      <c r="C46" s="2526"/>
      <c r="D46" s="2526"/>
      <c r="E46" s="72"/>
      <c r="F46" s="2274">
        <f>SUM(F42:F45)</f>
        <v>182</v>
      </c>
      <c r="G46" s="1734">
        <f>SUM(G42:G45)</f>
        <v>183</v>
      </c>
      <c r="H46" s="1734">
        <f>SUM(H42:H45)</f>
        <v>174</v>
      </c>
      <c r="I46" s="1734">
        <f t="shared" ref="I46" si="12">SUM(I42:I45)</f>
        <v>173</v>
      </c>
      <c r="J46" s="1734">
        <f t="shared" ref="J46" si="13">SUM(J42:J45)</f>
        <v>173</v>
      </c>
      <c r="K46" s="1734">
        <f t="shared" ref="K46" si="14">SUM(K42:K45)</f>
        <v>180</v>
      </c>
      <c r="L46" s="1734">
        <f t="shared" ref="L46" si="15">SUM(L42:L45)</f>
        <v>187</v>
      </c>
      <c r="M46" s="1734">
        <f>SUM(M42:M45)+M40</f>
        <v>202</v>
      </c>
      <c r="N46" s="1734">
        <f>SUM(N42:N45)+N40</f>
        <v>190</v>
      </c>
      <c r="O46" s="1430"/>
      <c r="P46" s="578"/>
      <c r="Q46" s="1735"/>
      <c r="R46" s="2180">
        <f>SUM(R42:R45)</f>
        <v>182</v>
      </c>
      <c r="S46" s="364">
        <f>SUM(S42:S45)</f>
        <v>173</v>
      </c>
      <c r="T46" s="364">
        <f t="shared" ref="T46" si="16">SUM(T42:T45)</f>
        <v>173</v>
      </c>
      <c r="U46" s="364">
        <f>SUM(U42:U45)+U40</f>
        <v>202</v>
      </c>
      <c r="V46" s="362"/>
    </row>
    <row r="47" spans="1:22" s="861" customFormat="1" ht="10.5" customHeight="1" x14ac:dyDescent="0.15">
      <c r="A47" s="2459" t="s">
        <v>596</v>
      </c>
      <c r="B47" s="2459"/>
      <c r="C47" s="2459"/>
      <c r="D47" s="2459"/>
      <c r="E47" s="72"/>
      <c r="F47" s="2081">
        <v>38010</v>
      </c>
      <c r="G47" s="872">
        <v>37213</v>
      </c>
      <c r="H47" s="872">
        <v>36083</v>
      </c>
      <c r="I47" s="872">
        <v>35116</v>
      </c>
      <c r="J47" s="872">
        <v>34554</v>
      </c>
      <c r="K47" s="872">
        <v>33546</v>
      </c>
      <c r="L47" s="872">
        <v>32322</v>
      </c>
      <c r="M47" s="872">
        <v>31237</v>
      </c>
      <c r="N47" s="872">
        <v>30022</v>
      </c>
      <c r="O47" s="1430"/>
      <c r="P47" s="578"/>
      <c r="Q47" s="874"/>
      <c r="R47" s="2166">
        <f>F47</f>
        <v>38010</v>
      </c>
      <c r="S47" s="93">
        <f>J47</f>
        <v>34554</v>
      </c>
      <c r="T47" s="93">
        <f>I47</f>
        <v>35116</v>
      </c>
      <c r="U47" s="93">
        <f>M47</f>
        <v>31237</v>
      </c>
      <c r="V47" s="362"/>
    </row>
    <row r="48" spans="1:22" ht="3.75" customHeight="1" x14ac:dyDescent="0.2">
      <c r="A48" s="891"/>
      <c r="B48" s="891"/>
      <c r="C48" s="891"/>
      <c r="D48" s="891"/>
      <c r="E48" s="891"/>
      <c r="F48" s="891"/>
      <c r="G48" s="892"/>
      <c r="H48" s="893"/>
      <c r="I48" s="893"/>
      <c r="J48" s="893"/>
      <c r="K48" s="893"/>
      <c r="L48" s="893"/>
      <c r="M48" s="893"/>
      <c r="N48" s="893"/>
      <c r="O48" s="893"/>
      <c r="P48" s="893"/>
      <c r="Q48" s="894"/>
      <c r="R48" s="893"/>
      <c r="S48" s="893"/>
      <c r="T48" s="893"/>
      <c r="U48" s="891"/>
      <c r="V48" s="895"/>
    </row>
    <row r="49" spans="1:22" s="896" customFormat="1" ht="3.75" customHeight="1" x14ac:dyDescent="0.15">
      <c r="A49" s="1736"/>
      <c r="B49" s="1736"/>
      <c r="C49" s="1736"/>
      <c r="D49" s="1736"/>
      <c r="E49" s="1736"/>
      <c r="F49" s="1736"/>
      <c r="G49" s="1737"/>
      <c r="H49" s="1738"/>
      <c r="I49" s="1738"/>
      <c r="J49" s="1738"/>
      <c r="K49" s="1738"/>
      <c r="L49" s="1738"/>
      <c r="M49" s="1738"/>
      <c r="N49" s="1738"/>
      <c r="O49" s="1738"/>
      <c r="P49" s="1738"/>
      <c r="Q49" s="1739"/>
      <c r="R49" s="1738"/>
      <c r="S49" s="1738"/>
      <c r="T49" s="1738"/>
      <c r="U49" s="1736"/>
      <c r="V49" s="1736"/>
    </row>
    <row r="50" spans="1:22" s="897" customFormat="1" ht="9" customHeight="1" x14ac:dyDescent="0.15">
      <c r="A50" s="1740" t="s">
        <v>40</v>
      </c>
      <c r="B50" s="2531" t="s">
        <v>856</v>
      </c>
      <c r="C50" s="2531"/>
      <c r="D50" s="2531"/>
      <c r="E50" s="2531"/>
      <c r="F50" s="2531"/>
      <c r="G50" s="2531"/>
      <c r="H50" s="2531"/>
      <c r="I50" s="2531"/>
      <c r="J50" s="2531"/>
      <c r="K50" s="2531"/>
      <c r="L50" s="2531"/>
      <c r="M50" s="2531"/>
      <c r="N50" s="2531"/>
      <c r="O50" s="2531"/>
      <c r="P50" s="2531"/>
      <c r="Q50" s="2531"/>
      <c r="R50" s="2531"/>
      <c r="S50" s="2531"/>
      <c r="T50" s="2531"/>
      <c r="U50" s="2531"/>
      <c r="V50" s="2531"/>
    </row>
    <row r="51" spans="1:22" s="897" customFormat="1" ht="9" customHeight="1" x14ac:dyDescent="0.15">
      <c r="A51" s="1740" t="s">
        <v>135</v>
      </c>
      <c r="B51" s="2531" t="s">
        <v>849</v>
      </c>
      <c r="C51" s="2531"/>
      <c r="D51" s="2531"/>
      <c r="E51" s="2531"/>
      <c r="F51" s="2531"/>
      <c r="G51" s="2531"/>
      <c r="H51" s="2531"/>
      <c r="I51" s="2531"/>
      <c r="J51" s="2531"/>
      <c r="K51" s="2531"/>
      <c r="L51" s="2531"/>
      <c r="M51" s="2531"/>
      <c r="N51" s="2531"/>
      <c r="O51" s="2531"/>
      <c r="P51" s="2531"/>
      <c r="Q51" s="2531"/>
      <c r="R51" s="2531"/>
      <c r="S51" s="2531"/>
      <c r="T51" s="2531"/>
      <c r="U51" s="2531"/>
      <c r="V51" s="2531"/>
    </row>
    <row r="52" spans="1:22" s="897" customFormat="1" ht="9" customHeight="1" x14ac:dyDescent="0.15">
      <c r="A52" s="1741" t="s">
        <v>163</v>
      </c>
      <c r="B52" s="2520" t="s">
        <v>180</v>
      </c>
      <c r="C52" s="2520"/>
      <c r="D52" s="2520"/>
      <c r="E52" s="2520"/>
      <c r="F52" s="2520"/>
      <c r="G52" s="2520"/>
      <c r="H52" s="2520"/>
      <c r="I52" s="2520"/>
      <c r="J52" s="2520"/>
      <c r="K52" s="2520"/>
      <c r="L52" s="2520"/>
      <c r="M52" s="2520"/>
      <c r="N52" s="2520"/>
      <c r="O52" s="2520"/>
      <c r="P52" s="2520"/>
      <c r="Q52" s="2520"/>
      <c r="R52" s="2520"/>
      <c r="S52" s="2520"/>
      <c r="T52" s="2520"/>
      <c r="U52" s="2520"/>
      <c r="V52" s="2520"/>
    </row>
  </sheetData>
  <sheetProtection selectLockedCells="1"/>
  <mergeCells count="39">
    <mergeCell ref="B51:V51"/>
    <mergeCell ref="C34:D34"/>
    <mergeCell ref="C37:D37"/>
    <mergeCell ref="A23:D23"/>
    <mergeCell ref="B24:D24"/>
    <mergeCell ref="C29:D29"/>
    <mergeCell ref="C31:D31"/>
    <mergeCell ref="A39:D39"/>
    <mergeCell ref="B40:D40"/>
    <mergeCell ref="B42:D42"/>
    <mergeCell ref="A47:D47"/>
    <mergeCell ref="C45:D45"/>
    <mergeCell ref="C41:D41"/>
    <mergeCell ref="B50:V50"/>
    <mergeCell ref="B13:D13"/>
    <mergeCell ref="C43:D43"/>
    <mergeCell ref="C44:D44"/>
    <mergeCell ref="C27:D27"/>
    <mergeCell ref="B19:D19"/>
    <mergeCell ref="C18:D18"/>
    <mergeCell ref="C20:D20"/>
    <mergeCell ref="C22:D22"/>
    <mergeCell ref="C25:D25"/>
    <mergeCell ref="C9:D9"/>
    <mergeCell ref="C11:D11"/>
    <mergeCell ref="B52:V52"/>
    <mergeCell ref="A1:V1"/>
    <mergeCell ref="G3:N3"/>
    <mergeCell ref="B28:D28"/>
    <mergeCell ref="B32:D32"/>
    <mergeCell ref="A38:D38"/>
    <mergeCell ref="C14:D14"/>
    <mergeCell ref="C16:D16"/>
    <mergeCell ref="A3:D3"/>
    <mergeCell ref="A6:D6"/>
    <mergeCell ref="A7:D7"/>
    <mergeCell ref="B8:D8"/>
    <mergeCell ref="B12:D12"/>
    <mergeCell ref="B46:D46"/>
  </mergeCells>
  <pageMargins left="0.25" right="0.25" top="0.5" bottom="0.25" header="0.5" footer="0.5"/>
  <pageSetup paperSize="9" scale="88" orientation="landscape" r:id="rId1"/>
  <colBreaks count="1" manualBreakCount="1">
    <brk id="2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workbookViewId="0">
      <selection activeCell="C77" sqref="C77"/>
    </sheetView>
  </sheetViews>
  <sheetFormatPr defaultColWidth="9.140625" defaultRowHeight="12.75" x14ac:dyDescent="0.2"/>
  <cols>
    <col min="1" max="1" width="2.140625" style="926" customWidth="1"/>
    <col min="2" max="2" width="59.28515625" style="926" customWidth="1"/>
    <col min="3" max="3" width="9.28515625" style="927" customWidth="1"/>
    <col min="4" max="4" width="9" style="928" customWidth="1"/>
    <col min="5" max="11" width="9" style="926" customWidth="1"/>
    <col min="12" max="12" width="1.28515625" style="926" customWidth="1"/>
    <col min="13" max="13" width="9.140625" style="929" customWidth="1"/>
    <col min="14" max="14" width="9.140625" style="930" customWidth="1"/>
    <col min="15" max="15" width="9.140625" style="931" customWidth="1"/>
    <col min="16" max="18" width="9.140625" style="930" customWidth="1"/>
    <col min="19" max="19" width="9.140625" style="926" customWidth="1"/>
    <col min="20" max="16384" width="9.140625" style="926"/>
  </cols>
  <sheetData>
    <row r="1" spans="1:12" ht="17.25" customHeight="1" x14ac:dyDescent="0.2">
      <c r="A1" s="2383" t="s">
        <v>293</v>
      </c>
      <c r="B1" s="2383"/>
      <c r="C1" s="2383"/>
      <c r="D1" s="2383"/>
      <c r="E1" s="2383"/>
      <c r="F1" s="2383"/>
      <c r="G1" s="2383"/>
      <c r="H1" s="2383"/>
      <c r="I1" s="2383"/>
      <c r="J1" s="2383"/>
      <c r="K1" s="2383"/>
      <c r="L1" s="2383"/>
    </row>
    <row r="2" spans="1:12" ht="5.25" customHeight="1" x14ac:dyDescent="0.2">
      <c r="A2" s="906"/>
      <c r="B2" s="906"/>
      <c r="C2" s="907"/>
      <c r="D2" s="907"/>
      <c r="E2" s="907"/>
      <c r="F2" s="907"/>
      <c r="G2" s="907"/>
      <c r="H2" s="907"/>
      <c r="I2" s="907"/>
      <c r="J2" s="907"/>
      <c r="K2" s="907"/>
      <c r="L2" s="908"/>
    </row>
    <row r="3" spans="1:12" ht="10.5" customHeight="1" x14ac:dyDescent="0.2">
      <c r="A3" s="2428" t="s">
        <v>1</v>
      </c>
      <c r="B3" s="2428"/>
      <c r="C3" s="909" t="s">
        <v>847</v>
      </c>
      <c r="D3" s="910" t="s">
        <v>2</v>
      </c>
      <c r="E3" s="910" t="s">
        <v>3</v>
      </c>
      <c r="F3" s="910" t="s">
        <v>4</v>
      </c>
      <c r="G3" s="910" t="s">
        <v>5</v>
      </c>
      <c r="H3" s="910" t="s">
        <v>6</v>
      </c>
      <c r="I3" s="910" t="s">
        <v>7</v>
      </c>
      <c r="J3" s="910" t="s">
        <v>8</v>
      </c>
      <c r="K3" s="910" t="s">
        <v>9</v>
      </c>
      <c r="L3" s="5"/>
    </row>
    <row r="4" spans="1:12" ht="10.5" customHeight="1" x14ac:dyDescent="0.2">
      <c r="A4" s="6"/>
      <c r="B4" s="6"/>
      <c r="C4" s="911"/>
      <c r="D4" s="911"/>
      <c r="E4" s="911"/>
      <c r="F4" s="911"/>
      <c r="G4" s="911"/>
      <c r="H4" s="911"/>
      <c r="I4" s="911"/>
      <c r="J4" s="911"/>
      <c r="K4" s="911"/>
      <c r="L4" s="911"/>
    </row>
    <row r="5" spans="1:12" ht="11.25" customHeight="1" x14ac:dyDescent="0.2">
      <c r="A5" s="2537" t="s">
        <v>149</v>
      </c>
      <c r="B5" s="2537"/>
      <c r="C5" s="9"/>
      <c r="D5" s="10"/>
      <c r="E5" s="10"/>
      <c r="F5" s="10"/>
      <c r="G5" s="10"/>
      <c r="H5" s="10"/>
      <c r="I5" s="10"/>
      <c r="J5" s="10"/>
      <c r="K5" s="10"/>
      <c r="L5" s="11"/>
    </row>
    <row r="6" spans="1:12" ht="11.25" customHeight="1" x14ac:dyDescent="0.2">
      <c r="A6" s="912"/>
      <c r="B6" s="913" t="s">
        <v>169</v>
      </c>
      <c r="C6" s="2169">
        <v>273146</v>
      </c>
      <c r="D6" s="782">
        <v>274409</v>
      </c>
      <c r="E6" s="14">
        <v>256999</v>
      </c>
      <c r="F6" s="14">
        <v>257994</v>
      </c>
      <c r="G6" s="14">
        <v>267552</v>
      </c>
      <c r="H6" s="14">
        <v>257719</v>
      </c>
      <c r="I6" s="14">
        <v>260551</v>
      </c>
      <c r="J6" s="14">
        <v>254899</v>
      </c>
      <c r="K6" s="14">
        <v>231458</v>
      </c>
      <c r="L6" s="18"/>
    </row>
    <row r="7" spans="1:12" ht="11.25" customHeight="1" x14ac:dyDescent="0.2">
      <c r="A7" s="914"/>
      <c r="B7" s="915" t="s">
        <v>294</v>
      </c>
      <c r="C7" s="2240">
        <v>1987479</v>
      </c>
      <c r="D7" s="1922">
        <v>2023020</v>
      </c>
      <c r="E7" s="17">
        <v>1921177</v>
      </c>
      <c r="F7" s="17">
        <v>1944916</v>
      </c>
      <c r="G7" s="17">
        <v>2027122</v>
      </c>
      <c r="H7" s="17">
        <v>1918583</v>
      </c>
      <c r="I7" s="17">
        <v>1859408</v>
      </c>
      <c r="J7" s="17">
        <v>1836692</v>
      </c>
      <c r="K7" s="17">
        <v>1776805</v>
      </c>
      <c r="L7" s="916"/>
    </row>
    <row r="8" spans="1:12" ht="11.25" customHeight="1" x14ac:dyDescent="0.2">
      <c r="A8" s="914"/>
      <c r="B8" s="915" t="s">
        <v>173</v>
      </c>
      <c r="C8" s="2169">
        <v>107442</v>
      </c>
      <c r="D8" s="782">
        <v>107290</v>
      </c>
      <c r="E8" s="14">
        <v>101703</v>
      </c>
      <c r="F8" s="14">
        <v>101052</v>
      </c>
      <c r="G8" s="14">
        <v>105733</v>
      </c>
      <c r="H8" s="14">
        <v>102999</v>
      </c>
      <c r="I8" s="14">
        <v>102766</v>
      </c>
      <c r="J8" s="14">
        <v>101356</v>
      </c>
      <c r="K8" s="14">
        <v>97363</v>
      </c>
      <c r="L8" s="917"/>
    </row>
    <row r="9" spans="1:12" ht="11.25" customHeight="1" x14ac:dyDescent="0.2">
      <c r="A9" s="2536" t="s">
        <v>295</v>
      </c>
      <c r="B9" s="2536"/>
      <c r="C9" s="2170">
        <f>SUM(C6:C8)</f>
        <v>2368067</v>
      </c>
      <c r="D9" s="1914">
        <f>SUM(D6:D8)</f>
        <v>2404719</v>
      </c>
      <c r="E9" s="1914">
        <f t="shared" ref="E9:K9" si="0">SUM(E6:E8)</f>
        <v>2279879</v>
      </c>
      <c r="F9" s="1914">
        <f t="shared" si="0"/>
        <v>2303962</v>
      </c>
      <c r="G9" s="1914">
        <f t="shared" si="0"/>
        <v>2400407</v>
      </c>
      <c r="H9" s="1914">
        <f t="shared" si="0"/>
        <v>2279301</v>
      </c>
      <c r="I9" s="1914">
        <f t="shared" si="0"/>
        <v>2222725</v>
      </c>
      <c r="J9" s="1914">
        <f t="shared" si="0"/>
        <v>2192947</v>
      </c>
      <c r="K9" s="1914">
        <f t="shared" si="0"/>
        <v>2105626</v>
      </c>
      <c r="L9" s="20"/>
    </row>
    <row r="10" spans="1:12" s="920" customFormat="1" ht="7.5" customHeight="1" x14ac:dyDescent="0.15">
      <c r="A10" s="2408"/>
      <c r="B10" s="2408"/>
      <c r="C10" s="2408"/>
      <c r="D10" s="2408"/>
      <c r="E10" s="2408"/>
      <c r="F10" s="2408"/>
      <c r="G10" s="2408"/>
      <c r="H10" s="2408"/>
      <c r="I10" s="2408"/>
      <c r="J10" s="2408"/>
      <c r="K10" s="2408"/>
      <c r="L10" s="2408"/>
    </row>
    <row r="11" spans="1:12" ht="19.5" customHeight="1" x14ac:dyDescent="0.2">
      <c r="A11" s="921" t="s">
        <v>40</v>
      </c>
      <c r="B11" s="2538" t="s">
        <v>296</v>
      </c>
      <c r="C11" s="2538"/>
      <c r="D11" s="2538"/>
      <c r="E11" s="2538"/>
      <c r="F11" s="2538"/>
      <c r="G11" s="2538"/>
      <c r="H11" s="2538"/>
      <c r="I11" s="2538"/>
      <c r="J11" s="2538"/>
      <c r="K11" s="2538"/>
      <c r="L11" s="2538"/>
    </row>
    <row r="12" spans="1:12" ht="9" customHeight="1" x14ac:dyDescent="0.2">
      <c r="A12" s="921" t="s">
        <v>135</v>
      </c>
      <c r="B12" s="2535" t="s">
        <v>297</v>
      </c>
      <c r="C12" s="2535"/>
      <c r="D12" s="2535"/>
      <c r="E12" s="2535"/>
      <c r="F12" s="2535"/>
      <c r="G12" s="2535"/>
      <c r="H12" s="2535"/>
      <c r="I12" s="2535"/>
      <c r="J12" s="2535"/>
      <c r="K12" s="2535"/>
      <c r="L12" s="2535"/>
    </row>
    <row r="13" spans="1:12" ht="10.5" customHeight="1" x14ac:dyDescent="0.2">
      <c r="A13" s="219"/>
      <c r="B13" s="219"/>
      <c r="C13" s="220"/>
      <c r="D13" s="220"/>
      <c r="E13" s="221"/>
      <c r="F13" s="221"/>
      <c r="G13" s="221"/>
      <c r="H13" s="221"/>
      <c r="I13" s="221"/>
      <c r="J13" s="221"/>
      <c r="K13" s="221"/>
      <c r="L13" s="907"/>
    </row>
    <row r="14" spans="1:12" ht="17.25" customHeight="1" x14ac:dyDescent="0.2">
      <c r="A14" s="2383" t="s">
        <v>298</v>
      </c>
      <c r="B14" s="2383"/>
      <c r="C14" s="2383"/>
      <c r="D14" s="2383"/>
      <c r="E14" s="2383"/>
      <c r="F14" s="2383"/>
      <c r="G14" s="2383"/>
      <c r="H14" s="2383"/>
      <c r="I14" s="2383"/>
      <c r="J14" s="2383"/>
      <c r="K14" s="2383"/>
      <c r="L14" s="2383"/>
    </row>
    <row r="15" spans="1:12" ht="5.25" customHeight="1" x14ac:dyDescent="0.2">
      <c r="A15" s="906"/>
      <c r="B15" s="906"/>
      <c r="C15" s="922"/>
      <c r="D15" s="922"/>
      <c r="E15" s="922"/>
      <c r="F15" s="922"/>
      <c r="G15" s="922"/>
      <c r="H15" s="922"/>
      <c r="I15" s="922"/>
      <c r="J15" s="922"/>
      <c r="K15" s="922"/>
      <c r="L15" s="908"/>
    </row>
    <row r="16" spans="1:12" ht="10.5" customHeight="1" x14ac:dyDescent="0.2">
      <c r="A16" s="2428" t="s">
        <v>1</v>
      </c>
      <c r="B16" s="2428"/>
      <c r="C16" s="923" t="str">
        <f>C3</f>
        <v>Q3/19</v>
      </c>
      <c r="D16" s="910" t="str">
        <f>D3</f>
        <v>Q2/19</v>
      </c>
      <c r="E16" s="910" t="str">
        <f t="shared" ref="E16:K16" si="1">E3</f>
        <v>Q1/19</v>
      </c>
      <c r="F16" s="910" t="str">
        <f t="shared" si="1"/>
        <v>Q4/18</v>
      </c>
      <c r="G16" s="910" t="str">
        <f t="shared" si="1"/>
        <v>Q3/18</v>
      </c>
      <c r="H16" s="910" t="str">
        <f t="shared" si="1"/>
        <v>Q2/18</v>
      </c>
      <c r="I16" s="910" t="str">
        <f t="shared" si="1"/>
        <v>Q1/18</v>
      </c>
      <c r="J16" s="910" t="str">
        <f t="shared" si="1"/>
        <v>Q4/17</v>
      </c>
      <c r="K16" s="910" t="str">
        <f t="shared" si="1"/>
        <v>Q3/17</v>
      </c>
      <c r="L16" s="5"/>
    </row>
    <row r="17" spans="1:12" ht="10.5" customHeight="1" x14ac:dyDescent="0.2">
      <c r="A17" s="8"/>
      <c r="B17" s="8"/>
      <c r="C17" s="918"/>
      <c r="D17" s="918"/>
      <c r="E17" s="918"/>
      <c r="F17" s="918"/>
      <c r="G17" s="918"/>
      <c r="H17" s="918"/>
      <c r="I17" s="918"/>
      <c r="J17" s="918"/>
      <c r="K17" s="918"/>
      <c r="L17" s="918"/>
    </row>
    <row r="18" spans="1:12" ht="11.25" customHeight="1" x14ac:dyDescent="0.2">
      <c r="A18" s="2537" t="s">
        <v>172</v>
      </c>
      <c r="B18" s="2537"/>
      <c r="C18" s="9"/>
      <c r="D18" s="10"/>
      <c r="E18" s="10"/>
      <c r="F18" s="10"/>
      <c r="G18" s="10"/>
      <c r="H18" s="10"/>
      <c r="I18" s="10"/>
      <c r="J18" s="10"/>
      <c r="K18" s="10"/>
      <c r="L18" s="11"/>
    </row>
    <row r="19" spans="1:12" ht="11.25" customHeight="1" x14ac:dyDescent="0.2">
      <c r="A19" s="912"/>
      <c r="B19" s="913" t="s">
        <v>169</v>
      </c>
      <c r="C19" s="2169">
        <v>102167</v>
      </c>
      <c r="D19" s="782">
        <v>100664</v>
      </c>
      <c r="E19" s="14">
        <v>92829</v>
      </c>
      <c r="F19" s="14">
        <v>91467</v>
      </c>
      <c r="G19" s="14">
        <v>94215</v>
      </c>
      <c r="H19" s="14">
        <v>88293</v>
      </c>
      <c r="I19" s="14">
        <v>88090</v>
      </c>
      <c r="J19" s="14">
        <v>87334</v>
      </c>
      <c r="K19" s="14">
        <v>71275</v>
      </c>
      <c r="L19" s="18"/>
    </row>
    <row r="20" spans="1:12" ht="11.25" customHeight="1" x14ac:dyDescent="0.2">
      <c r="A20" s="914"/>
      <c r="B20" s="915" t="s">
        <v>170</v>
      </c>
      <c r="C20" s="2240">
        <v>38782</v>
      </c>
      <c r="D20" s="1922">
        <v>34740</v>
      </c>
      <c r="E20" s="17">
        <v>34030</v>
      </c>
      <c r="F20" s="17">
        <v>32860</v>
      </c>
      <c r="G20" s="17">
        <v>32967</v>
      </c>
      <c r="H20" s="17">
        <v>33662</v>
      </c>
      <c r="I20" s="17">
        <v>34909</v>
      </c>
      <c r="J20" s="17">
        <v>32881</v>
      </c>
      <c r="K20" s="17">
        <v>32637</v>
      </c>
      <c r="L20" s="916"/>
    </row>
    <row r="21" spans="1:12" ht="11.25" customHeight="1" x14ac:dyDescent="0.2">
      <c r="A21" s="914"/>
      <c r="B21" s="915" t="s">
        <v>173</v>
      </c>
      <c r="C21" s="2168">
        <v>107442</v>
      </c>
      <c r="D21" s="1913">
        <v>107290</v>
      </c>
      <c r="E21" s="22">
        <v>101703</v>
      </c>
      <c r="F21" s="22">
        <v>101052</v>
      </c>
      <c r="G21" s="22">
        <v>105733</v>
      </c>
      <c r="H21" s="22">
        <v>102999</v>
      </c>
      <c r="I21" s="22">
        <v>102766</v>
      </c>
      <c r="J21" s="22">
        <v>101356</v>
      </c>
      <c r="K21" s="22">
        <v>97363</v>
      </c>
      <c r="L21" s="917"/>
    </row>
    <row r="22" spans="1:12" ht="11.25" customHeight="1" x14ac:dyDescent="0.2">
      <c r="A22" s="2536" t="s">
        <v>299</v>
      </c>
      <c r="B22" s="2536"/>
      <c r="C22" s="2170">
        <f>SUM(C19:C21)</f>
        <v>248391</v>
      </c>
      <c r="D22" s="1914">
        <f>SUM(D19:D21)</f>
        <v>242694</v>
      </c>
      <c r="E22" s="1914">
        <f t="shared" ref="E22:K22" si="2">SUM(E19:E21)</f>
        <v>228562</v>
      </c>
      <c r="F22" s="1914">
        <f t="shared" si="2"/>
        <v>225379</v>
      </c>
      <c r="G22" s="1914">
        <f t="shared" si="2"/>
        <v>232915</v>
      </c>
      <c r="H22" s="1914">
        <f t="shared" si="2"/>
        <v>224954</v>
      </c>
      <c r="I22" s="1914">
        <f t="shared" si="2"/>
        <v>225765</v>
      </c>
      <c r="J22" s="1914">
        <f t="shared" si="2"/>
        <v>221571</v>
      </c>
      <c r="K22" s="1914">
        <f t="shared" si="2"/>
        <v>201275</v>
      </c>
      <c r="L22" s="924"/>
    </row>
    <row r="23" spans="1:12" ht="3" customHeight="1" x14ac:dyDescent="0.2">
      <c r="A23" s="219"/>
      <c r="B23" s="219"/>
      <c r="C23" s="907"/>
      <c r="D23" s="907"/>
      <c r="E23" s="907"/>
      <c r="F23" s="907"/>
      <c r="G23" s="907"/>
      <c r="H23" s="907"/>
      <c r="I23" s="907"/>
      <c r="J23" s="907"/>
      <c r="K23" s="907"/>
      <c r="L23" s="908"/>
    </row>
    <row r="24" spans="1:12" s="925" customFormat="1" ht="10.5" customHeight="1" x14ac:dyDescent="0.15">
      <c r="A24" s="254" t="s">
        <v>40</v>
      </c>
      <c r="B24" s="2415" t="s">
        <v>300</v>
      </c>
      <c r="C24" s="2415"/>
      <c r="D24" s="2415"/>
      <c r="E24" s="2415"/>
      <c r="F24" s="2415"/>
      <c r="G24" s="2415"/>
      <c r="H24" s="2415"/>
      <c r="I24" s="2415"/>
      <c r="J24" s="2415"/>
      <c r="K24" s="2415"/>
      <c r="L24" s="2415"/>
    </row>
  </sheetData>
  <sheetProtection selectLockedCells="1"/>
  <mergeCells count="12">
    <mergeCell ref="A9:B9"/>
    <mergeCell ref="A1:L1"/>
    <mergeCell ref="A3:B3"/>
    <mergeCell ref="A5:B5"/>
    <mergeCell ref="B11:L11"/>
    <mergeCell ref="B12:L12"/>
    <mergeCell ref="A10:L10"/>
    <mergeCell ref="B24:L24"/>
    <mergeCell ref="A14:L14"/>
    <mergeCell ref="A22:B22"/>
    <mergeCell ref="A18:B18"/>
    <mergeCell ref="A16:B16"/>
  </mergeCells>
  <pageMargins left="0.25" right="0.25" top="0.5" bottom="0.25" header="0.5" footer="0.5"/>
  <pageSetup paperSize="9" scale="98"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E37" sqref="E37"/>
    </sheetView>
  </sheetViews>
  <sheetFormatPr defaultColWidth="9.140625" defaultRowHeight="12.75" x14ac:dyDescent="0.2"/>
  <cols>
    <col min="1" max="2" width="2.140625" style="34" customWidth="1"/>
    <col min="3" max="3" width="60.5703125" style="34" customWidth="1"/>
    <col min="4" max="4" width="9.28515625" style="35" customWidth="1"/>
    <col min="5" max="12" width="8.5703125" style="34" customWidth="1"/>
    <col min="13" max="13" width="1.28515625" style="34" customWidth="1"/>
    <col min="14" max="14" width="9.140625" style="36" customWidth="1"/>
    <col min="15" max="15" width="9.140625" style="34" customWidth="1"/>
    <col min="16" max="16" width="9.140625" style="37" customWidth="1"/>
    <col min="17" max="17" width="9.140625" style="34" customWidth="1"/>
    <col min="18" max="16384" width="9.140625" style="34"/>
  </cols>
  <sheetData>
    <row r="1" spans="1:13" ht="15.75" customHeight="1" x14ac:dyDescent="0.2">
      <c r="A1" s="2383" t="s">
        <v>0</v>
      </c>
      <c r="B1" s="2383"/>
      <c r="C1" s="2383"/>
      <c r="D1" s="2383"/>
      <c r="E1" s="2383"/>
      <c r="F1" s="2383"/>
      <c r="G1" s="2383"/>
      <c r="H1" s="2383"/>
      <c r="I1" s="2383"/>
      <c r="J1" s="2383"/>
      <c r="K1" s="2383"/>
      <c r="L1" s="2383"/>
      <c r="M1" s="2383"/>
    </row>
    <row r="2" spans="1:13" s="1" customFormat="1" ht="10.5" customHeight="1" x14ac:dyDescent="0.2">
      <c r="A2" s="2428"/>
      <c r="B2" s="2428"/>
      <c r="C2" s="2428"/>
      <c r="D2" s="2428"/>
      <c r="E2" s="2428"/>
      <c r="F2" s="2428"/>
      <c r="G2" s="2428"/>
      <c r="H2" s="2428"/>
      <c r="I2" s="2428"/>
      <c r="J2" s="2428"/>
      <c r="K2" s="2428"/>
      <c r="L2" s="2428"/>
      <c r="M2" s="2428"/>
    </row>
    <row r="3" spans="1:13" ht="10.5" customHeight="1" x14ac:dyDescent="0.2">
      <c r="A3" s="2428" t="s">
        <v>1</v>
      </c>
      <c r="B3" s="2428"/>
      <c r="C3" s="2428"/>
      <c r="D3" s="3" t="s">
        <v>847</v>
      </c>
      <c r="E3" s="4" t="s">
        <v>2</v>
      </c>
      <c r="F3" s="4" t="s">
        <v>3</v>
      </c>
      <c r="G3" s="4" t="s">
        <v>4</v>
      </c>
      <c r="H3" s="4" t="s">
        <v>5</v>
      </c>
      <c r="I3" s="4" t="s">
        <v>6</v>
      </c>
      <c r="J3" s="4" t="s">
        <v>7</v>
      </c>
      <c r="K3" s="4" t="s">
        <v>8</v>
      </c>
      <c r="L3" s="4" t="s">
        <v>9</v>
      </c>
      <c r="M3" s="5"/>
    </row>
    <row r="4" spans="1:13" ht="10.5" customHeight="1" x14ac:dyDescent="0.2">
      <c r="A4" s="6"/>
      <c r="B4" s="6"/>
      <c r="C4" s="6"/>
      <c r="D4" s="7"/>
      <c r="E4" s="7"/>
      <c r="F4" s="7"/>
      <c r="G4" s="7"/>
      <c r="H4" s="7"/>
      <c r="I4" s="7"/>
      <c r="J4" s="7"/>
      <c r="K4" s="7"/>
      <c r="L4" s="7"/>
      <c r="M4" s="7"/>
    </row>
    <row r="5" spans="1:13" ht="10.5" customHeight="1" x14ac:dyDescent="0.2">
      <c r="A5" s="2537" t="s">
        <v>10</v>
      </c>
      <c r="B5" s="2537"/>
      <c r="C5" s="2537"/>
      <c r="D5" s="9"/>
      <c r="E5" s="10"/>
      <c r="F5" s="10"/>
      <c r="G5" s="10"/>
      <c r="H5" s="10"/>
      <c r="I5" s="10"/>
      <c r="J5" s="10"/>
      <c r="K5" s="10"/>
      <c r="L5" s="10"/>
      <c r="M5" s="11"/>
    </row>
    <row r="6" spans="1:13" ht="10.5" customHeight="1" x14ac:dyDescent="0.2">
      <c r="A6" s="12"/>
      <c r="B6" s="2539" t="s">
        <v>11</v>
      </c>
      <c r="C6" s="2539"/>
      <c r="D6" s="1916">
        <v>0</v>
      </c>
      <c r="E6" s="782">
        <v>331933</v>
      </c>
      <c r="F6" s="14">
        <v>328123</v>
      </c>
      <c r="G6" s="14">
        <v>326572</v>
      </c>
      <c r="H6" s="14">
        <v>323434</v>
      </c>
      <c r="I6" s="14">
        <v>321707</v>
      </c>
      <c r="J6" s="14">
        <v>317854</v>
      </c>
      <c r="K6" s="14">
        <v>315885</v>
      </c>
      <c r="L6" s="14">
        <v>310104</v>
      </c>
      <c r="M6" s="15"/>
    </row>
    <row r="7" spans="1:13" ht="10.5" customHeight="1" x14ac:dyDescent="0.2">
      <c r="A7" s="16"/>
      <c r="B7" s="2539" t="s">
        <v>12</v>
      </c>
      <c r="C7" s="2539"/>
      <c r="D7" s="1923">
        <v>203427</v>
      </c>
      <c r="E7" s="1922">
        <v>45420</v>
      </c>
      <c r="F7" s="17">
        <v>41765</v>
      </c>
      <c r="G7" s="17">
        <v>40206</v>
      </c>
      <c r="H7" s="17">
        <v>39273</v>
      </c>
      <c r="I7" s="17">
        <v>37953</v>
      </c>
      <c r="J7" s="17">
        <v>35268</v>
      </c>
      <c r="K7" s="17">
        <v>35446</v>
      </c>
      <c r="L7" s="17">
        <v>35862</v>
      </c>
      <c r="M7" s="18"/>
    </row>
    <row r="8" spans="1:13" ht="10.5" customHeight="1" x14ac:dyDescent="0.2">
      <c r="A8" s="16"/>
      <c r="B8" s="2539" t="s">
        <v>13</v>
      </c>
      <c r="C8" s="2539"/>
      <c r="D8" s="1916">
        <v>42011</v>
      </c>
      <c r="E8" s="782">
        <v>15592</v>
      </c>
      <c r="F8" s="14">
        <v>15184</v>
      </c>
      <c r="G8" s="14">
        <v>14883</v>
      </c>
      <c r="H8" s="14">
        <v>14603</v>
      </c>
      <c r="I8" s="14">
        <v>14556</v>
      </c>
      <c r="J8" s="14">
        <v>13557</v>
      </c>
      <c r="K8" s="14">
        <v>14227</v>
      </c>
      <c r="L8" s="14">
        <v>13027</v>
      </c>
      <c r="M8" s="18"/>
    </row>
    <row r="9" spans="1:13" ht="10.5" customHeight="1" x14ac:dyDescent="0.2">
      <c r="A9" s="2427" t="s">
        <v>14</v>
      </c>
      <c r="B9" s="2427"/>
      <c r="C9" s="2427"/>
      <c r="D9" s="1917">
        <f>SUM(D6:D8)</f>
        <v>245438</v>
      </c>
      <c r="E9" s="1914">
        <f>SUM(E6:E8)</f>
        <v>392945</v>
      </c>
      <c r="F9" s="19">
        <f>SUM(F6:F8)</f>
        <v>385072</v>
      </c>
      <c r="G9" s="19">
        <f t="shared" ref="G9" si="0">SUM(G6:G8)</f>
        <v>381661</v>
      </c>
      <c r="H9" s="19">
        <f t="shared" ref="H9" si="1">SUM(H6:H8)</f>
        <v>377310</v>
      </c>
      <c r="I9" s="19">
        <f t="shared" ref="I9" si="2">SUM(I6:I8)</f>
        <v>374216</v>
      </c>
      <c r="J9" s="19">
        <f t="shared" ref="J9" si="3">SUM(J6:J8)</f>
        <v>366679</v>
      </c>
      <c r="K9" s="19">
        <f t="shared" ref="K9" si="4">SUM(K6:K8)</f>
        <v>365558</v>
      </c>
      <c r="L9" s="19">
        <f t="shared" ref="L9" si="5">SUM(L6:L8)</f>
        <v>358993</v>
      </c>
      <c r="M9" s="20"/>
    </row>
    <row r="10" spans="1:13" ht="5.25" customHeight="1" x14ac:dyDescent="0.2">
      <c r="A10" s="8"/>
      <c r="B10" s="8"/>
      <c r="C10" s="21"/>
      <c r="D10" s="1916"/>
      <c r="E10" s="782"/>
      <c r="F10" s="14"/>
      <c r="G10" s="14"/>
      <c r="H10" s="14"/>
      <c r="I10" s="14"/>
      <c r="J10" s="14"/>
      <c r="K10" s="14"/>
      <c r="L10" s="14"/>
      <c r="M10" s="15"/>
    </row>
    <row r="11" spans="1:13" ht="10.5" customHeight="1" x14ac:dyDescent="0.2">
      <c r="A11" s="12"/>
      <c r="B11" s="2539" t="s">
        <v>15</v>
      </c>
      <c r="C11" s="2539"/>
      <c r="D11" s="1915">
        <v>6157</v>
      </c>
      <c r="E11" s="1913">
        <v>207176</v>
      </c>
      <c r="F11" s="22">
        <v>207433</v>
      </c>
      <c r="G11" s="22">
        <v>207535</v>
      </c>
      <c r="H11" s="22">
        <v>208235</v>
      </c>
      <c r="I11" s="22">
        <v>208219</v>
      </c>
      <c r="J11" s="22">
        <v>207786</v>
      </c>
      <c r="K11" s="22">
        <v>207068</v>
      </c>
      <c r="L11" s="22">
        <v>203182</v>
      </c>
      <c r="M11" s="15"/>
    </row>
    <row r="12" spans="1:13" ht="10.5" customHeight="1" x14ac:dyDescent="0.2">
      <c r="A12" s="16"/>
      <c r="B12" s="2539" t="s">
        <v>16</v>
      </c>
      <c r="C12" s="2539"/>
      <c r="D12" s="1916">
        <v>8088</v>
      </c>
      <c r="E12" s="782">
        <v>42609</v>
      </c>
      <c r="F12" s="14">
        <v>42158</v>
      </c>
      <c r="G12" s="14">
        <v>42577</v>
      </c>
      <c r="H12" s="14">
        <v>42022</v>
      </c>
      <c r="I12" s="14">
        <v>41557</v>
      </c>
      <c r="J12" s="14">
        <v>40666</v>
      </c>
      <c r="K12" s="14">
        <v>40442</v>
      </c>
      <c r="L12" s="14">
        <v>39953</v>
      </c>
      <c r="M12" s="18"/>
    </row>
    <row r="13" spans="1:13" ht="10.5" customHeight="1" x14ac:dyDescent="0.2">
      <c r="A13" s="16"/>
      <c r="B13" s="2539" t="s">
        <v>17</v>
      </c>
      <c r="C13" s="2539"/>
      <c r="D13" s="1926">
        <v>5533</v>
      </c>
      <c r="E13" s="1924">
        <v>12215</v>
      </c>
      <c r="F13" s="23">
        <v>12059</v>
      </c>
      <c r="G13" s="23">
        <v>12255</v>
      </c>
      <c r="H13" s="23">
        <v>12142</v>
      </c>
      <c r="I13" s="23">
        <v>12193</v>
      </c>
      <c r="J13" s="23">
        <v>11872</v>
      </c>
      <c r="K13" s="23">
        <v>11992</v>
      </c>
      <c r="L13" s="23">
        <v>12057</v>
      </c>
      <c r="M13" s="18"/>
    </row>
    <row r="14" spans="1:13" ht="10.5" customHeight="1" x14ac:dyDescent="0.2">
      <c r="A14" s="2427" t="s">
        <v>18</v>
      </c>
      <c r="B14" s="2427"/>
      <c r="C14" s="2427"/>
      <c r="D14" s="1917">
        <f>SUM(D11:D13)</f>
        <v>19778</v>
      </c>
      <c r="E14" s="1914">
        <f>SUM(E11:E13)</f>
        <v>262000</v>
      </c>
      <c r="F14" s="19">
        <f>SUM(F11:F13)</f>
        <v>261650</v>
      </c>
      <c r="G14" s="19">
        <f t="shared" ref="G14" si="6">SUM(G11:G13)</f>
        <v>262367</v>
      </c>
      <c r="H14" s="19">
        <f t="shared" ref="H14" si="7">SUM(H11:H13)</f>
        <v>262399</v>
      </c>
      <c r="I14" s="19">
        <f t="shared" ref="I14" si="8">SUM(I11:I13)</f>
        <v>261969</v>
      </c>
      <c r="J14" s="19">
        <f t="shared" ref="J14" si="9">SUM(J11:J13)</f>
        <v>260324</v>
      </c>
      <c r="K14" s="19">
        <f t="shared" ref="K14" si="10">SUM(K11:K13)</f>
        <v>259502</v>
      </c>
      <c r="L14" s="19">
        <f t="shared" ref="L14" si="11">SUM(L11:L13)</f>
        <v>255192</v>
      </c>
      <c r="M14" s="24"/>
    </row>
    <row r="15" spans="1:13" ht="10.5" customHeight="1" x14ac:dyDescent="0.2">
      <c r="A15" s="2541"/>
      <c r="B15" s="2541"/>
      <c r="C15" s="2541"/>
      <c r="D15" s="1916"/>
      <c r="E15" s="782"/>
      <c r="F15" s="14"/>
      <c r="G15" s="14"/>
      <c r="H15" s="14"/>
      <c r="I15" s="14"/>
      <c r="J15" s="14"/>
      <c r="K15" s="14"/>
      <c r="L15" s="14"/>
      <c r="M15" s="18"/>
    </row>
    <row r="16" spans="1:13" ht="10.5" customHeight="1" x14ac:dyDescent="0.2">
      <c r="A16" s="25"/>
      <c r="B16" s="2539" t="s">
        <v>19</v>
      </c>
      <c r="C16" s="2539"/>
      <c r="D16" s="1916">
        <v>2534</v>
      </c>
      <c r="E16" s="782">
        <v>6570</v>
      </c>
      <c r="F16" s="14">
        <v>6650</v>
      </c>
      <c r="G16" s="14">
        <v>6731</v>
      </c>
      <c r="H16" s="14">
        <v>6817</v>
      </c>
      <c r="I16" s="14">
        <v>6799</v>
      </c>
      <c r="J16" s="14">
        <v>6831</v>
      </c>
      <c r="K16" s="14">
        <v>6794</v>
      </c>
      <c r="L16" s="14">
        <v>6864</v>
      </c>
      <c r="M16" s="15"/>
    </row>
    <row r="17" spans="1:13" ht="10.5" customHeight="1" x14ac:dyDescent="0.2">
      <c r="A17" s="16"/>
      <c r="B17" s="2539" t="s">
        <v>20</v>
      </c>
      <c r="C17" s="2539"/>
      <c r="D17" s="1923">
        <v>4056</v>
      </c>
      <c r="E17" s="1922">
        <v>15818</v>
      </c>
      <c r="F17" s="17">
        <v>14644</v>
      </c>
      <c r="G17" s="17">
        <v>14457</v>
      </c>
      <c r="H17" s="17">
        <v>12649</v>
      </c>
      <c r="I17" s="17">
        <v>12607</v>
      </c>
      <c r="J17" s="17">
        <v>11543</v>
      </c>
      <c r="K17" s="17">
        <v>9492</v>
      </c>
      <c r="L17" s="17">
        <v>10384</v>
      </c>
      <c r="M17" s="18"/>
    </row>
    <row r="18" spans="1:13" ht="10.5" customHeight="1" x14ac:dyDescent="0.2">
      <c r="A18" s="16"/>
      <c r="B18" s="2539" t="s">
        <v>21</v>
      </c>
      <c r="C18" s="2539"/>
      <c r="D18" s="1923">
        <v>18366</v>
      </c>
      <c r="E18" s="1922">
        <v>8068</v>
      </c>
      <c r="F18" s="17">
        <v>7564</v>
      </c>
      <c r="G18" s="17">
        <v>7571</v>
      </c>
      <c r="H18" s="17">
        <v>7219</v>
      </c>
      <c r="I18" s="17">
        <v>7217</v>
      </c>
      <c r="J18" s="17">
        <v>6807</v>
      </c>
      <c r="K18" s="17">
        <v>6743</v>
      </c>
      <c r="L18" s="17">
        <v>6149</v>
      </c>
      <c r="M18" s="18"/>
    </row>
    <row r="19" spans="1:13" ht="10.5" customHeight="1" x14ac:dyDescent="0.2">
      <c r="A19" s="16"/>
      <c r="B19" s="2539" t="s">
        <v>22</v>
      </c>
      <c r="C19" s="2539"/>
      <c r="D19" s="1923">
        <v>6756</v>
      </c>
      <c r="E19" s="1922">
        <v>14277</v>
      </c>
      <c r="F19" s="17">
        <v>12297</v>
      </c>
      <c r="G19" s="17">
        <v>12533</v>
      </c>
      <c r="H19" s="17">
        <v>12215</v>
      </c>
      <c r="I19" s="17">
        <v>12179</v>
      </c>
      <c r="J19" s="17">
        <v>11303</v>
      </c>
      <c r="K19" s="17">
        <v>11540</v>
      </c>
      <c r="L19" s="17">
        <v>11107</v>
      </c>
      <c r="M19" s="18"/>
    </row>
    <row r="20" spans="1:13" ht="10.5" customHeight="1" x14ac:dyDescent="0.2">
      <c r="A20" s="16"/>
      <c r="B20" s="2539" t="s">
        <v>23</v>
      </c>
      <c r="C20" s="2539"/>
      <c r="D20" s="1923">
        <v>5512</v>
      </c>
      <c r="E20" s="1922">
        <v>5118</v>
      </c>
      <c r="F20" s="17">
        <v>4780</v>
      </c>
      <c r="G20" s="17">
        <v>4586</v>
      </c>
      <c r="H20" s="17">
        <v>4357</v>
      </c>
      <c r="I20" s="17">
        <v>4309</v>
      </c>
      <c r="J20" s="17">
        <v>3808</v>
      </c>
      <c r="K20" s="17">
        <v>3903</v>
      </c>
      <c r="L20" s="17">
        <v>3766</v>
      </c>
      <c r="M20" s="18"/>
    </row>
    <row r="21" spans="1:13" ht="10.5" customHeight="1" x14ac:dyDescent="0.2">
      <c r="A21" s="16"/>
      <c r="B21" s="2539" t="s">
        <v>24</v>
      </c>
      <c r="C21" s="2539"/>
      <c r="D21" s="1923">
        <v>1136</v>
      </c>
      <c r="E21" s="1922">
        <v>4786</v>
      </c>
      <c r="F21" s="17">
        <v>4361</v>
      </c>
      <c r="G21" s="17">
        <v>4081</v>
      </c>
      <c r="H21" s="17">
        <v>4351</v>
      </c>
      <c r="I21" s="17">
        <v>4077</v>
      </c>
      <c r="J21" s="17">
        <v>3722</v>
      </c>
      <c r="K21" s="17">
        <v>3832</v>
      </c>
      <c r="L21" s="17">
        <v>3673</v>
      </c>
      <c r="M21" s="18"/>
    </row>
    <row r="22" spans="1:13" ht="11.25" customHeight="1" x14ac:dyDescent="0.2">
      <c r="A22" s="16"/>
      <c r="B22" s="2539" t="s">
        <v>860</v>
      </c>
      <c r="C22" s="2539"/>
      <c r="D22" s="1923">
        <v>542</v>
      </c>
      <c r="E22" s="1922">
        <v>35541</v>
      </c>
      <c r="F22" s="17">
        <v>33932</v>
      </c>
      <c r="G22" s="17">
        <v>32480</v>
      </c>
      <c r="H22" s="17">
        <v>30728</v>
      </c>
      <c r="I22" s="17">
        <v>29632</v>
      </c>
      <c r="J22" s="17">
        <v>28206</v>
      </c>
      <c r="K22" s="17">
        <v>28379</v>
      </c>
      <c r="L22" s="17">
        <v>28188</v>
      </c>
      <c r="M22" s="18"/>
    </row>
    <row r="23" spans="1:13" ht="10.5" customHeight="1" x14ac:dyDescent="0.2">
      <c r="A23" s="16"/>
      <c r="B23" s="2539" t="s">
        <v>26</v>
      </c>
      <c r="C23" s="2539"/>
      <c r="D23" s="1923">
        <v>626</v>
      </c>
      <c r="E23" s="1922">
        <v>6647</v>
      </c>
      <c r="F23" s="17">
        <v>6413</v>
      </c>
      <c r="G23" s="17">
        <v>6115</v>
      </c>
      <c r="H23" s="17">
        <v>6144</v>
      </c>
      <c r="I23" s="17">
        <v>6004</v>
      </c>
      <c r="J23" s="17">
        <v>5841</v>
      </c>
      <c r="K23" s="17">
        <v>5687</v>
      </c>
      <c r="L23" s="17">
        <v>5567</v>
      </c>
      <c r="M23" s="18"/>
    </row>
    <row r="24" spans="1:13" ht="10.5" customHeight="1" x14ac:dyDescent="0.2">
      <c r="A24" s="16"/>
      <c r="B24" s="2539" t="s">
        <v>27</v>
      </c>
      <c r="C24" s="2539"/>
      <c r="D24" s="1923">
        <v>274</v>
      </c>
      <c r="E24" s="1922">
        <v>8309</v>
      </c>
      <c r="F24" s="17">
        <v>8450</v>
      </c>
      <c r="G24" s="17">
        <v>7879</v>
      </c>
      <c r="H24" s="17">
        <v>7549</v>
      </c>
      <c r="I24" s="17">
        <v>7444</v>
      </c>
      <c r="J24" s="17">
        <v>6958</v>
      </c>
      <c r="K24" s="17">
        <v>7515</v>
      </c>
      <c r="L24" s="17">
        <v>7147</v>
      </c>
      <c r="M24" s="18"/>
    </row>
    <row r="25" spans="1:13" ht="10.5" customHeight="1" x14ac:dyDescent="0.2">
      <c r="A25" s="16"/>
      <c r="B25" s="2539" t="s">
        <v>28</v>
      </c>
      <c r="C25" s="2539"/>
      <c r="D25" s="1923">
        <v>557</v>
      </c>
      <c r="E25" s="1922">
        <v>1922</v>
      </c>
      <c r="F25" s="17">
        <v>1721</v>
      </c>
      <c r="G25" s="17">
        <v>1594</v>
      </c>
      <c r="H25" s="17">
        <v>1405</v>
      </c>
      <c r="I25" s="17">
        <v>1600</v>
      </c>
      <c r="J25" s="17">
        <v>1306</v>
      </c>
      <c r="K25" s="17">
        <v>1539</v>
      </c>
      <c r="L25" s="17">
        <v>1517</v>
      </c>
      <c r="M25" s="18"/>
    </row>
    <row r="26" spans="1:13" ht="10.5" customHeight="1" x14ac:dyDescent="0.2">
      <c r="A26" s="16"/>
      <c r="B26" s="2539" t="s">
        <v>29</v>
      </c>
      <c r="C26" s="2539"/>
      <c r="D26" s="1923">
        <v>2136</v>
      </c>
      <c r="E26" s="1922">
        <v>721</v>
      </c>
      <c r="F26" s="17">
        <v>687</v>
      </c>
      <c r="G26" s="17">
        <v>661</v>
      </c>
      <c r="H26" s="17">
        <v>650</v>
      </c>
      <c r="I26" s="17">
        <v>710</v>
      </c>
      <c r="J26" s="17">
        <v>675</v>
      </c>
      <c r="K26" s="17">
        <v>673</v>
      </c>
      <c r="L26" s="17">
        <v>667</v>
      </c>
      <c r="M26" s="18"/>
    </row>
    <row r="27" spans="1:13" ht="10.5" customHeight="1" x14ac:dyDescent="0.2">
      <c r="A27" s="16"/>
      <c r="B27" s="2539" t="s">
        <v>30</v>
      </c>
      <c r="C27" s="2539"/>
      <c r="D27" s="1923">
        <v>2021</v>
      </c>
      <c r="E27" s="1922">
        <v>1893</v>
      </c>
      <c r="F27" s="17">
        <v>1570</v>
      </c>
      <c r="G27" s="17">
        <v>1657</v>
      </c>
      <c r="H27" s="17">
        <v>1594</v>
      </c>
      <c r="I27" s="17">
        <v>1344</v>
      </c>
      <c r="J27" s="17">
        <v>1387</v>
      </c>
      <c r="K27" s="17">
        <v>1442</v>
      </c>
      <c r="L27" s="17">
        <v>1218</v>
      </c>
      <c r="M27" s="18"/>
    </row>
    <row r="28" spans="1:13" ht="10.5" customHeight="1" x14ac:dyDescent="0.2">
      <c r="A28" s="16"/>
      <c r="B28" s="2539" t="s">
        <v>31</v>
      </c>
      <c r="C28" s="2539"/>
      <c r="D28" s="1923">
        <v>3293</v>
      </c>
      <c r="E28" s="1922">
        <v>1475</v>
      </c>
      <c r="F28" s="17">
        <v>1106</v>
      </c>
      <c r="G28" s="17">
        <v>1370</v>
      </c>
      <c r="H28" s="17">
        <v>1353</v>
      </c>
      <c r="I28" s="17">
        <v>1282</v>
      </c>
      <c r="J28" s="17">
        <v>1210</v>
      </c>
      <c r="K28" s="17">
        <v>1338</v>
      </c>
      <c r="L28" s="17">
        <v>930</v>
      </c>
      <c r="M28" s="18"/>
    </row>
    <row r="29" spans="1:13" ht="10.5" customHeight="1" x14ac:dyDescent="0.2">
      <c r="A29" s="16"/>
      <c r="B29" s="2539" t="s">
        <v>32</v>
      </c>
      <c r="C29" s="2539"/>
      <c r="D29" s="1923">
        <v>885</v>
      </c>
      <c r="E29" s="1922">
        <v>712</v>
      </c>
      <c r="F29" s="17">
        <v>726</v>
      </c>
      <c r="G29" s="17">
        <v>714</v>
      </c>
      <c r="H29" s="17">
        <v>663</v>
      </c>
      <c r="I29" s="17">
        <v>451</v>
      </c>
      <c r="J29" s="17">
        <v>521</v>
      </c>
      <c r="K29" s="17">
        <v>497</v>
      </c>
      <c r="L29" s="17">
        <v>542</v>
      </c>
      <c r="M29" s="18"/>
    </row>
    <row r="30" spans="1:13" ht="10.5" customHeight="1" x14ac:dyDescent="0.2">
      <c r="A30" s="16"/>
      <c r="B30" s="2539" t="s">
        <v>33</v>
      </c>
      <c r="C30" s="2539"/>
      <c r="D30" s="1923">
        <v>0</v>
      </c>
      <c r="E30" s="1922">
        <v>4796</v>
      </c>
      <c r="F30" s="17">
        <v>4688</v>
      </c>
      <c r="G30" s="17">
        <v>4415</v>
      </c>
      <c r="H30" s="17">
        <v>4428</v>
      </c>
      <c r="I30" s="17">
        <v>4315</v>
      </c>
      <c r="J30" s="17">
        <v>4190</v>
      </c>
      <c r="K30" s="17">
        <v>4267</v>
      </c>
      <c r="L30" s="17">
        <v>4100</v>
      </c>
      <c r="M30" s="18"/>
    </row>
    <row r="31" spans="1:13" ht="10.5" customHeight="1" x14ac:dyDescent="0.2">
      <c r="A31" s="16"/>
      <c r="B31" s="2539" t="s">
        <v>34</v>
      </c>
      <c r="C31" s="2539"/>
      <c r="D31" s="1923">
        <v>-132</v>
      </c>
      <c r="E31" s="1922">
        <v>5669</v>
      </c>
      <c r="F31" s="17">
        <v>5236</v>
      </c>
      <c r="G31" s="17">
        <v>4164</v>
      </c>
      <c r="H31" s="17">
        <v>4720</v>
      </c>
      <c r="I31" s="17">
        <v>4228</v>
      </c>
      <c r="J31" s="17">
        <v>4039</v>
      </c>
      <c r="K31" s="17">
        <v>4151</v>
      </c>
      <c r="L31" s="17">
        <v>4093</v>
      </c>
      <c r="M31" s="18"/>
    </row>
    <row r="32" spans="1:13" ht="11.25" customHeight="1" x14ac:dyDescent="0.2">
      <c r="A32" s="16"/>
      <c r="B32" s="2539" t="s">
        <v>859</v>
      </c>
      <c r="C32" s="2539"/>
      <c r="D32" s="1923">
        <v>75453</v>
      </c>
      <c r="E32" s="1922">
        <v>6363</v>
      </c>
      <c r="F32" s="17">
        <v>6008</v>
      </c>
      <c r="G32" s="17">
        <v>5938</v>
      </c>
      <c r="H32" s="17">
        <v>5856</v>
      </c>
      <c r="I32" s="17">
        <v>5831</v>
      </c>
      <c r="J32" s="17">
        <v>5824</v>
      </c>
      <c r="K32" s="17">
        <v>6065</v>
      </c>
      <c r="L32" s="17">
        <v>5949</v>
      </c>
      <c r="M32" s="18"/>
    </row>
    <row r="33" spans="1:13" ht="10.5" customHeight="1" x14ac:dyDescent="0.2">
      <c r="A33" s="16"/>
      <c r="B33" s="2539" t="s">
        <v>36</v>
      </c>
      <c r="C33" s="2539"/>
      <c r="D33" s="1923">
        <v>332995</v>
      </c>
      <c r="E33" s="1922">
        <v>2574</v>
      </c>
      <c r="F33" s="17">
        <v>2896</v>
      </c>
      <c r="G33" s="17">
        <v>2644</v>
      </c>
      <c r="H33" s="17">
        <v>2502</v>
      </c>
      <c r="I33" s="17">
        <v>2537</v>
      </c>
      <c r="J33" s="17">
        <v>2491</v>
      </c>
      <c r="K33" s="17">
        <v>2538</v>
      </c>
      <c r="L33" s="17">
        <v>2223</v>
      </c>
      <c r="M33" s="18"/>
    </row>
    <row r="34" spans="1:13" ht="10.5" customHeight="1" x14ac:dyDescent="0.2">
      <c r="A34" s="16"/>
      <c r="B34" s="2539" t="s">
        <v>37</v>
      </c>
      <c r="C34" s="2539"/>
      <c r="D34" s="1923">
        <v>0</v>
      </c>
      <c r="E34" s="1922">
        <v>0</v>
      </c>
      <c r="F34" s="17">
        <v>0</v>
      </c>
      <c r="G34" s="17">
        <v>0</v>
      </c>
      <c r="H34" s="17">
        <v>0</v>
      </c>
      <c r="I34" s="17">
        <v>0</v>
      </c>
      <c r="J34" s="17">
        <v>0</v>
      </c>
      <c r="K34" s="17">
        <v>12</v>
      </c>
      <c r="L34" s="17">
        <v>32</v>
      </c>
      <c r="M34" s="18"/>
    </row>
    <row r="35" spans="1:13" ht="10.5" customHeight="1" x14ac:dyDescent="0.2">
      <c r="A35" s="21"/>
      <c r="B35" s="2540" t="s">
        <v>38</v>
      </c>
      <c r="C35" s="2540"/>
      <c r="D35" s="1916"/>
      <c r="E35" s="782"/>
      <c r="F35" s="14"/>
      <c r="G35" s="14"/>
      <c r="H35" s="14"/>
      <c r="I35" s="14"/>
      <c r="J35" s="14"/>
      <c r="K35" s="14"/>
      <c r="L35" s="14"/>
      <c r="M35" s="18"/>
    </row>
    <row r="36" spans="1:13" ht="11.25" customHeight="1" x14ac:dyDescent="0.2">
      <c r="A36" s="25"/>
      <c r="B36" s="26"/>
      <c r="C36" s="26" t="s">
        <v>870</v>
      </c>
      <c r="D36" s="1916">
        <v>0</v>
      </c>
      <c r="E36" s="782">
        <v>-314</v>
      </c>
      <c r="F36" s="14">
        <v>-307</v>
      </c>
      <c r="G36" s="14">
        <v>-296</v>
      </c>
      <c r="H36" s="14">
        <v>-289</v>
      </c>
      <c r="I36" s="14">
        <v>-319</v>
      </c>
      <c r="J36" s="14">
        <v>-307</v>
      </c>
      <c r="K36" s="14">
        <v>-351</v>
      </c>
      <c r="L36" s="14">
        <v>-315</v>
      </c>
      <c r="M36" s="18"/>
    </row>
    <row r="37" spans="1:13" ht="10.5" customHeight="1" x14ac:dyDescent="0.2">
      <c r="A37" s="2427" t="s">
        <v>39</v>
      </c>
      <c r="B37" s="2427"/>
      <c r="C37" s="2427"/>
      <c r="D37" s="1917">
        <f>SUM(D16:D36)</f>
        <v>457010</v>
      </c>
      <c r="E37" s="1914">
        <f>SUM(E16:E36)</f>
        <v>130945</v>
      </c>
      <c r="F37" s="19">
        <f>SUM(F16:F36)</f>
        <v>123422</v>
      </c>
      <c r="G37" s="19">
        <f t="shared" ref="G37" si="12">SUM(G16:G36)</f>
        <v>119294</v>
      </c>
      <c r="H37" s="19">
        <f t="shared" ref="H37" si="13">SUM(H16:H36)</f>
        <v>114911</v>
      </c>
      <c r="I37" s="19">
        <f t="shared" ref="I37" si="14">SUM(I16:I36)</f>
        <v>112247</v>
      </c>
      <c r="J37" s="19">
        <f t="shared" ref="J37" si="15">SUM(J16:J36)</f>
        <v>106355</v>
      </c>
      <c r="K37" s="19">
        <f t="shared" ref="K37" si="16">SUM(K16:K36)</f>
        <v>106056</v>
      </c>
      <c r="L37" s="19">
        <f t="shared" ref="L37" si="17">SUM(L16:L36)</f>
        <v>103801</v>
      </c>
      <c r="M37" s="24"/>
    </row>
    <row r="38" spans="1:13" ht="10.5" customHeight="1" x14ac:dyDescent="0.2">
      <c r="A38" s="2427" t="s">
        <v>14</v>
      </c>
      <c r="B38" s="2427"/>
      <c r="C38" s="2427"/>
      <c r="D38" s="1927">
        <f>D14+D37</f>
        <v>476788</v>
      </c>
      <c r="E38" s="1925">
        <f>E14+E37</f>
        <v>392945</v>
      </c>
      <c r="F38" s="27">
        <f>F14+F37</f>
        <v>385072</v>
      </c>
      <c r="G38" s="27">
        <f t="shared" ref="G38" si="18">G14+G37</f>
        <v>381661</v>
      </c>
      <c r="H38" s="27">
        <f t="shared" ref="H38" si="19">H14+H37</f>
        <v>377310</v>
      </c>
      <c r="I38" s="27">
        <f t="shared" ref="I38" si="20">I14+I37</f>
        <v>374216</v>
      </c>
      <c r="J38" s="27">
        <f t="shared" ref="J38" si="21">J14+J37</f>
        <v>366679</v>
      </c>
      <c r="K38" s="27">
        <f t="shared" ref="K38" si="22">K14+K37</f>
        <v>365558</v>
      </c>
      <c r="L38" s="27">
        <f t="shared" ref="L38" si="23">L14+L37</f>
        <v>358993</v>
      </c>
      <c r="M38" s="28"/>
    </row>
    <row r="39" spans="1:13" s="29" customFormat="1" ht="5.25" customHeight="1" x14ac:dyDescent="0.15">
      <c r="A39" s="30"/>
      <c r="B39" s="2454"/>
      <c r="C39" s="2454"/>
      <c r="D39" s="2454"/>
      <c r="E39" s="2454"/>
      <c r="F39" s="2454"/>
      <c r="G39" s="2454"/>
      <c r="H39" s="2454"/>
      <c r="I39" s="2454"/>
      <c r="J39" s="2454"/>
      <c r="K39" s="2454"/>
      <c r="L39" s="2454"/>
      <c r="M39" s="2454"/>
    </row>
    <row r="40" spans="1:13" s="32" customFormat="1" ht="7.5" customHeight="1" x14ac:dyDescent="0.15">
      <c r="A40" s="33" t="s">
        <v>40</v>
      </c>
      <c r="B40" s="2505" t="s">
        <v>858</v>
      </c>
      <c r="C40" s="2505"/>
      <c r="D40" s="2505"/>
      <c r="E40" s="2505"/>
      <c r="F40" s="2505"/>
      <c r="G40" s="2505"/>
      <c r="H40" s="2505"/>
      <c r="I40" s="2505"/>
      <c r="J40" s="2505"/>
      <c r="K40" s="2505"/>
      <c r="L40" s="2505"/>
      <c r="M40" s="2505"/>
    </row>
    <row r="41" spans="1:13" s="32" customFormat="1" ht="7.5" customHeight="1" x14ac:dyDescent="0.15">
      <c r="A41" s="33" t="s">
        <v>135</v>
      </c>
      <c r="B41" s="2505" t="s">
        <v>41</v>
      </c>
      <c r="C41" s="2505"/>
      <c r="D41" s="2505"/>
      <c r="E41" s="2505"/>
      <c r="F41" s="2505"/>
      <c r="G41" s="2505"/>
      <c r="H41" s="2505"/>
      <c r="I41" s="2505"/>
      <c r="J41" s="2505"/>
      <c r="K41" s="2505"/>
      <c r="L41" s="2505"/>
      <c r="M41" s="2505"/>
    </row>
  </sheetData>
  <sheetProtection selectLockedCells="1"/>
  <mergeCells count="38">
    <mergeCell ref="A14:C14"/>
    <mergeCell ref="A1:M1"/>
    <mergeCell ref="A2:M2"/>
    <mergeCell ref="A3:C3"/>
    <mergeCell ref="A5:C5"/>
    <mergeCell ref="B6:C6"/>
    <mergeCell ref="B7:C7"/>
    <mergeCell ref="B8:C8"/>
    <mergeCell ref="A9:C9"/>
    <mergeCell ref="B11:C11"/>
    <mergeCell ref="B12:C12"/>
    <mergeCell ref="B13:C13"/>
    <mergeCell ref="B26:C26"/>
    <mergeCell ref="A15:C15"/>
    <mergeCell ref="B16:C16"/>
    <mergeCell ref="B17:C17"/>
    <mergeCell ref="B18:C18"/>
    <mergeCell ref="B19:C19"/>
    <mergeCell ref="B20:C20"/>
    <mergeCell ref="B21:C21"/>
    <mergeCell ref="B22:C22"/>
    <mergeCell ref="B23:C23"/>
    <mergeCell ref="B24:C24"/>
    <mergeCell ref="B25:C25"/>
    <mergeCell ref="B41:M41"/>
    <mergeCell ref="B39:M39"/>
    <mergeCell ref="B27:C27"/>
    <mergeCell ref="B28:C28"/>
    <mergeCell ref="B29:C29"/>
    <mergeCell ref="B30:C30"/>
    <mergeCell ref="B31:C31"/>
    <mergeCell ref="B32:C32"/>
    <mergeCell ref="B33:C33"/>
    <mergeCell ref="B34:C34"/>
    <mergeCell ref="B35:C35"/>
    <mergeCell ref="A37:C37"/>
    <mergeCell ref="A38:C38"/>
    <mergeCell ref="B40:M40"/>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A33" sqref="A33:C33"/>
    </sheetView>
  </sheetViews>
  <sheetFormatPr defaultColWidth="9.140625" defaultRowHeight="12.75" x14ac:dyDescent="0.2"/>
  <cols>
    <col min="1" max="2" width="2.140625" style="34" customWidth="1"/>
    <col min="3" max="3" width="47.28515625" style="34" customWidth="1"/>
    <col min="4" max="4" width="7.85546875" style="2005" customWidth="1"/>
    <col min="5" max="6" width="7.140625" style="34" customWidth="1"/>
    <col min="7" max="7" width="7.85546875" style="34" customWidth="1"/>
    <col min="8" max="8" width="1.28515625" style="34" customWidth="1"/>
    <col min="9" max="11" width="7.140625" style="34" customWidth="1"/>
    <col min="12" max="12" width="7.85546875" style="34" customWidth="1"/>
    <col min="13" max="13" width="1.28515625" style="34" customWidth="1"/>
    <col min="14" max="16" width="7.140625" style="34" customWidth="1"/>
    <col min="17" max="17" width="7.85546875" style="34" customWidth="1"/>
    <col min="18" max="18" width="1.28515625" style="34" customWidth="1"/>
    <col min="19" max="16384" width="9.140625" style="34"/>
  </cols>
  <sheetData>
    <row r="1" spans="1:18" ht="15.75" customHeight="1" x14ac:dyDescent="0.2">
      <c r="A1" s="2547" t="s">
        <v>0</v>
      </c>
      <c r="B1" s="2547"/>
      <c r="C1" s="2547"/>
      <c r="D1" s="2547"/>
      <c r="E1" s="2547"/>
      <c r="F1" s="2547"/>
      <c r="G1" s="2547"/>
      <c r="H1" s="2547"/>
      <c r="I1" s="2547"/>
      <c r="J1" s="2547"/>
      <c r="K1" s="2547"/>
      <c r="L1" s="2547"/>
      <c r="M1" s="2547"/>
      <c r="N1" s="2547"/>
      <c r="O1" s="2547"/>
      <c r="P1" s="2547"/>
      <c r="Q1" s="2547"/>
      <c r="R1" s="2547"/>
    </row>
    <row r="2" spans="1:18" s="1" customFormat="1" ht="10.5" customHeight="1" x14ac:dyDescent="0.2">
      <c r="A2" s="2548"/>
      <c r="B2" s="2548"/>
      <c r="C2" s="2548"/>
      <c r="D2" s="2548"/>
      <c r="E2" s="2548"/>
      <c r="F2" s="2548"/>
      <c r="G2" s="2548"/>
      <c r="H2" s="2548"/>
      <c r="I2" s="2548"/>
      <c r="J2" s="2548"/>
      <c r="K2" s="2548"/>
      <c r="L2" s="2548"/>
      <c r="M2" s="2548"/>
      <c r="N2" s="2548"/>
      <c r="O2" s="2548"/>
      <c r="P2" s="2548"/>
      <c r="Q2" s="2548"/>
      <c r="R2" s="2548"/>
    </row>
    <row r="3" spans="1:18" ht="10.5" customHeight="1" x14ac:dyDescent="0.2">
      <c r="A3" s="2548" t="s">
        <v>1</v>
      </c>
      <c r="B3" s="2548"/>
      <c r="C3" s="2548"/>
      <c r="D3" s="2549" t="s">
        <v>847</v>
      </c>
      <c r="E3" s="2550"/>
      <c r="F3" s="2550"/>
      <c r="G3" s="2550"/>
      <c r="H3" s="1968"/>
      <c r="I3" s="2551" t="s">
        <v>2</v>
      </c>
      <c r="J3" s="2552"/>
      <c r="K3" s="2552"/>
      <c r="L3" s="2552"/>
      <c r="M3" s="1969"/>
      <c r="N3" s="2552" t="s">
        <v>3</v>
      </c>
      <c r="O3" s="2552"/>
      <c r="P3" s="2552"/>
      <c r="Q3" s="2552"/>
      <c r="R3" s="2553"/>
    </row>
    <row r="4" spans="1:18" ht="10.5" customHeight="1" x14ac:dyDescent="0.2">
      <c r="A4" s="1970"/>
      <c r="B4" s="1970"/>
      <c r="C4" s="1970"/>
      <c r="D4" s="1971"/>
      <c r="E4" s="1972" t="s">
        <v>871</v>
      </c>
      <c r="F4" s="1972" t="s">
        <v>100</v>
      </c>
      <c r="G4" s="1972"/>
      <c r="H4" s="1973"/>
      <c r="I4" s="1971"/>
      <c r="J4" s="1972" t="s">
        <v>871</v>
      </c>
      <c r="K4" s="1972" t="s">
        <v>100</v>
      </c>
      <c r="L4" s="1972"/>
      <c r="M4" s="1973"/>
      <c r="N4" s="1972"/>
      <c r="O4" s="1972" t="s">
        <v>871</v>
      </c>
      <c r="P4" s="1972" t="s">
        <v>100</v>
      </c>
      <c r="Q4" s="1972"/>
      <c r="R4" s="1974"/>
    </row>
    <row r="5" spans="1:18" ht="10.5" customHeight="1" x14ac:dyDescent="0.2">
      <c r="A5" s="1970"/>
      <c r="B5" s="1970"/>
      <c r="C5" s="1970"/>
      <c r="D5" s="1975" t="s">
        <v>11</v>
      </c>
      <c r="E5" s="1976" t="s">
        <v>872</v>
      </c>
      <c r="F5" s="1976" t="s">
        <v>873</v>
      </c>
      <c r="G5" s="1976" t="s">
        <v>373</v>
      </c>
      <c r="H5" s="1977"/>
      <c r="I5" s="1975" t="s">
        <v>11</v>
      </c>
      <c r="J5" s="1976" t="s">
        <v>872</v>
      </c>
      <c r="K5" s="1976" t="s">
        <v>873</v>
      </c>
      <c r="L5" s="1976" t="s">
        <v>373</v>
      </c>
      <c r="M5" s="1977"/>
      <c r="N5" s="1976" t="s">
        <v>11</v>
      </c>
      <c r="O5" s="1976" t="s">
        <v>872</v>
      </c>
      <c r="P5" s="1976" t="s">
        <v>873</v>
      </c>
      <c r="Q5" s="1976" t="s">
        <v>373</v>
      </c>
      <c r="R5" s="1978"/>
    </row>
    <row r="6" spans="1:18" ht="10.5" customHeight="1" x14ac:dyDescent="0.2">
      <c r="A6" s="2545" t="s">
        <v>890</v>
      </c>
      <c r="B6" s="2545"/>
      <c r="C6" s="2545"/>
      <c r="D6" s="1979"/>
      <c r="E6" s="1980"/>
      <c r="F6" s="1980"/>
      <c r="G6" s="1980"/>
      <c r="H6" s="1974"/>
      <c r="I6" s="1979"/>
      <c r="J6" s="1980"/>
      <c r="K6" s="1980"/>
      <c r="L6" s="1980"/>
      <c r="M6" s="1974"/>
      <c r="N6" s="1980"/>
      <c r="O6" s="1980"/>
      <c r="P6" s="1980"/>
      <c r="Q6" s="1980"/>
      <c r="R6" s="1974"/>
    </row>
    <row r="7" spans="1:18" ht="10.5" customHeight="1" x14ac:dyDescent="0.2">
      <c r="A7" s="1981"/>
      <c r="B7" s="2542" t="s">
        <v>15</v>
      </c>
      <c r="C7" s="2542"/>
      <c r="D7" s="2261">
        <v>203427</v>
      </c>
      <c r="E7" s="2262">
        <v>1355</v>
      </c>
      <c r="F7" s="2262">
        <v>2530</v>
      </c>
      <c r="G7" s="2262">
        <f>SUM(D7:F7)</f>
        <v>207312</v>
      </c>
      <c r="H7" s="1982"/>
      <c r="I7" s="1983">
        <v>203347</v>
      </c>
      <c r="J7" s="1983">
        <v>1283</v>
      </c>
      <c r="K7" s="1983">
        <v>2546</v>
      </c>
      <c r="L7" s="1983">
        <f>SUM(I7:K7)</f>
        <v>207176</v>
      </c>
      <c r="M7" s="1982"/>
      <c r="N7" s="1983">
        <v>203801</v>
      </c>
      <c r="O7" s="1983">
        <v>1174</v>
      </c>
      <c r="P7" s="1983">
        <v>2458</v>
      </c>
      <c r="Q7" s="1983">
        <f>SUM(N7:P7)</f>
        <v>207433</v>
      </c>
      <c r="R7" s="1984"/>
    </row>
    <row r="8" spans="1:18" ht="10.5" customHeight="1" x14ac:dyDescent="0.2">
      <c r="A8" s="1985"/>
      <c r="B8" s="2542" t="s">
        <v>16</v>
      </c>
      <c r="C8" s="2542"/>
      <c r="D8" s="2263">
        <v>42011</v>
      </c>
      <c r="E8" s="2264">
        <v>347</v>
      </c>
      <c r="F8" s="2264">
        <v>742</v>
      </c>
      <c r="G8" s="2264">
        <f>SUM(D8:F8)</f>
        <v>43100</v>
      </c>
      <c r="H8" s="1986"/>
      <c r="I8" s="1983">
        <v>41509</v>
      </c>
      <c r="J8" s="1983">
        <v>352</v>
      </c>
      <c r="K8" s="1983">
        <v>748</v>
      </c>
      <c r="L8" s="1983">
        <f>SUM(I8:K8)</f>
        <v>42609</v>
      </c>
      <c r="M8" s="1982"/>
      <c r="N8" s="1983">
        <v>41080</v>
      </c>
      <c r="O8" s="1983">
        <v>350</v>
      </c>
      <c r="P8" s="1983">
        <v>728</v>
      </c>
      <c r="Q8" s="1983">
        <f>SUM(N8:P8)</f>
        <v>42158</v>
      </c>
      <c r="R8" s="1987"/>
    </row>
    <row r="9" spans="1:18" ht="10.5" customHeight="1" x14ac:dyDescent="0.2">
      <c r="A9" s="1985"/>
      <c r="B9" s="2542" t="s">
        <v>17</v>
      </c>
      <c r="C9" s="2542"/>
      <c r="D9" s="2265">
        <v>12104</v>
      </c>
      <c r="E9" s="2266">
        <v>31</v>
      </c>
      <c r="F9" s="2267">
        <v>154</v>
      </c>
      <c r="G9" s="2267">
        <f>SUM(D9:F9)</f>
        <v>12289</v>
      </c>
      <c r="H9" s="1988"/>
      <c r="I9" s="1989">
        <v>12025</v>
      </c>
      <c r="J9" s="1990">
        <v>35</v>
      </c>
      <c r="K9" s="1990">
        <v>155</v>
      </c>
      <c r="L9" s="1990">
        <f>SUM(I9:K9)</f>
        <v>12215</v>
      </c>
      <c r="M9" s="1991"/>
      <c r="N9" s="1990">
        <v>11865</v>
      </c>
      <c r="O9" s="1990">
        <v>38</v>
      </c>
      <c r="P9" s="1990">
        <v>156</v>
      </c>
      <c r="Q9" s="1990">
        <f>SUM(N9:P9)</f>
        <v>12059</v>
      </c>
      <c r="R9" s="1987"/>
    </row>
    <row r="10" spans="1:18" ht="10.5" customHeight="1" x14ac:dyDescent="0.2">
      <c r="A10" s="2543" t="s">
        <v>18</v>
      </c>
      <c r="B10" s="2543"/>
      <c r="C10" s="2543"/>
      <c r="D10" s="2268">
        <f t="shared" ref="D10:G10" si="0">SUM(D7:D9)</f>
        <v>257542</v>
      </c>
      <c r="E10" s="2269">
        <f t="shared" si="0"/>
        <v>1733</v>
      </c>
      <c r="F10" s="2269">
        <f t="shared" si="0"/>
        <v>3426</v>
      </c>
      <c r="G10" s="2269">
        <f t="shared" si="0"/>
        <v>262701</v>
      </c>
      <c r="H10" s="1992"/>
      <c r="I10" s="1993">
        <f t="shared" ref="I10:L10" si="1">SUM(I7:I9)</f>
        <v>256881</v>
      </c>
      <c r="J10" s="1994">
        <f t="shared" si="1"/>
        <v>1670</v>
      </c>
      <c r="K10" s="1994">
        <f t="shared" si="1"/>
        <v>3449</v>
      </c>
      <c r="L10" s="1994">
        <f t="shared" si="1"/>
        <v>262000</v>
      </c>
      <c r="M10" s="1992"/>
      <c r="N10" s="1993">
        <f t="shared" ref="N10:Q10" si="2">SUM(N7:N9)</f>
        <v>256746</v>
      </c>
      <c r="O10" s="1994">
        <f t="shared" si="2"/>
        <v>1562</v>
      </c>
      <c r="P10" s="1994">
        <f t="shared" si="2"/>
        <v>3342</v>
      </c>
      <c r="Q10" s="1994">
        <f t="shared" si="2"/>
        <v>261650</v>
      </c>
      <c r="R10" s="1995"/>
    </row>
    <row r="11" spans="1:18" ht="10.5" customHeight="1" x14ac:dyDescent="0.2">
      <c r="A11" s="2546"/>
      <c r="B11" s="2546"/>
      <c r="C11" s="2546"/>
      <c r="D11" s="2263"/>
      <c r="E11" s="2264"/>
      <c r="F11" s="2264"/>
      <c r="G11" s="2264"/>
      <c r="H11" s="1986"/>
      <c r="I11" s="1996"/>
      <c r="J11" s="1997"/>
      <c r="K11" s="1997"/>
      <c r="L11" s="1997"/>
      <c r="M11" s="1986"/>
      <c r="N11" s="1996"/>
      <c r="O11" s="1997"/>
      <c r="P11" s="1997"/>
      <c r="Q11" s="1997"/>
      <c r="R11" s="1987"/>
    </row>
    <row r="12" spans="1:18" ht="10.5" customHeight="1" x14ac:dyDescent="0.2">
      <c r="A12" s="1998"/>
      <c r="B12" s="2542" t="s">
        <v>19</v>
      </c>
      <c r="C12" s="2542"/>
      <c r="D12" s="2263">
        <v>6157</v>
      </c>
      <c r="E12" s="2264">
        <v>170</v>
      </c>
      <c r="F12" s="2264">
        <v>275</v>
      </c>
      <c r="G12" s="2264">
        <f>SUM(D12:F12)</f>
        <v>6602</v>
      </c>
      <c r="H12" s="1986"/>
      <c r="I12" s="1997">
        <v>6216</v>
      </c>
      <c r="J12" s="1997">
        <v>80</v>
      </c>
      <c r="K12" s="1997">
        <v>274</v>
      </c>
      <c r="L12" s="1997">
        <f>SUM(I12:K12)</f>
        <v>6570</v>
      </c>
      <c r="M12" s="1986"/>
      <c r="N12" s="1997">
        <v>6343</v>
      </c>
      <c r="O12" s="1997">
        <v>33</v>
      </c>
      <c r="P12" s="1997">
        <v>274</v>
      </c>
      <c r="Q12" s="1997">
        <f>SUM(N12:P12)</f>
        <v>6650</v>
      </c>
      <c r="R12" s="1984"/>
    </row>
    <row r="13" spans="1:18" ht="10.5" customHeight="1" x14ac:dyDescent="0.2">
      <c r="A13" s="1985"/>
      <c r="B13" s="2542" t="s">
        <v>20</v>
      </c>
      <c r="C13" s="2542"/>
      <c r="D13" s="2270">
        <v>8088</v>
      </c>
      <c r="E13" s="2271">
        <v>7542</v>
      </c>
      <c r="F13" s="2271">
        <v>1783</v>
      </c>
      <c r="G13" s="2271">
        <f>SUM(D13:F13)</f>
        <v>17413</v>
      </c>
      <c r="H13" s="1999"/>
      <c r="I13" s="2000">
        <v>7475</v>
      </c>
      <c r="J13" s="2000">
        <v>6500</v>
      </c>
      <c r="K13" s="2000">
        <v>1843</v>
      </c>
      <c r="L13" s="2001">
        <f>SUM(I13:K13)</f>
        <v>15818</v>
      </c>
      <c r="M13" s="1999"/>
      <c r="N13" s="2000">
        <v>6887</v>
      </c>
      <c r="O13" s="2000">
        <v>5936</v>
      </c>
      <c r="P13" s="2000">
        <v>1821</v>
      </c>
      <c r="Q13" s="2001">
        <f>SUM(N13:P13)</f>
        <v>14644</v>
      </c>
      <c r="R13" s="1987"/>
    </row>
    <row r="14" spans="1:18" ht="10.5" customHeight="1" x14ac:dyDescent="0.2">
      <c r="A14" s="1985"/>
      <c r="B14" s="2542" t="s">
        <v>21</v>
      </c>
      <c r="C14" s="2542"/>
      <c r="D14" s="2270">
        <v>5533</v>
      </c>
      <c r="E14" s="2271">
        <v>2063</v>
      </c>
      <c r="F14" s="2271">
        <v>441</v>
      </c>
      <c r="G14" s="2271">
        <f t="shared" ref="G14:G29" si="3">SUM(D14:F14)</f>
        <v>8037</v>
      </c>
      <c r="H14" s="1999"/>
      <c r="I14" s="2000">
        <v>5617</v>
      </c>
      <c r="J14" s="2000">
        <v>1986</v>
      </c>
      <c r="K14" s="2000">
        <v>465</v>
      </c>
      <c r="L14" s="2001">
        <f t="shared" ref="L14:L29" si="4">SUM(I14:K14)</f>
        <v>8068</v>
      </c>
      <c r="M14" s="1999"/>
      <c r="N14" s="2000">
        <v>5102</v>
      </c>
      <c r="O14" s="2000">
        <v>2056</v>
      </c>
      <c r="P14" s="2000">
        <v>406</v>
      </c>
      <c r="Q14" s="2001">
        <f t="shared" ref="Q14:Q29" si="5">SUM(N14:P14)</f>
        <v>7564</v>
      </c>
      <c r="R14" s="1987"/>
    </row>
    <row r="15" spans="1:18" ht="10.5" customHeight="1" x14ac:dyDescent="0.2">
      <c r="A15" s="1985"/>
      <c r="B15" s="2542" t="s">
        <v>22</v>
      </c>
      <c r="C15" s="2542"/>
      <c r="D15" s="2270">
        <v>7113</v>
      </c>
      <c r="E15" s="2271">
        <v>4322</v>
      </c>
      <c r="F15" s="2271">
        <v>1725</v>
      </c>
      <c r="G15" s="2271">
        <f t="shared" si="3"/>
        <v>13160</v>
      </c>
      <c r="H15" s="1999"/>
      <c r="I15" s="2000">
        <v>8020</v>
      </c>
      <c r="J15" s="2000">
        <v>4510</v>
      </c>
      <c r="K15" s="2000">
        <v>1747</v>
      </c>
      <c r="L15" s="2001">
        <f t="shared" si="4"/>
        <v>14277</v>
      </c>
      <c r="M15" s="1999"/>
      <c r="N15" s="2000">
        <v>7078</v>
      </c>
      <c r="O15" s="2000">
        <v>3489</v>
      </c>
      <c r="P15" s="2000">
        <v>1730</v>
      </c>
      <c r="Q15" s="2001">
        <f t="shared" si="5"/>
        <v>12297</v>
      </c>
      <c r="R15" s="1987"/>
    </row>
    <row r="16" spans="1:18" ht="10.5" customHeight="1" x14ac:dyDescent="0.2">
      <c r="A16" s="1985"/>
      <c r="B16" s="2542" t="s">
        <v>23</v>
      </c>
      <c r="C16" s="2542"/>
      <c r="D16" s="2270">
        <v>2534</v>
      </c>
      <c r="E16" s="2271">
        <v>2493</v>
      </c>
      <c r="F16" s="2271">
        <v>74</v>
      </c>
      <c r="G16" s="2271">
        <f t="shared" si="3"/>
        <v>5101</v>
      </c>
      <c r="H16" s="1999"/>
      <c r="I16" s="2000">
        <v>2685</v>
      </c>
      <c r="J16" s="2000">
        <v>2348</v>
      </c>
      <c r="K16" s="2000">
        <v>85</v>
      </c>
      <c r="L16" s="2001">
        <f t="shared" si="4"/>
        <v>5118</v>
      </c>
      <c r="M16" s="1999"/>
      <c r="N16" s="2000">
        <v>2471</v>
      </c>
      <c r="O16" s="2000">
        <v>2194</v>
      </c>
      <c r="P16" s="2000">
        <v>115</v>
      </c>
      <c r="Q16" s="2001">
        <f t="shared" si="5"/>
        <v>4780</v>
      </c>
      <c r="R16" s="1987"/>
    </row>
    <row r="17" spans="1:18" ht="10.5" customHeight="1" x14ac:dyDescent="0.2">
      <c r="A17" s="1985"/>
      <c r="B17" s="2542" t="s">
        <v>24</v>
      </c>
      <c r="C17" s="2542"/>
      <c r="D17" s="2270">
        <v>4056</v>
      </c>
      <c r="E17" s="2271">
        <v>841</v>
      </c>
      <c r="F17" s="2271">
        <v>68</v>
      </c>
      <c r="G17" s="2271">
        <f t="shared" si="3"/>
        <v>4965</v>
      </c>
      <c r="H17" s="1999"/>
      <c r="I17" s="2000">
        <v>3885</v>
      </c>
      <c r="J17" s="2000">
        <v>843</v>
      </c>
      <c r="K17" s="2000">
        <v>58</v>
      </c>
      <c r="L17" s="2001">
        <f t="shared" si="4"/>
        <v>4786</v>
      </c>
      <c r="M17" s="1999"/>
      <c r="N17" s="2000">
        <v>3523</v>
      </c>
      <c r="O17" s="2000">
        <v>778</v>
      </c>
      <c r="P17" s="2000">
        <v>60</v>
      </c>
      <c r="Q17" s="2001">
        <f t="shared" si="5"/>
        <v>4361</v>
      </c>
      <c r="R17" s="1987"/>
    </row>
    <row r="18" spans="1:18" ht="11.25" customHeight="1" x14ac:dyDescent="0.2">
      <c r="A18" s="1985"/>
      <c r="B18" s="2542" t="s">
        <v>861</v>
      </c>
      <c r="C18" s="2542"/>
      <c r="D18" s="2270">
        <v>18366</v>
      </c>
      <c r="E18" s="2271">
        <v>16668</v>
      </c>
      <c r="F18" s="2271">
        <v>1436</v>
      </c>
      <c r="G18" s="2271">
        <f t="shared" si="3"/>
        <v>36470</v>
      </c>
      <c r="H18" s="1999"/>
      <c r="I18" s="2000">
        <v>18022</v>
      </c>
      <c r="J18" s="2000">
        <v>15818</v>
      </c>
      <c r="K18" s="2000">
        <v>1701</v>
      </c>
      <c r="L18" s="2001">
        <f t="shared" si="4"/>
        <v>35541</v>
      </c>
      <c r="M18" s="1999"/>
      <c r="N18" s="2000">
        <v>17396</v>
      </c>
      <c r="O18" s="2000">
        <v>14868</v>
      </c>
      <c r="P18" s="2000">
        <v>1668</v>
      </c>
      <c r="Q18" s="2001">
        <f t="shared" si="5"/>
        <v>33932</v>
      </c>
      <c r="R18" s="1987"/>
    </row>
    <row r="19" spans="1:18" ht="10.5" customHeight="1" x14ac:dyDescent="0.2">
      <c r="A19" s="1985"/>
      <c r="B19" s="2542" t="s">
        <v>26</v>
      </c>
      <c r="C19" s="2542"/>
      <c r="D19" s="2270">
        <v>6756</v>
      </c>
      <c r="E19" s="2271">
        <v>99</v>
      </c>
      <c r="F19" s="2271">
        <v>113</v>
      </c>
      <c r="G19" s="2271">
        <f t="shared" si="3"/>
        <v>6968</v>
      </c>
      <c r="H19" s="1999"/>
      <c r="I19" s="2000">
        <v>6434</v>
      </c>
      <c r="J19" s="2000">
        <v>96</v>
      </c>
      <c r="K19" s="2000">
        <v>117</v>
      </c>
      <c r="L19" s="2001">
        <f t="shared" si="4"/>
        <v>6647</v>
      </c>
      <c r="M19" s="1999"/>
      <c r="N19" s="2000">
        <v>6295</v>
      </c>
      <c r="O19" s="2000">
        <v>89</v>
      </c>
      <c r="P19" s="2000">
        <v>29</v>
      </c>
      <c r="Q19" s="2001">
        <f t="shared" si="5"/>
        <v>6413</v>
      </c>
      <c r="R19" s="1987"/>
    </row>
    <row r="20" spans="1:18" ht="10.5" customHeight="1" x14ac:dyDescent="0.2">
      <c r="A20" s="1985"/>
      <c r="B20" s="2542" t="s">
        <v>27</v>
      </c>
      <c r="C20" s="2542"/>
      <c r="D20" s="2270">
        <v>5512</v>
      </c>
      <c r="E20" s="2271">
        <v>2968</v>
      </c>
      <c r="F20" s="2271">
        <v>254</v>
      </c>
      <c r="G20" s="2271">
        <f t="shared" si="3"/>
        <v>8734</v>
      </c>
      <c r="H20" s="1999"/>
      <c r="I20" s="2000">
        <v>5159</v>
      </c>
      <c r="J20" s="2000">
        <v>2877</v>
      </c>
      <c r="K20" s="2000">
        <v>273</v>
      </c>
      <c r="L20" s="2001">
        <f t="shared" si="4"/>
        <v>8309</v>
      </c>
      <c r="M20" s="1999"/>
      <c r="N20" s="2000">
        <v>5358</v>
      </c>
      <c r="O20" s="2000">
        <v>2798</v>
      </c>
      <c r="P20" s="2000">
        <v>294</v>
      </c>
      <c r="Q20" s="2001">
        <f t="shared" si="5"/>
        <v>8450</v>
      </c>
      <c r="R20" s="1987"/>
    </row>
    <row r="21" spans="1:18" ht="10.5" customHeight="1" x14ac:dyDescent="0.2">
      <c r="A21" s="1985"/>
      <c r="B21" s="2542" t="s">
        <v>28</v>
      </c>
      <c r="C21" s="2542"/>
      <c r="D21" s="2270">
        <v>1136</v>
      </c>
      <c r="E21" s="2271">
        <v>178</v>
      </c>
      <c r="F21" s="2271">
        <v>646</v>
      </c>
      <c r="G21" s="2271">
        <f t="shared" si="3"/>
        <v>1960</v>
      </c>
      <c r="H21" s="1999"/>
      <c r="I21" s="2000">
        <v>1176</v>
      </c>
      <c r="J21" s="2000">
        <v>82</v>
      </c>
      <c r="K21" s="2000">
        <v>664</v>
      </c>
      <c r="L21" s="2001">
        <f t="shared" si="4"/>
        <v>1922</v>
      </c>
      <c r="M21" s="1999"/>
      <c r="N21" s="2000">
        <v>882</v>
      </c>
      <c r="O21" s="2000">
        <v>86</v>
      </c>
      <c r="P21" s="2000">
        <v>753</v>
      </c>
      <c r="Q21" s="2001">
        <f t="shared" si="5"/>
        <v>1721</v>
      </c>
      <c r="R21" s="1987"/>
    </row>
    <row r="22" spans="1:18" ht="10.5" customHeight="1" x14ac:dyDescent="0.2">
      <c r="A22" s="1985"/>
      <c r="B22" s="2542" t="s">
        <v>29</v>
      </c>
      <c r="C22" s="2542"/>
      <c r="D22" s="2270">
        <v>542</v>
      </c>
      <c r="E22" s="2271">
        <v>169</v>
      </c>
      <c r="F22" s="2271">
        <v>0</v>
      </c>
      <c r="G22" s="2271">
        <f t="shared" si="3"/>
        <v>711</v>
      </c>
      <c r="H22" s="1999"/>
      <c r="I22" s="2000">
        <v>527</v>
      </c>
      <c r="J22" s="2000">
        <v>194</v>
      </c>
      <c r="K22" s="2000">
        <v>0</v>
      </c>
      <c r="L22" s="2001">
        <f t="shared" si="4"/>
        <v>721</v>
      </c>
      <c r="M22" s="1999"/>
      <c r="N22" s="2000">
        <v>487</v>
      </c>
      <c r="O22" s="2000">
        <v>200</v>
      </c>
      <c r="P22" s="2000">
        <v>0</v>
      </c>
      <c r="Q22" s="2001">
        <f t="shared" si="5"/>
        <v>687</v>
      </c>
      <c r="R22" s="1987"/>
    </row>
    <row r="23" spans="1:18" ht="10.5" customHeight="1" x14ac:dyDescent="0.2">
      <c r="A23" s="1985"/>
      <c r="B23" s="2542" t="s">
        <v>30</v>
      </c>
      <c r="C23" s="2542"/>
      <c r="D23" s="2270">
        <v>626</v>
      </c>
      <c r="E23" s="2271">
        <v>1324</v>
      </c>
      <c r="F23" s="2271">
        <v>0</v>
      </c>
      <c r="G23" s="2271">
        <f t="shared" si="3"/>
        <v>1950</v>
      </c>
      <c r="H23" s="1999"/>
      <c r="I23" s="2000">
        <v>593</v>
      </c>
      <c r="J23" s="2000">
        <v>1300</v>
      </c>
      <c r="K23" s="2000">
        <v>0</v>
      </c>
      <c r="L23" s="2001">
        <f t="shared" si="4"/>
        <v>1893</v>
      </c>
      <c r="M23" s="1999"/>
      <c r="N23" s="2000">
        <v>483</v>
      </c>
      <c r="O23" s="2000">
        <v>1087</v>
      </c>
      <c r="P23" s="2000">
        <v>0</v>
      </c>
      <c r="Q23" s="2001">
        <f t="shared" si="5"/>
        <v>1570</v>
      </c>
      <c r="R23" s="1987"/>
    </row>
    <row r="24" spans="1:18" ht="10.5" customHeight="1" x14ac:dyDescent="0.2">
      <c r="A24" s="1985"/>
      <c r="B24" s="2542" t="s">
        <v>31</v>
      </c>
      <c r="C24" s="2542"/>
      <c r="D24" s="2270">
        <v>274</v>
      </c>
      <c r="E24" s="2271">
        <v>288</v>
      </c>
      <c r="F24" s="2271">
        <v>204</v>
      </c>
      <c r="G24" s="2271">
        <f t="shared" si="3"/>
        <v>766</v>
      </c>
      <c r="H24" s="1999"/>
      <c r="I24" s="2000">
        <v>588</v>
      </c>
      <c r="J24" s="2000">
        <v>678</v>
      </c>
      <c r="K24" s="2000">
        <v>209</v>
      </c>
      <c r="L24" s="2001">
        <f t="shared" si="4"/>
        <v>1475</v>
      </c>
      <c r="M24" s="1999"/>
      <c r="N24" s="2000">
        <v>263</v>
      </c>
      <c r="O24" s="2000">
        <v>630</v>
      </c>
      <c r="P24" s="2000">
        <v>213</v>
      </c>
      <c r="Q24" s="2001">
        <f t="shared" si="5"/>
        <v>1106</v>
      </c>
      <c r="R24" s="1987"/>
    </row>
    <row r="25" spans="1:18" ht="10.5" customHeight="1" x14ac:dyDescent="0.2">
      <c r="A25" s="1985"/>
      <c r="B25" s="2542" t="s">
        <v>32</v>
      </c>
      <c r="C25" s="2542"/>
      <c r="D25" s="2270">
        <v>557</v>
      </c>
      <c r="E25" s="2271">
        <v>79</v>
      </c>
      <c r="F25" s="2271">
        <v>80</v>
      </c>
      <c r="G25" s="2271">
        <f t="shared" si="3"/>
        <v>716</v>
      </c>
      <c r="H25" s="1999"/>
      <c r="I25" s="2000">
        <v>517</v>
      </c>
      <c r="J25" s="2000">
        <v>111</v>
      </c>
      <c r="K25" s="2000">
        <v>84</v>
      </c>
      <c r="L25" s="2001">
        <f t="shared" si="4"/>
        <v>712</v>
      </c>
      <c r="M25" s="1999"/>
      <c r="N25" s="2000">
        <v>534</v>
      </c>
      <c r="O25" s="2000">
        <v>106</v>
      </c>
      <c r="P25" s="2000">
        <v>86</v>
      </c>
      <c r="Q25" s="2001">
        <f t="shared" si="5"/>
        <v>726</v>
      </c>
      <c r="R25" s="1987"/>
    </row>
    <row r="26" spans="1:18" ht="10.5" customHeight="1" x14ac:dyDescent="0.2">
      <c r="A26" s="1985"/>
      <c r="B26" s="2542" t="s">
        <v>33</v>
      </c>
      <c r="C26" s="2542"/>
      <c r="D26" s="2270">
        <v>2136</v>
      </c>
      <c r="E26" s="2271">
        <v>1131</v>
      </c>
      <c r="F26" s="2271">
        <v>1886</v>
      </c>
      <c r="G26" s="2271">
        <f t="shared" si="3"/>
        <v>5153</v>
      </c>
      <c r="H26" s="1999"/>
      <c r="I26" s="2000">
        <v>1918</v>
      </c>
      <c r="J26" s="2000">
        <v>1061</v>
      </c>
      <c r="K26" s="2000">
        <v>1817</v>
      </c>
      <c r="L26" s="2001">
        <f t="shared" si="4"/>
        <v>4796</v>
      </c>
      <c r="M26" s="1999"/>
      <c r="N26" s="2000">
        <v>1911</v>
      </c>
      <c r="O26" s="2000">
        <v>1039</v>
      </c>
      <c r="P26" s="2000">
        <v>1738</v>
      </c>
      <c r="Q26" s="2001">
        <f t="shared" si="5"/>
        <v>4688</v>
      </c>
      <c r="R26" s="1987"/>
    </row>
    <row r="27" spans="1:18" ht="10.5" customHeight="1" x14ac:dyDescent="0.2">
      <c r="A27" s="1985"/>
      <c r="B27" s="2542" t="s">
        <v>34</v>
      </c>
      <c r="C27" s="2542"/>
      <c r="D27" s="2270">
        <v>2021</v>
      </c>
      <c r="E27" s="2271">
        <v>2000</v>
      </c>
      <c r="F27" s="2271">
        <v>1400</v>
      </c>
      <c r="G27" s="2271">
        <f t="shared" si="3"/>
        <v>5421</v>
      </c>
      <c r="H27" s="1999"/>
      <c r="I27" s="2000">
        <v>2455</v>
      </c>
      <c r="J27" s="2000">
        <v>2128</v>
      </c>
      <c r="K27" s="2000">
        <v>1086</v>
      </c>
      <c r="L27" s="2001">
        <f t="shared" si="4"/>
        <v>5669</v>
      </c>
      <c r="M27" s="1999"/>
      <c r="N27" s="2000">
        <v>2352</v>
      </c>
      <c r="O27" s="2000">
        <v>1873</v>
      </c>
      <c r="P27" s="2000">
        <v>1011</v>
      </c>
      <c r="Q27" s="2001">
        <f t="shared" si="5"/>
        <v>5236</v>
      </c>
      <c r="R27" s="1987"/>
    </row>
    <row r="28" spans="1:18" ht="10.5" customHeight="1" x14ac:dyDescent="0.2">
      <c r="A28" s="1985"/>
      <c r="B28" s="2542" t="s">
        <v>862</v>
      </c>
      <c r="C28" s="2542"/>
      <c r="D28" s="2270">
        <v>3293</v>
      </c>
      <c r="E28" s="2271">
        <v>2990</v>
      </c>
      <c r="F28" s="2271">
        <v>33</v>
      </c>
      <c r="G28" s="2271">
        <f t="shared" si="3"/>
        <v>6316</v>
      </c>
      <c r="H28" s="1999"/>
      <c r="I28" s="2000">
        <v>3070</v>
      </c>
      <c r="J28" s="2000">
        <v>3258</v>
      </c>
      <c r="K28" s="2000">
        <v>35</v>
      </c>
      <c r="L28" s="2001">
        <f t="shared" si="4"/>
        <v>6363</v>
      </c>
      <c r="M28" s="1999"/>
      <c r="N28" s="2000">
        <v>2975</v>
      </c>
      <c r="O28" s="2000">
        <v>2996</v>
      </c>
      <c r="P28" s="2000">
        <v>37</v>
      </c>
      <c r="Q28" s="2001">
        <f t="shared" si="5"/>
        <v>6008</v>
      </c>
      <c r="R28" s="1987"/>
    </row>
    <row r="29" spans="1:18" ht="10.5" customHeight="1" x14ac:dyDescent="0.2">
      <c r="A29" s="1985"/>
      <c r="B29" s="2542" t="s">
        <v>36</v>
      </c>
      <c r="C29" s="2542"/>
      <c r="D29" s="2270">
        <v>885</v>
      </c>
      <c r="E29" s="2271">
        <v>0</v>
      </c>
      <c r="F29" s="2271">
        <v>1734</v>
      </c>
      <c r="G29" s="2271">
        <f t="shared" si="3"/>
        <v>2619</v>
      </c>
      <c r="H29" s="1999"/>
      <c r="I29" s="2000">
        <v>810</v>
      </c>
      <c r="J29" s="2000">
        <v>2</v>
      </c>
      <c r="K29" s="2000">
        <v>1762</v>
      </c>
      <c r="L29" s="2001">
        <f t="shared" si="4"/>
        <v>2574</v>
      </c>
      <c r="M29" s="1999"/>
      <c r="N29" s="2000">
        <v>1137</v>
      </c>
      <c r="O29" s="2000">
        <v>68</v>
      </c>
      <c r="P29" s="2000">
        <v>1691</v>
      </c>
      <c r="Q29" s="2001">
        <f t="shared" si="5"/>
        <v>2896</v>
      </c>
      <c r="R29" s="1987"/>
    </row>
    <row r="30" spans="1:18" ht="10.5" customHeight="1" x14ac:dyDescent="0.2">
      <c r="A30" s="1985"/>
      <c r="B30" s="2542" t="s">
        <v>37</v>
      </c>
      <c r="C30" s="2542"/>
      <c r="D30" s="2270">
        <v>0</v>
      </c>
      <c r="E30" s="2271">
        <v>0</v>
      </c>
      <c r="F30" s="2271">
        <v>0</v>
      </c>
      <c r="G30" s="2271">
        <f>SUM(D30:F30)</f>
        <v>0</v>
      </c>
      <c r="H30" s="1999"/>
      <c r="I30" s="2000">
        <v>0</v>
      </c>
      <c r="J30" s="2000">
        <v>0</v>
      </c>
      <c r="K30" s="2000">
        <v>0</v>
      </c>
      <c r="L30" s="2001">
        <f>SUM(I30:K30)</f>
        <v>0</v>
      </c>
      <c r="M30" s="1999"/>
      <c r="N30" s="2000">
        <v>0</v>
      </c>
      <c r="O30" s="2000">
        <v>0</v>
      </c>
      <c r="P30" s="2000">
        <v>0</v>
      </c>
      <c r="Q30" s="2001">
        <f>SUM(N30:P30)</f>
        <v>0</v>
      </c>
      <c r="R30" s="1987"/>
    </row>
    <row r="31" spans="1:18" ht="10.5" customHeight="1" x14ac:dyDescent="0.2">
      <c r="A31" s="2002"/>
      <c r="B31" s="2540" t="s">
        <v>874</v>
      </c>
      <c r="C31" s="2540"/>
      <c r="D31" s="2263"/>
      <c r="E31" s="2264"/>
      <c r="F31" s="2264"/>
      <c r="G31" s="2264"/>
      <c r="H31" s="1986"/>
      <c r="I31" s="1997"/>
      <c r="J31" s="1997"/>
      <c r="K31" s="1997"/>
      <c r="L31" s="1997"/>
      <c r="M31" s="1986"/>
      <c r="N31" s="1997"/>
      <c r="O31" s="1997"/>
      <c r="P31" s="1997"/>
      <c r="Q31" s="1997"/>
      <c r="R31" s="1987"/>
    </row>
    <row r="32" spans="1:18" ht="11.25" customHeight="1" x14ac:dyDescent="0.2">
      <c r="A32" s="1998"/>
      <c r="B32" s="2003"/>
      <c r="C32" s="2003" t="s">
        <v>903</v>
      </c>
      <c r="D32" s="2263">
        <v>-132</v>
      </c>
      <c r="E32" s="2272">
        <v>-116</v>
      </c>
      <c r="F32" s="2264">
        <v>-75</v>
      </c>
      <c r="G32" s="2264">
        <f>SUM(D32:F32)</f>
        <v>-323</v>
      </c>
      <c r="H32" s="1986"/>
      <c r="I32" s="1997">
        <v>-115</v>
      </c>
      <c r="J32" s="1997">
        <v>-122</v>
      </c>
      <c r="K32" s="1997">
        <v>-77</v>
      </c>
      <c r="L32" s="1997">
        <f>SUM(I32:K32)</f>
        <v>-314</v>
      </c>
      <c r="M32" s="1986"/>
      <c r="N32" s="1997">
        <v>-100</v>
      </c>
      <c r="O32" s="1997">
        <v>-123</v>
      </c>
      <c r="P32" s="1997">
        <v>-84</v>
      </c>
      <c r="Q32" s="1997">
        <f>SUM(N32:P32)</f>
        <v>-307</v>
      </c>
      <c r="R32" s="1987"/>
    </row>
    <row r="33" spans="1:18" ht="10.5" customHeight="1" x14ac:dyDescent="0.2">
      <c r="A33" s="2543" t="s">
        <v>39</v>
      </c>
      <c r="B33" s="2543"/>
      <c r="C33" s="2543"/>
      <c r="D33" s="2268">
        <f t="shared" ref="D33:G33" si="6">SUM(D12:D32)</f>
        <v>75453</v>
      </c>
      <c r="E33" s="2269">
        <f t="shared" si="6"/>
        <v>45209</v>
      </c>
      <c r="F33" s="2269">
        <f t="shared" si="6"/>
        <v>12077</v>
      </c>
      <c r="G33" s="2269">
        <f t="shared" si="6"/>
        <v>132739</v>
      </c>
      <c r="H33" s="1992"/>
      <c r="I33" s="1993">
        <f t="shared" ref="I33:L33" si="7">SUM(I12:I32)</f>
        <v>75052</v>
      </c>
      <c r="J33" s="1994">
        <f t="shared" si="7"/>
        <v>43750</v>
      </c>
      <c r="K33" s="1994">
        <f t="shared" si="7"/>
        <v>12143</v>
      </c>
      <c r="L33" s="1994">
        <f t="shared" si="7"/>
        <v>130945</v>
      </c>
      <c r="M33" s="1992"/>
      <c r="N33" s="1993">
        <f t="shared" ref="N33:Q33" si="8">SUM(N12:N32)</f>
        <v>71377</v>
      </c>
      <c r="O33" s="1994">
        <f t="shared" si="8"/>
        <v>40203</v>
      </c>
      <c r="P33" s="1994">
        <f t="shared" si="8"/>
        <v>11842</v>
      </c>
      <c r="Q33" s="1994">
        <f t="shared" si="8"/>
        <v>123422</v>
      </c>
      <c r="R33" s="1995"/>
    </row>
    <row r="34" spans="1:18" ht="10.5" customHeight="1" x14ac:dyDescent="0.2">
      <c r="A34" s="2543" t="s">
        <v>14</v>
      </c>
      <c r="B34" s="2543"/>
      <c r="C34" s="2543"/>
      <c r="D34" s="2273">
        <f t="shared" ref="D34:G34" si="9">D10+D33</f>
        <v>332995</v>
      </c>
      <c r="E34" s="2272">
        <f t="shared" si="9"/>
        <v>46942</v>
      </c>
      <c r="F34" s="2272">
        <f t="shared" si="9"/>
        <v>15503</v>
      </c>
      <c r="G34" s="2272">
        <f t="shared" si="9"/>
        <v>395440</v>
      </c>
      <c r="H34" s="1991"/>
      <c r="I34" s="1989">
        <f t="shared" ref="I34:L34" si="10">I10+I33</f>
        <v>331933</v>
      </c>
      <c r="J34" s="1990">
        <f t="shared" si="10"/>
        <v>45420</v>
      </c>
      <c r="K34" s="1990">
        <f t="shared" si="10"/>
        <v>15592</v>
      </c>
      <c r="L34" s="1990">
        <f t="shared" si="10"/>
        <v>392945</v>
      </c>
      <c r="M34" s="1991"/>
      <c r="N34" s="1989">
        <f t="shared" ref="N34:Q34" si="11">N10+N33</f>
        <v>328123</v>
      </c>
      <c r="O34" s="1990">
        <f t="shared" si="11"/>
        <v>41765</v>
      </c>
      <c r="P34" s="1990">
        <f t="shared" si="11"/>
        <v>15184</v>
      </c>
      <c r="Q34" s="1990">
        <f t="shared" si="11"/>
        <v>385072</v>
      </c>
      <c r="R34" s="1978"/>
    </row>
    <row r="35" spans="1:18" s="29" customFormat="1" ht="5.25" customHeight="1" x14ac:dyDescent="0.15">
      <c r="A35" s="2004"/>
      <c r="B35" s="2544"/>
      <c r="C35" s="2544"/>
      <c r="D35" s="2544"/>
      <c r="E35" s="2544"/>
      <c r="F35" s="2544"/>
      <c r="G35" s="2544"/>
      <c r="H35" s="2544"/>
      <c r="I35" s="2544"/>
      <c r="J35" s="2544"/>
      <c r="K35" s="2544"/>
      <c r="L35" s="2544"/>
      <c r="M35" s="2544"/>
      <c r="N35" s="2544"/>
      <c r="O35" s="2544"/>
      <c r="P35" s="2544"/>
      <c r="Q35" s="2544"/>
      <c r="R35" s="2544"/>
    </row>
    <row r="36" spans="1:18" s="32" customFormat="1" ht="8.25" customHeight="1" x14ac:dyDescent="0.15">
      <c r="A36" s="33" t="s">
        <v>40</v>
      </c>
      <c r="B36" s="2505" t="s">
        <v>891</v>
      </c>
      <c r="C36" s="2505"/>
      <c r="D36" s="2505"/>
      <c r="E36" s="2505"/>
      <c r="F36" s="2505"/>
      <c r="G36" s="2505"/>
      <c r="H36" s="2505"/>
      <c r="I36" s="2505"/>
      <c r="J36" s="2505"/>
      <c r="K36" s="2505"/>
      <c r="L36" s="2505"/>
      <c r="M36" s="2505"/>
      <c r="N36" s="2505"/>
      <c r="O36" s="2505"/>
      <c r="P36" s="2505"/>
      <c r="Q36" s="2505"/>
      <c r="R36" s="2505"/>
    </row>
    <row r="37" spans="1:18" s="32" customFormat="1" ht="8.25" customHeight="1" x14ac:dyDescent="0.15">
      <c r="A37" s="33" t="s">
        <v>135</v>
      </c>
      <c r="B37" s="2505" t="s">
        <v>858</v>
      </c>
      <c r="C37" s="2505"/>
      <c r="D37" s="2505"/>
      <c r="E37" s="2505"/>
      <c r="F37" s="2505"/>
      <c r="G37" s="2505"/>
      <c r="H37" s="2505"/>
      <c r="I37" s="2505"/>
      <c r="J37" s="2505"/>
      <c r="K37" s="2505"/>
      <c r="L37" s="2505"/>
      <c r="M37" s="2505"/>
      <c r="N37" s="2505"/>
      <c r="O37" s="2505"/>
      <c r="P37" s="2505"/>
      <c r="Q37" s="2505"/>
      <c r="R37" s="2505"/>
    </row>
    <row r="38" spans="1:18" s="32" customFormat="1" ht="8.25" customHeight="1" x14ac:dyDescent="0.15">
      <c r="A38" s="2313" t="s">
        <v>152</v>
      </c>
      <c r="B38" s="2505" t="s">
        <v>41</v>
      </c>
      <c r="C38" s="2505"/>
      <c r="D38" s="2505"/>
      <c r="E38" s="2505"/>
      <c r="F38" s="2505"/>
      <c r="G38" s="2505"/>
      <c r="H38" s="2505"/>
      <c r="I38" s="2505"/>
      <c r="J38" s="2505"/>
      <c r="K38" s="2505"/>
      <c r="L38" s="2505"/>
      <c r="M38" s="2505"/>
      <c r="N38" s="2505"/>
      <c r="O38" s="2505"/>
      <c r="P38" s="2505"/>
      <c r="Q38" s="2505"/>
      <c r="R38" s="2505"/>
    </row>
    <row r="39" spans="1:18" s="32" customFormat="1" ht="8.25" customHeight="1" x14ac:dyDescent="0.15">
      <c r="A39" s="2313" t="s">
        <v>154</v>
      </c>
      <c r="B39" s="2505" t="s">
        <v>902</v>
      </c>
      <c r="C39" s="2505"/>
      <c r="D39" s="2505"/>
      <c r="E39" s="2505"/>
      <c r="F39" s="2505"/>
      <c r="G39" s="2505"/>
      <c r="H39" s="2505"/>
      <c r="I39" s="2505"/>
      <c r="J39" s="2505"/>
      <c r="K39" s="2505"/>
      <c r="L39" s="2505"/>
      <c r="M39" s="2505"/>
      <c r="N39" s="2505"/>
      <c r="O39" s="2505"/>
      <c r="P39" s="2505"/>
      <c r="Q39" s="2505"/>
      <c r="R39" s="2505"/>
    </row>
    <row r="40" spans="1:18" x14ac:dyDescent="0.2">
      <c r="C40" s="2251"/>
    </row>
  </sheetData>
  <sheetProtection formatCells="0" formatColumns="0" formatRows="0" sort="0" autoFilter="0" pivotTables="0"/>
  <mergeCells count="39">
    <mergeCell ref="A1:R1"/>
    <mergeCell ref="A2:R2"/>
    <mergeCell ref="A3:C3"/>
    <mergeCell ref="D3:G3"/>
    <mergeCell ref="I3:L3"/>
    <mergeCell ref="N3:R3"/>
    <mergeCell ref="B17:C17"/>
    <mergeCell ref="A6:C6"/>
    <mergeCell ref="B7:C7"/>
    <mergeCell ref="B8:C8"/>
    <mergeCell ref="B9:C9"/>
    <mergeCell ref="A10:C10"/>
    <mergeCell ref="A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38:R38"/>
    <mergeCell ref="B39:R39"/>
    <mergeCell ref="B37:R37"/>
    <mergeCell ref="B30:C30"/>
    <mergeCell ref="B31:C31"/>
    <mergeCell ref="A33:C33"/>
    <mergeCell ref="A34:C34"/>
    <mergeCell ref="B35:R35"/>
    <mergeCell ref="B36:R36"/>
  </mergeCells>
  <pageMargins left="0.25" right="0.25" top="0.5" bottom="0.25" header="0.5" footer="0.5"/>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zoomScaleNormal="100" workbookViewId="0">
      <selection activeCell="A33" sqref="A33:C33"/>
    </sheetView>
  </sheetViews>
  <sheetFormatPr defaultColWidth="9.140625" defaultRowHeight="12.75" x14ac:dyDescent="0.2"/>
  <cols>
    <col min="1" max="2" width="2.140625" style="34" customWidth="1"/>
    <col min="3" max="3" width="47.28515625" style="34" customWidth="1"/>
    <col min="4" max="4" width="7.85546875" style="2005" customWidth="1"/>
    <col min="5" max="6" width="7.140625" style="34" customWidth="1"/>
    <col min="7" max="7" width="7.85546875" style="34" customWidth="1"/>
    <col min="8" max="8" width="1.28515625" style="34" customWidth="1"/>
    <col min="9" max="11" width="7.140625" style="34" customWidth="1"/>
    <col min="12" max="12" width="7.85546875" style="34" customWidth="1"/>
    <col min="13" max="13" width="1.28515625" style="34" customWidth="1"/>
    <col min="14" max="16" width="7.140625" style="34" customWidth="1"/>
    <col min="17" max="17" width="7.85546875" style="34" customWidth="1"/>
    <col min="18" max="18" width="1.28515625" style="34" customWidth="1"/>
    <col min="19" max="16384" width="9.140625" style="34"/>
  </cols>
  <sheetData>
    <row r="1" spans="1:18" ht="15.75" customHeight="1" x14ac:dyDescent="0.2">
      <c r="A1" s="2547" t="s">
        <v>875</v>
      </c>
      <c r="B1" s="2547"/>
      <c r="C1" s="2547"/>
      <c r="D1" s="2547"/>
      <c r="E1" s="2547"/>
      <c r="F1" s="2547"/>
      <c r="G1" s="2547"/>
      <c r="H1" s="2547"/>
      <c r="I1" s="2547"/>
      <c r="J1" s="2547"/>
      <c r="K1" s="2547"/>
      <c r="L1" s="2547"/>
      <c r="M1" s="2547"/>
      <c r="N1" s="2547"/>
      <c r="O1" s="2547"/>
      <c r="P1" s="2547"/>
      <c r="Q1" s="2547"/>
      <c r="R1" s="2547"/>
    </row>
    <row r="2" spans="1:18" s="1" customFormat="1" ht="10.5" customHeight="1" x14ac:dyDescent="0.2">
      <c r="A2" s="2548"/>
      <c r="B2" s="2548"/>
      <c r="C2" s="2548"/>
      <c r="D2" s="2548"/>
      <c r="E2" s="2548"/>
      <c r="F2" s="2548"/>
      <c r="G2" s="2548"/>
      <c r="H2" s="2548"/>
      <c r="I2" s="2548"/>
      <c r="J2" s="2548"/>
      <c r="K2" s="2548"/>
      <c r="L2" s="2548"/>
      <c r="M2" s="2548"/>
      <c r="N2" s="2548"/>
      <c r="O2" s="2548"/>
      <c r="P2" s="2548"/>
      <c r="Q2" s="2548"/>
      <c r="R2" s="2548"/>
    </row>
    <row r="3" spans="1:18" ht="10.5" customHeight="1" x14ac:dyDescent="0.2">
      <c r="A3" s="2548" t="s">
        <v>1</v>
      </c>
      <c r="B3" s="2548"/>
      <c r="C3" s="2548"/>
      <c r="D3" s="2551" t="s">
        <v>4</v>
      </c>
      <c r="E3" s="2552"/>
      <c r="F3" s="2552"/>
      <c r="G3" s="2552"/>
      <c r="H3" s="1968"/>
      <c r="I3" s="2551" t="s">
        <v>5</v>
      </c>
      <c r="J3" s="2552"/>
      <c r="K3" s="2552"/>
      <c r="L3" s="2552"/>
      <c r="M3" s="1969"/>
      <c r="N3" s="2552" t="s">
        <v>6</v>
      </c>
      <c r="O3" s="2552"/>
      <c r="P3" s="2552"/>
      <c r="Q3" s="2552"/>
      <c r="R3" s="2553"/>
    </row>
    <row r="4" spans="1:18" ht="10.5" customHeight="1" x14ac:dyDescent="0.2">
      <c r="A4" s="1970"/>
      <c r="B4" s="1970"/>
      <c r="C4" s="1970"/>
      <c r="D4" s="1971"/>
      <c r="E4" s="1972" t="s">
        <v>871</v>
      </c>
      <c r="F4" s="1972" t="s">
        <v>100</v>
      </c>
      <c r="G4" s="1972"/>
      <c r="H4" s="1973"/>
      <c r="I4" s="1971"/>
      <c r="J4" s="1972" t="s">
        <v>871</v>
      </c>
      <c r="K4" s="1972" t="s">
        <v>100</v>
      </c>
      <c r="L4" s="1972"/>
      <c r="M4" s="1973"/>
      <c r="N4" s="1972"/>
      <c r="O4" s="1972" t="s">
        <v>871</v>
      </c>
      <c r="P4" s="1972" t="s">
        <v>100</v>
      </c>
      <c r="Q4" s="1972"/>
      <c r="R4" s="1974"/>
    </row>
    <row r="5" spans="1:18" ht="10.5" customHeight="1" x14ac:dyDescent="0.2">
      <c r="A5" s="1970"/>
      <c r="B5" s="1970"/>
      <c r="C5" s="1970"/>
      <c r="D5" s="1975" t="s">
        <v>11</v>
      </c>
      <c r="E5" s="1976" t="s">
        <v>872</v>
      </c>
      <c r="F5" s="1976" t="s">
        <v>873</v>
      </c>
      <c r="G5" s="1976" t="s">
        <v>373</v>
      </c>
      <c r="H5" s="1977"/>
      <c r="I5" s="1975" t="s">
        <v>11</v>
      </c>
      <c r="J5" s="1976" t="s">
        <v>872</v>
      </c>
      <c r="K5" s="1976" t="s">
        <v>873</v>
      </c>
      <c r="L5" s="1976" t="s">
        <v>373</v>
      </c>
      <c r="M5" s="1977"/>
      <c r="N5" s="1976" t="s">
        <v>11</v>
      </c>
      <c r="O5" s="1976" t="s">
        <v>872</v>
      </c>
      <c r="P5" s="1976" t="s">
        <v>873</v>
      </c>
      <c r="Q5" s="1976" t="s">
        <v>373</v>
      </c>
      <c r="R5" s="1978"/>
    </row>
    <row r="6" spans="1:18" ht="10.5" customHeight="1" x14ac:dyDescent="0.2">
      <c r="A6" s="2545" t="s">
        <v>890</v>
      </c>
      <c r="B6" s="2545"/>
      <c r="C6" s="2545"/>
      <c r="D6" s="1979"/>
      <c r="E6" s="1980"/>
      <c r="F6" s="1980"/>
      <c r="G6" s="1980"/>
      <c r="H6" s="1974"/>
      <c r="I6" s="1979"/>
      <c r="J6" s="1980"/>
      <c r="K6" s="1980"/>
      <c r="L6" s="1980"/>
      <c r="M6" s="1974"/>
      <c r="N6" s="1980"/>
      <c r="O6" s="1980"/>
      <c r="P6" s="1980"/>
      <c r="Q6" s="1980"/>
      <c r="R6" s="1974"/>
    </row>
    <row r="7" spans="1:18" ht="10.5" customHeight="1" x14ac:dyDescent="0.2">
      <c r="A7" s="1981"/>
      <c r="B7" s="2542" t="s">
        <v>15</v>
      </c>
      <c r="C7" s="2542"/>
      <c r="D7" s="2006">
        <v>203930</v>
      </c>
      <c r="E7" s="1983">
        <v>1152</v>
      </c>
      <c r="F7" s="1983">
        <v>2453</v>
      </c>
      <c r="G7" s="1983">
        <f>SUM(D7:F7)</f>
        <v>207535</v>
      </c>
      <c r="H7" s="1982"/>
      <c r="I7" s="1983">
        <v>204733</v>
      </c>
      <c r="J7" s="1983">
        <v>1085</v>
      </c>
      <c r="K7" s="1983">
        <v>2417</v>
      </c>
      <c r="L7" s="1983">
        <f>SUM(I7:K7)</f>
        <v>208235</v>
      </c>
      <c r="M7" s="1982"/>
      <c r="N7" s="1983">
        <v>204842</v>
      </c>
      <c r="O7" s="1983">
        <v>991</v>
      </c>
      <c r="P7" s="1983">
        <v>2386</v>
      </c>
      <c r="Q7" s="1983">
        <f>SUM(N7:P7)</f>
        <v>208219</v>
      </c>
      <c r="R7" s="1984"/>
    </row>
    <row r="8" spans="1:18" ht="10.5" customHeight="1" x14ac:dyDescent="0.2">
      <c r="A8" s="1985"/>
      <c r="B8" s="2542" t="s">
        <v>16</v>
      </c>
      <c r="C8" s="2542"/>
      <c r="D8" s="2006">
        <v>41506</v>
      </c>
      <c r="E8" s="1983">
        <v>356</v>
      </c>
      <c r="F8" s="1983">
        <v>715</v>
      </c>
      <c r="G8" s="1983">
        <f>SUM(D8:F8)</f>
        <v>42577</v>
      </c>
      <c r="H8" s="1982"/>
      <c r="I8" s="1983">
        <v>40900</v>
      </c>
      <c r="J8" s="1983">
        <v>422</v>
      </c>
      <c r="K8" s="1983">
        <v>700</v>
      </c>
      <c r="L8" s="1983">
        <f>SUM(I8:K8)</f>
        <v>42022</v>
      </c>
      <c r="M8" s="1982"/>
      <c r="N8" s="1983">
        <v>40572</v>
      </c>
      <c r="O8" s="1983">
        <v>378</v>
      </c>
      <c r="P8" s="1983">
        <v>607</v>
      </c>
      <c r="Q8" s="1983">
        <f>SUM(N8:P8)</f>
        <v>41557</v>
      </c>
      <c r="R8" s="1987"/>
    </row>
    <row r="9" spans="1:18" ht="10.5" customHeight="1" x14ac:dyDescent="0.2">
      <c r="A9" s="1985"/>
      <c r="B9" s="2542" t="s">
        <v>17</v>
      </c>
      <c r="C9" s="2542"/>
      <c r="D9" s="1989">
        <v>12060</v>
      </c>
      <c r="E9" s="1990">
        <v>36</v>
      </c>
      <c r="F9" s="1990">
        <v>159</v>
      </c>
      <c r="G9" s="1990">
        <f>SUM(D9:F9)</f>
        <v>12255</v>
      </c>
      <c r="H9" s="1991"/>
      <c r="I9" s="1990">
        <v>11954</v>
      </c>
      <c r="J9" s="1990">
        <v>36</v>
      </c>
      <c r="K9" s="1990">
        <v>152</v>
      </c>
      <c r="L9" s="1990">
        <f>SUM(I9:K9)</f>
        <v>12142</v>
      </c>
      <c r="M9" s="1991"/>
      <c r="N9" s="1990">
        <v>12009</v>
      </c>
      <c r="O9" s="1990">
        <v>35</v>
      </c>
      <c r="P9" s="1990">
        <v>149</v>
      </c>
      <c r="Q9" s="1990">
        <f>SUM(N9:P9)</f>
        <v>12193</v>
      </c>
      <c r="R9" s="1987"/>
    </row>
    <row r="10" spans="1:18" ht="10.5" customHeight="1" x14ac:dyDescent="0.2">
      <c r="A10" s="2543" t="s">
        <v>18</v>
      </c>
      <c r="B10" s="2543"/>
      <c r="C10" s="2543"/>
      <c r="D10" s="1993">
        <f t="shared" ref="D10:G10" si="0">SUM(D7:D9)</f>
        <v>257496</v>
      </c>
      <c r="E10" s="1994">
        <f t="shared" si="0"/>
        <v>1544</v>
      </c>
      <c r="F10" s="1994">
        <f t="shared" si="0"/>
        <v>3327</v>
      </c>
      <c r="G10" s="1994">
        <f t="shared" si="0"/>
        <v>262367</v>
      </c>
      <c r="H10" s="1992"/>
      <c r="I10" s="1993">
        <f t="shared" ref="I10:L10" si="1">SUM(I7:I9)</f>
        <v>257587</v>
      </c>
      <c r="J10" s="1994">
        <f t="shared" si="1"/>
        <v>1543</v>
      </c>
      <c r="K10" s="1994">
        <f t="shared" si="1"/>
        <v>3269</v>
      </c>
      <c r="L10" s="1994">
        <f t="shared" si="1"/>
        <v>262399</v>
      </c>
      <c r="M10" s="1992"/>
      <c r="N10" s="1993">
        <f t="shared" ref="N10:Q10" si="2">SUM(N7:N9)</f>
        <v>257423</v>
      </c>
      <c r="O10" s="1994">
        <f t="shared" si="2"/>
        <v>1404</v>
      </c>
      <c r="P10" s="1994">
        <f t="shared" si="2"/>
        <v>3142</v>
      </c>
      <c r="Q10" s="1994">
        <f t="shared" si="2"/>
        <v>261969</v>
      </c>
      <c r="R10" s="1995"/>
    </row>
    <row r="11" spans="1:18" ht="10.5" customHeight="1" x14ac:dyDescent="0.2">
      <c r="A11" s="2546"/>
      <c r="B11" s="2546"/>
      <c r="C11" s="2546"/>
      <c r="D11" s="1996"/>
      <c r="E11" s="1997"/>
      <c r="F11" s="1997"/>
      <c r="G11" s="1997"/>
      <c r="H11" s="1986"/>
      <c r="I11" s="1996"/>
      <c r="J11" s="1997"/>
      <c r="K11" s="1997"/>
      <c r="L11" s="1997"/>
      <c r="M11" s="1986"/>
      <c r="N11" s="1996"/>
      <c r="O11" s="1997"/>
      <c r="P11" s="1997"/>
      <c r="Q11" s="1997"/>
      <c r="R11" s="1987"/>
    </row>
    <row r="12" spans="1:18" ht="10.5" customHeight="1" x14ac:dyDescent="0.2">
      <c r="A12" s="1998"/>
      <c r="B12" s="2542" t="s">
        <v>19</v>
      </c>
      <c r="C12" s="2542"/>
      <c r="D12" s="1996">
        <v>6426</v>
      </c>
      <c r="E12" s="1997">
        <v>39</v>
      </c>
      <c r="F12" s="1997">
        <v>266</v>
      </c>
      <c r="G12" s="1997">
        <f>SUM(D12:F12)</f>
        <v>6731</v>
      </c>
      <c r="H12" s="1986"/>
      <c r="I12" s="1997">
        <v>6455</v>
      </c>
      <c r="J12" s="1997">
        <v>107</v>
      </c>
      <c r="K12" s="1997">
        <v>255</v>
      </c>
      <c r="L12" s="1997">
        <f>SUM(I12:K12)</f>
        <v>6817</v>
      </c>
      <c r="M12" s="1986"/>
      <c r="N12" s="1997">
        <v>6416</v>
      </c>
      <c r="O12" s="1997">
        <v>127</v>
      </c>
      <c r="P12" s="1997">
        <v>256</v>
      </c>
      <c r="Q12" s="1997">
        <f>SUM(N12:P12)</f>
        <v>6799</v>
      </c>
      <c r="R12" s="1984"/>
    </row>
    <row r="13" spans="1:18" ht="10.5" customHeight="1" x14ac:dyDescent="0.2">
      <c r="A13" s="1985"/>
      <c r="B13" s="2542" t="s">
        <v>20</v>
      </c>
      <c r="C13" s="2542"/>
      <c r="D13" s="2007">
        <v>6885</v>
      </c>
      <c r="E13" s="2000">
        <v>5529</v>
      </c>
      <c r="F13" s="2000">
        <v>2043</v>
      </c>
      <c r="G13" s="2001">
        <f>SUM(D13:F13)</f>
        <v>14457</v>
      </c>
      <c r="H13" s="1999"/>
      <c r="I13" s="2000">
        <v>5935</v>
      </c>
      <c r="J13" s="2000">
        <v>4912</v>
      </c>
      <c r="K13" s="2000">
        <v>1802</v>
      </c>
      <c r="L13" s="2001">
        <f>SUM(I13:K13)</f>
        <v>12649</v>
      </c>
      <c r="M13" s="1999"/>
      <c r="N13" s="2000">
        <v>5933</v>
      </c>
      <c r="O13" s="2000">
        <v>4913</v>
      </c>
      <c r="P13" s="2000">
        <v>1761</v>
      </c>
      <c r="Q13" s="2001">
        <f>SUM(N13:P13)</f>
        <v>12607</v>
      </c>
      <c r="R13" s="1987"/>
    </row>
    <row r="14" spans="1:18" ht="10.5" customHeight="1" x14ac:dyDescent="0.2">
      <c r="A14" s="1985"/>
      <c r="B14" s="2542" t="s">
        <v>21</v>
      </c>
      <c r="C14" s="2542"/>
      <c r="D14" s="2007">
        <v>5219</v>
      </c>
      <c r="E14" s="2000">
        <v>1914</v>
      </c>
      <c r="F14" s="2000">
        <v>438</v>
      </c>
      <c r="G14" s="2001">
        <f t="shared" ref="G14:G29" si="3">SUM(D14:F14)</f>
        <v>7571</v>
      </c>
      <c r="H14" s="1999"/>
      <c r="I14" s="2000">
        <v>4953</v>
      </c>
      <c r="J14" s="2000">
        <v>1830</v>
      </c>
      <c r="K14" s="2000">
        <v>436</v>
      </c>
      <c r="L14" s="2001">
        <f t="shared" ref="L14:L29" si="4">SUM(I14:K14)</f>
        <v>7219</v>
      </c>
      <c r="M14" s="1999"/>
      <c r="N14" s="2000">
        <v>4987</v>
      </c>
      <c r="O14" s="2000">
        <v>1804</v>
      </c>
      <c r="P14" s="2000">
        <v>426</v>
      </c>
      <c r="Q14" s="2001">
        <f t="shared" ref="Q14:Q29" si="5">SUM(N14:P14)</f>
        <v>7217</v>
      </c>
      <c r="R14" s="1987"/>
    </row>
    <row r="15" spans="1:18" ht="10.5" customHeight="1" x14ac:dyDescent="0.2">
      <c r="A15" s="1985"/>
      <c r="B15" s="2542" t="s">
        <v>22</v>
      </c>
      <c r="C15" s="2542"/>
      <c r="D15" s="2007">
        <v>7018</v>
      </c>
      <c r="E15" s="2000">
        <v>3840</v>
      </c>
      <c r="F15" s="2000">
        <v>1675</v>
      </c>
      <c r="G15" s="2001">
        <f t="shared" si="3"/>
        <v>12533</v>
      </c>
      <c r="H15" s="1999"/>
      <c r="I15" s="2000">
        <v>6772</v>
      </c>
      <c r="J15" s="2000">
        <v>3758</v>
      </c>
      <c r="K15" s="2000">
        <v>1685</v>
      </c>
      <c r="L15" s="2001">
        <f t="shared" si="4"/>
        <v>12215</v>
      </c>
      <c r="M15" s="1999"/>
      <c r="N15" s="2000">
        <v>6802</v>
      </c>
      <c r="O15" s="2000">
        <v>3645</v>
      </c>
      <c r="P15" s="2000">
        <v>1732</v>
      </c>
      <c r="Q15" s="2001">
        <f t="shared" si="5"/>
        <v>12179</v>
      </c>
      <c r="R15" s="1987"/>
    </row>
    <row r="16" spans="1:18" ht="10.5" customHeight="1" x14ac:dyDescent="0.2">
      <c r="A16" s="1985"/>
      <c r="B16" s="2542" t="s">
        <v>23</v>
      </c>
      <c r="C16" s="2542"/>
      <c r="D16" s="2007">
        <v>2318</v>
      </c>
      <c r="E16" s="2000">
        <v>2143</v>
      </c>
      <c r="F16" s="2000">
        <v>125</v>
      </c>
      <c r="G16" s="2001">
        <f t="shared" si="3"/>
        <v>4586</v>
      </c>
      <c r="H16" s="1999"/>
      <c r="I16" s="2000">
        <v>2271</v>
      </c>
      <c r="J16" s="2000">
        <v>1996</v>
      </c>
      <c r="K16" s="2000">
        <v>90</v>
      </c>
      <c r="L16" s="2001">
        <f t="shared" si="4"/>
        <v>4357</v>
      </c>
      <c r="M16" s="1999"/>
      <c r="N16" s="2000">
        <v>2242</v>
      </c>
      <c r="O16" s="2000">
        <v>1980</v>
      </c>
      <c r="P16" s="2000">
        <v>87</v>
      </c>
      <c r="Q16" s="2001">
        <f t="shared" si="5"/>
        <v>4309</v>
      </c>
      <c r="R16" s="1987"/>
    </row>
    <row r="17" spans="1:18" ht="10.5" customHeight="1" x14ac:dyDescent="0.2">
      <c r="A17" s="1985"/>
      <c r="B17" s="2542" t="s">
        <v>24</v>
      </c>
      <c r="C17" s="2542"/>
      <c r="D17" s="2007">
        <v>3294</v>
      </c>
      <c r="E17" s="2000">
        <v>695</v>
      </c>
      <c r="F17" s="2000">
        <v>92</v>
      </c>
      <c r="G17" s="2001">
        <f t="shared" si="3"/>
        <v>4081</v>
      </c>
      <c r="H17" s="1999"/>
      <c r="I17" s="2000">
        <v>3504</v>
      </c>
      <c r="J17" s="2000">
        <v>757</v>
      </c>
      <c r="K17" s="2000">
        <v>90</v>
      </c>
      <c r="L17" s="2001">
        <f t="shared" si="4"/>
        <v>4351</v>
      </c>
      <c r="M17" s="1999"/>
      <c r="N17" s="2000">
        <v>3308</v>
      </c>
      <c r="O17" s="2000">
        <v>673</v>
      </c>
      <c r="P17" s="2000">
        <v>96</v>
      </c>
      <c r="Q17" s="2001">
        <f t="shared" si="5"/>
        <v>4077</v>
      </c>
      <c r="R17" s="1987"/>
    </row>
    <row r="18" spans="1:18" ht="11.25" customHeight="1" x14ac:dyDescent="0.2">
      <c r="A18" s="1985"/>
      <c r="B18" s="2542" t="s">
        <v>861</v>
      </c>
      <c r="C18" s="2542"/>
      <c r="D18" s="2007">
        <v>16297</v>
      </c>
      <c r="E18" s="2000">
        <v>14559</v>
      </c>
      <c r="F18" s="2000">
        <v>1624</v>
      </c>
      <c r="G18" s="2001">
        <f t="shared" si="3"/>
        <v>32480</v>
      </c>
      <c r="H18" s="1999"/>
      <c r="I18" s="2000">
        <v>14851</v>
      </c>
      <c r="J18" s="2000">
        <v>14508</v>
      </c>
      <c r="K18" s="2000">
        <v>1369</v>
      </c>
      <c r="L18" s="2001">
        <f t="shared" si="4"/>
        <v>30728</v>
      </c>
      <c r="M18" s="1999"/>
      <c r="N18" s="2000">
        <v>14126</v>
      </c>
      <c r="O18" s="2000">
        <v>14136</v>
      </c>
      <c r="P18" s="2000">
        <v>1370</v>
      </c>
      <c r="Q18" s="2001">
        <f t="shared" si="5"/>
        <v>29632</v>
      </c>
      <c r="R18" s="1987"/>
    </row>
    <row r="19" spans="1:18" ht="10.5" customHeight="1" x14ac:dyDescent="0.2">
      <c r="A19" s="1985"/>
      <c r="B19" s="2542" t="s">
        <v>26</v>
      </c>
      <c r="C19" s="2542"/>
      <c r="D19" s="2007">
        <v>6011</v>
      </c>
      <c r="E19" s="2000">
        <v>79</v>
      </c>
      <c r="F19" s="2000">
        <v>25</v>
      </c>
      <c r="G19" s="2001">
        <f t="shared" si="3"/>
        <v>6115</v>
      </c>
      <c r="H19" s="1999"/>
      <c r="I19" s="2000">
        <v>6007</v>
      </c>
      <c r="J19" s="2000">
        <v>113</v>
      </c>
      <c r="K19" s="2000">
        <v>24</v>
      </c>
      <c r="L19" s="2001">
        <f t="shared" si="4"/>
        <v>6144</v>
      </c>
      <c r="M19" s="1999"/>
      <c r="N19" s="2000">
        <v>5867</v>
      </c>
      <c r="O19" s="2000">
        <v>113</v>
      </c>
      <c r="P19" s="2000">
        <v>24</v>
      </c>
      <c r="Q19" s="2001">
        <f t="shared" si="5"/>
        <v>6004</v>
      </c>
      <c r="R19" s="1987"/>
    </row>
    <row r="20" spans="1:18" ht="10.5" customHeight="1" x14ac:dyDescent="0.2">
      <c r="A20" s="1985"/>
      <c r="B20" s="2542" t="s">
        <v>27</v>
      </c>
      <c r="C20" s="2542"/>
      <c r="D20" s="2007">
        <v>5064</v>
      </c>
      <c r="E20" s="2000">
        <v>2375</v>
      </c>
      <c r="F20" s="2000">
        <v>440</v>
      </c>
      <c r="G20" s="2001">
        <f t="shared" si="3"/>
        <v>7879</v>
      </c>
      <c r="H20" s="1999"/>
      <c r="I20" s="2000">
        <v>4804</v>
      </c>
      <c r="J20" s="2000">
        <v>2260</v>
      </c>
      <c r="K20" s="2000">
        <v>485</v>
      </c>
      <c r="L20" s="2001">
        <f t="shared" si="4"/>
        <v>7549</v>
      </c>
      <c r="M20" s="1999"/>
      <c r="N20" s="2000">
        <v>4825</v>
      </c>
      <c r="O20" s="2000">
        <v>2213</v>
      </c>
      <c r="P20" s="2000">
        <v>406</v>
      </c>
      <c r="Q20" s="2001">
        <f t="shared" si="5"/>
        <v>7444</v>
      </c>
      <c r="R20" s="1987"/>
    </row>
    <row r="21" spans="1:18" ht="10.5" customHeight="1" x14ac:dyDescent="0.2">
      <c r="A21" s="1985"/>
      <c r="B21" s="2542" t="s">
        <v>28</v>
      </c>
      <c r="C21" s="2542"/>
      <c r="D21" s="2007">
        <v>824</v>
      </c>
      <c r="E21" s="2000">
        <v>60</v>
      </c>
      <c r="F21" s="2000">
        <v>710</v>
      </c>
      <c r="G21" s="2001">
        <f t="shared" si="3"/>
        <v>1594</v>
      </c>
      <c r="H21" s="1999"/>
      <c r="I21" s="2000">
        <v>779</v>
      </c>
      <c r="J21" s="2000">
        <v>81</v>
      </c>
      <c r="K21" s="2000">
        <v>545</v>
      </c>
      <c r="L21" s="2001">
        <f t="shared" si="4"/>
        <v>1405</v>
      </c>
      <c r="M21" s="1999"/>
      <c r="N21" s="2000">
        <v>689</v>
      </c>
      <c r="O21" s="2000">
        <v>80</v>
      </c>
      <c r="P21" s="2000">
        <v>831</v>
      </c>
      <c r="Q21" s="2001">
        <f t="shared" si="5"/>
        <v>1600</v>
      </c>
      <c r="R21" s="1987"/>
    </row>
    <row r="22" spans="1:18" ht="10.5" customHeight="1" x14ac:dyDescent="0.2">
      <c r="A22" s="1985"/>
      <c r="B22" s="2542" t="s">
        <v>29</v>
      </c>
      <c r="C22" s="2542"/>
      <c r="D22" s="2007">
        <v>446</v>
      </c>
      <c r="E22" s="2000">
        <v>215</v>
      </c>
      <c r="F22" s="2000">
        <v>0</v>
      </c>
      <c r="G22" s="2001">
        <f t="shared" si="3"/>
        <v>661</v>
      </c>
      <c r="H22" s="1999"/>
      <c r="I22" s="2000">
        <v>431</v>
      </c>
      <c r="J22" s="2000">
        <v>219</v>
      </c>
      <c r="K22" s="2000">
        <v>0</v>
      </c>
      <c r="L22" s="2001">
        <f t="shared" si="4"/>
        <v>650</v>
      </c>
      <c r="M22" s="1999"/>
      <c r="N22" s="2000">
        <v>469</v>
      </c>
      <c r="O22" s="2000">
        <v>241</v>
      </c>
      <c r="P22" s="2000">
        <v>0</v>
      </c>
      <c r="Q22" s="2001">
        <f t="shared" si="5"/>
        <v>710</v>
      </c>
      <c r="R22" s="1987"/>
    </row>
    <row r="23" spans="1:18" ht="10.5" customHeight="1" x14ac:dyDescent="0.2">
      <c r="A23" s="1985"/>
      <c r="B23" s="2542" t="s">
        <v>30</v>
      </c>
      <c r="C23" s="2542"/>
      <c r="D23" s="2007">
        <v>575</v>
      </c>
      <c r="E23" s="2000">
        <v>1082</v>
      </c>
      <c r="F23" s="2000">
        <v>0</v>
      </c>
      <c r="G23" s="2001">
        <f t="shared" si="3"/>
        <v>1657</v>
      </c>
      <c r="H23" s="1999"/>
      <c r="I23" s="2000">
        <v>421</v>
      </c>
      <c r="J23" s="2000">
        <v>1173</v>
      </c>
      <c r="K23" s="2000">
        <v>0</v>
      </c>
      <c r="L23" s="2001">
        <f t="shared" si="4"/>
        <v>1594</v>
      </c>
      <c r="M23" s="1999"/>
      <c r="N23" s="2000">
        <v>426</v>
      </c>
      <c r="O23" s="2000">
        <v>918</v>
      </c>
      <c r="P23" s="2000">
        <v>0</v>
      </c>
      <c r="Q23" s="2001">
        <f t="shared" si="5"/>
        <v>1344</v>
      </c>
      <c r="R23" s="1987"/>
    </row>
    <row r="24" spans="1:18" ht="10.5" customHeight="1" x14ac:dyDescent="0.2">
      <c r="A24" s="1985"/>
      <c r="B24" s="2542" t="s">
        <v>31</v>
      </c>
      <c r="C24" s="2542"/>
      <c r="D24" s="2007">
        <v>275</v>
      </c>
      <c r="E24" s="2000">
        <v>887</v>
      </c>
      <c r="F24" s="2000">
        <v>208</v>
      </c>
      <c r="G24" s="2001">
        <f t="shared" si="3"/>
        <v>1370</v>
      </c>
      <c r="H24" s="1999"/>
      <c r="I24" s="2000">
        <v>272</v>
      </c>
      <c r="J24" s="2000">
        <v>864</v>
      </c>
      <c r="K24" s="2000">
        <v>217</v>
      </c>
      <c r="L24" s="2001">
        <f t="shared" si="4"/>
        <v>1353</v>
      </c>
      <c r="M24" s="1999"/>
      <c r="N24" s="2000">
        <v>216</v>
      </c>
      <c r="O24" s="2000">
        <v>847</v>
      </c>
      <c r="P24" s="2000">
        <v>219</v>
      </c>
      <c r="Q24" s="2001">
        <f t="shared" si="5"/>
        <v>1282</v>
      </c>
      <c r="R24" s="1987"/>
    </row>
    <row r="25" spans="1:18" ht="10.5" customHeight="1" x14ac:dyDescent="0.2">
      <c r="A25" s="1985"/>
      <c r="B25" s="2542" t="s">
        <v>32</v>
      </c>
      <c r="C25" s="2542"/>
      <c r="D25" s="2007">
        <v>527</v>
      </c>
      <c r="E25" s="2000">
        <v>102</v>
      </c>
      <c r="F25" s="2000">
        <v>85</v>
      </c>
      <c r="G25" s="2001">
        <f t="shared" si="3"/>
        <v>714</v>
      </c>
      <c r="H25" s="1999"/>
      <c r="I25" s="2000">
        <v>485</v>
      </c>
      <c r="J25" s="2000">
        <v>90</v>
      </c>
      <c r="K25" s="2000">
        <v>88</v>
      </c>
      <c r="L25" s="2001">
        <f t="shared" si="4"/>
        <v>663</v>
      </c>
      <c r="M25" s="1999"/>
      <c r="N25" s="2000">
        <v>274</v>
      </c>
      <c r="O25" s="2000">
        <v>90</v>
      </c>
      <c r="P25" s="2000">
        <v>87</v>
      </c>
      <c r="Q25" s="2001">
        <f t="shared" si="5"/>
        <v>451</v>
      </c>
      <c r="R25" s="1987"/>
    </row>
    <row r="26" spans="1:18" ht="10.5" customHeight="1" x14ac:dyDescent="0.2">
      <c r="A26" s="1985"/>
      <c r="B26" s="2542" t="s">
        <v>33</v>
      </c>
      <c r="C26" s="2542"/>
      <c r="D26" s="2007">
        <v>1880</v>
      </c>
      <c r="E26" s="2000">
        <v>893</v>
      </c>
      <c r="F26" s="2000">
        <v>1642</v>
      </c>
      <c r="G26" s="2001">
        <f t="shared" si="3"/>
        <v>4415</v>
      </c>
      <c r="H26" s="1999"/>
      <c r="I26" s="2000">
        <v>1824</v>
      </c>
      <c r="J26" s="2000">
        <v>775</v>
      </c>
      <c r="K26" s="2000">
        <v>1829</v>
      </c>
      <c r="L26" s="2001">
        <f t="shared" si="4"/>
        <v>4428</v>
      </c>
      <c r="M26" s="1999"/>
      <c r="N26" s="2000">
        <v>1897</v>
      </c>
      <c r="O26" s="2000">
        <v>705</v>
      </c>
      <c r="P26" s="2000">
        <v>1713</v>
      </c>
      <c r="Q26" s="2001">
        <f t="shared" si="5"/>
        <v>4315</v>
      </c>
      <c r="R26" s="1987"/>
    </row>
    <row r="27" spans="1:18" ht="10.5" customHeight="1" x14ac:dyDescent="0.2">
      <c r="A27" s="1985"/>
      <c r="B27" s="2542" t="s">
        <v>34</v>
      </c>
      <c r="C27" s="2542"/>
      <c r="D27" s="2007">
        <v>2291</v>
      </c>
      <c r="E27" s="2000">
        <v>1226</v>
      </c>
      <c r="F27" s="2000">
        <v>647</v>
      </c>
      <c r="G27" s="2001">
        <f t="shared" si="3"/>
        <v>4164</v>
      </c>
      <c r="H27" s="1999"/>
      <c r="I27" s="2000">
        <v>2521</v>
      </c>
      <c r="J27" s="2000">
        <v>1304</v>
      </c>
      <c r="K27" s="2000">
        <v>895</v>
      </c>
      <c r="L27" s="2001">
        <f t="shared" si="4"/>
        <v>4720</v>
      </c>
      <c r="M27" s="1999"/>
      <c r="N27" s="2000">
        <v>2213</v>
      </c>
      <c r="O27" s="2000">
        <v>1144</v>
      </c>
      <c r="P27" s="2000">
        <v>871</v>
      </c>
      <c r="Q27" s="2001">
        <f t="shared" si="5"/>
        <v>4228</v>
      </c>
      <c r="R27" s="1987"/>
    </row>
    <row r="28" spans="1:18" ht="11.25" customHeight="1" x14ac:dyDescent="0.2">
      <c r="A28" s="1985"/>
      <c r="B28" s="2542" t="s">
        <v>862</v>
      </c>
      <c r="C28" s="2542"/>
      <c r="D28" s="2007">
        <v>2870</v>
      </c>
      <c r="E28" s="2000">
        <v>3040</v>
      </c>
      <c r="F28" s="2000">
        <v>28</v>
      </c>
      <c r="G28" s="2001">
        <f t="shared" si="3"/>
        <v>5938</v>
      </c>
      <c r="H28" s="1999"/>
      <c r="I28" s="2000">
        <v>2782</v>
      </c>
      <c r="J28" s="2000">
        <v>3047</v>
      </c>
      <c r="K28" s="2000">
        <v>27</v>
      </c>
      <c r="L28" s="2001">
        <f t="shared" si="4"/>
        <v>5856</v>
      </c>
      <c r="M28" s="1999"/>
      <c r="N28" s="2000">
        <v>2806</v>
      </c>
      <c r="O28" s="2000">
        <v>2997</v>
      </c>
      <c r="P28" s="2000">
        <v>28</v>
      </c>
      <c r="Q28" s="2001">
        <f t="shared" si="5"/>
        <v>5831</v>
      </c>
      <c r="R28" s="1987"/>
    </row>
    <row r="29" spans="1:18" ht="10.5" customHeight="1" x14ac:dyDescent="0.2">
      <c r="A29" s="1985"/>
      <c r="B29" s="2542" t="s">
        <v>36</v>
      </c>
      <c r="C29" s="2542"/>
      <c r="D29" s="2007">
        <v>954</v>
      </c>
      <c r="E29" s="2000">
        <v>92</v>
      </c>
      <c r="F29" s="2000">
        <v>1598</v>
      </c>
      <c r="G29" s="2001">
        <f t="shared" si="3"/>
        <v>2644</v>
      </c>
      <c r="H29" s="1999"/>
      <c r="I29" s="2000">
        <v>875</v>
      </c>
      <c r="J29" s="2000">
        <v>29</v>
      </c>
      <c r="K29" s="2000">
        <v>1598</v>
      </c>
      <c r="L29" s="2001">
        <f t="shared" si="4"/>
        <v>2502</v>
      </c>
      <c r="M29" s="1999"/>
      <c r="N29" s="2000">
        <v>892</v>
      </c>
      <c r="O29" s="2000">
        <v>23</v>
      </c>
      <c r="P29" s="2000">
        <v>1622</v>
      </c>
      <c r="Q29" s="2001">
        <f t="shared" si="5"/>
        <v>2537</v>
      </c>
      <c r="R29" s="1987"/>
    </row>
    <row r="30" spans="1:18" ht="10.5" customHeight="1" x14ac:dyDescent="0.2">
      <c r="A30" s="1985"/>
      <c r="B30" s="2542" t="s">
        <v>37</v>
      </c>
      <c r="C30" s="2542"/>
      <c r="D30" s="2007">
        <v>0</v>
      </c>
      <c r="E30" s="2000">
        <v>0</v>
      </c>
      <c r="F30" s="2000">
        <v>0</v>
      </c>
      <c r="G30" s="2001">
        <f>SUM(D30:F30)</f>
        <v>0</v>
      </c>
      <c r="H30" s="1999"/>
      <c r="I30" s="2000">
        <v>0</v>
      </c>
      <c r="J30" s="2000">
        <v>0</v>
      </c>
      <c r="K30" s="2000">
        <v>0</v>
      </c>
      <c r="L30" s="2001">
        <f>SUM(I30:K30)</f>
        <v>0</v>
      </c>
      <c r="M30" s="1999"/>
      <c r="N30" s="2000">
        <v>0</v>
      </c>
      <c r="O30" s="2000">
        <v>0</v>
      </c>
      <c r="P30" s="2000">
        <v>0</v>
      </c>
      <c r="Q30" s="2001">
        <f>SUM(N30:P30)</f>
        <v>0</v>
      </c>
      <c r="R30" s="1987"/>
    </row>
    <row r="31" spans="1:18" ht="10.5" customHeight="1" x14ac:dyDescent="0.2">
      <c r="A31" s="2002"/>
      <c r="B31" s="2540" t="s">
        <v>874</v>
      </c>
      <c r="C31" s="2540"/>
      <c r="D31" s="1996"/>
      <c r="E31" s="1997"/>
      <c r="F31" s="1997"/>
      <c r="G31" s="1997"/>
      <c r="H31" s="1986"/>
      <c r="I31" s="1997"/>
      <c r="J31" s="1997"/>
      <c r="K31" s="1997"/>
      <c r="L31" s="1997"/>
      <c r="M31" s="1986"/>
      <c r="N31" s="1997"/>
      <c r="O31" s="1997"/>
      <c r="P31" s="1997"/>
      <c r="Q31" s="1997"/>
      <c r="R31" s="1987"/>
    </row>
    <row r="32" spans="1:18" ht="11.25" customHeight="1" x14ac:dyDescent="0.2">
      <c r="A32" s="1998"/>
      <c r="B32" s="2003"/>
      <c r="C32" s="2003" t="s">
        <v>903</v>
      </c>
      <c r="D32" s="1989">
        <v>-98</v>
      </c>
      <c r="E32" s="1997">
        <v>-108</v>
      </c>
      <c r="F32" s="1997">
        <v>-90</v>
      </c>
      <c r="G32" s="1997">
        <f>SUM(D32:F32)</f>
        <v>-296</v>
      </c>
      <c r="H32" s="1986"/>
      <c r="I32" s="1997">
        <v>-95</v>
      </c>
      <c r="J32" s="1997">
        <v>-93</v>
      </c>
      <c r="K32" s="1997">
        <v>-101</v>
      </c>
      <c r="L32" s="1997">
        <f>SUM(I32:K32)</f>
        <v>-289</v>
      </c>
      <c r="M32" s="1986"/>
      <c r="N32" s="1997">
        <v>-104</v>
      </c>
      <c r="O32" s="1997">
        <v>-100</v>
      </c>
      <c r="P32" s="1997">
        <v>-115</v>
      </c>
      <c r="Q32" s="1997">
        <f>SUM(N32:P32)</f>
        <v>-319</v>
      </c>
      <c r="R32" s="1987"/>
    </row>
    <row r="33" spans="1:18" ht="10.5" customHeight="1" x14ac:dyDescent="0.2">
      <c r="A33" s="2543" t="s">
        <v>39</v>
      </c>
      <c r="B33" s="2543"/>
      <c r="C33" s="2543"/>
      <c r="D33" s="1993">
        <f t="shared" ref="D33:G33" si="6">SUM(D12:D32)</f>
        <v>69076</v>
      </c>
      <c r="E33" s="1994">
        <f t="shared" si="6"/>
        <v>38662</v>
      </c>
      <c r="F33" s="1994">
        <f t="shared" si="6"/>
        <v>11556</v>
      </c>
      <c r="G33" s="1994">
        <f t="shared" si="6"/>
        <v>119294</v>
      </c>
      <c r="H33" s="1992"/>
      <c r="I33" s="1993">
        <f t="shared" ref="I33:L33" si="7">SUM(I12:I32)</f>
        <v>65847</v>
      </c>
      <c r="J33" s="1994">
        <f t="shared" si="7"/>
        <v>37730</v>
      </c>
      <c r="K33" s="1994">
        <f t="shared" si="7"/>
        <v>11334</v>
      </c>
      <c r="L33" s="1994">
        <f t="shared" si="7"/>
        <v>114911</v>
      </c>
      <c r="M33" s="1992"/>
      <c r="N33" s="1993">
        <f t="shared" ref="N33:Q33" si="8">SUM(N12:N32)</f>
        <v>64284</v>
      </c>
      <c r="O33" s="1994">
        <f t="shared" si="8"/>
        <v>36549</v>
      </c>
      <c r="P33" s="1994">
        <f t="shared" si="8"/>
        <v>11414</v>
      </c>
      <c r="Q33" s="1994">
        <f t="shared" si="8"/>
        <v>112247</v>
      </c>
      <c r="R33" s="1995"/>
    </row>
    <row r="34" spans="1:18" ht="10.5" customHeight="1" x14ac:dyDescent="0.2">
      <c r="A34" s="2543" t="s">
        <v>14</v>
      </c>
      <c r="B34" s="2543"/>
      <c r="C34" s="2543"/>
      <c r="D34" s="1989">
        <f t="shared" ref="D34:G34" si="9">D10+D33</f>
        <v>326572</v>
      </c>
      <c r="E34" s="1990">
        <f t="shared" si="9"/>
        <v>40206</v>
      </c>
      <c r="F34" s="1990">
        <f t="shared" si="9"/>
        <v>14883</v>
      </c>
      <c r="G34" s="1990">
        <f t="shared" si="9"/>
        <v>381661</v>
      </c>
      <c r="H34" s="1991"/>
      <c r="I34" s="1989">
        <f t="shared" ref="I34:L34" si="10">I10+I33</f>
        <v>323434</v>
      </c>
      <c r="J34" s="1990">
        <f t="shared" si="10"/>
        <v>39273</v>
      </c>
      <c r="K34" s="1990">
        <f t="shared" si="10"/>
        <v>14603</v>
      </c>
      <c r="L34" s="1990">
        <f t="shared" si="10"/>
        <v>377310</v>
      </c>
      <c r="M34" s="1991"/>
      <c r="N34" s="1989">
        <f t="shared" ref="N34:Q34" si="11">N10+N33</f>
        <v>321707</v>
      </c>
      <c r="O34" s="1990">
        <f t="shared" si="11"/>
        <v>37953</v>
      </c>
      <c r="P34" s="1990">
        <f t="shared" si="11"/>
        <v>14556</v>
      </c>
      <c r="Q34" s="1990">
        <f t="shared" si="11"/>
        <v>374216</v>
      </c>
      <c r="R34" s="1978"/>
    </row>
    <row r="35" spans="1:18" s="29" customFormat="1" ht="7.5" customHeight="1" x14ac:dyDescent="0.15">
      <c r="A35" s="2004"/>
      <c r="B35" s="2544"/>
      <c r="C35" s="2544"/>
      <c r="D35" s="2544"/>
      <c r="E35" s="2544"/>
      <c r="F35" s="2544"/>
      <c r="G35" s="2544"/>
      <c r="H35" s="2544"/>
      <c r="I35" s="2544"/>
      <c r="J35" s="2544"/>
      <c r="K35" s="2544"/>
      <c r="L35" s="2544"/>
      <c r="M35" s="2544"/>
      <c r="N35" s="2544"/>
      <c r="O35" s="2544"/>
      <c r="P35" s="2544"/>
      <c r="Q35" s="2544"/>
      <c r="R35" s="2544"/>
    </row>
    <row r="36" spans="1:18" s="32" customFormat="1" ht="8.25" customHeight="1" x14ac:dyDescent="0.15">
      <c r="A36" s="2554" t="s">
        <v>876</v>
      </c>
      <c r="B36" s="2554"/>
      <c r="C36" s="2554"/>
      <c r="D36" s="2554"/>
      <c r="E36" s="2554"/>
      <c r="F36" s="2554"/>
      <c r="G36" s="2554"/>
      <c r="H36" s="2554"/>
      <c r="I36" s="2554"/>
      <c r="J36" s="2554"/>
      <c r="K36" s="2554"/>
      <c r="L36" s="2554"/>
      <c r="M36" s="2554"/>
      <c r="N36" s="2554"/>
      <c r="O36" s="2554"/>
      <c r="P36" s="2554"/>
      <c r="Q36" s="2554"/>
      <c r="R36" s="2554"/>
    </row>
    <row r="39" spans="1:18" x14ac:dyDescent="0.2">
      <c r="C39" s="2251"/>
    </row>
  </sheetData>
  <sheetProtection formatCells="0" formatColumns="0" formatRows="0" sort="0" autoFilter="0" pivotTables="0"/>
  <mergeCells count="36">
    <mergeCell ref="A11:C11"/>
    <mergeCell ref="A1:R1"/>
    <mergeCell ref="A2:R2"/>
    <mergeCell ref="A3:C3"/>
    <mergeCell ref="D3:G3"/>
    <mergeCell ref="I3:L3"/>
    <mergeCell ref="N3:R3"/>
    <mergeCell ref="A6:C6"/>
    <mergeCell ref="B7:C7"/>
    <mergeCell ref="B8:C8"/>
    <mergeCell ref="B9:C9"/>
    <mergeCell ref="A10:C10"/>
    <mergeCell ref="B23:C23"/>
    <mergeCell ref="B12:C12"/>
    <mergeCell ref="B13:C13"/>
    <mergeCell ref="B14:C14"/>
    <mergeCell ref="B15:C15"/>
    <mergeCell ref="B16:C16"/>
    <mergeCell ref="B17:C17"/>
    <mergeCell ref="B18:C18"/>
    <mergeCell ref="B19:C19"/>
    <mergeCell ref="B20:C20"/>
    <mergeCell ref="B21:C21"/>
    <mergeCell ref="B22:C22"/>
    <mergeCell ref="A36:R36"/>
    <mergeCell ref="B24:C24"/>
    <mergeCell ref="B25:C25"/>
    <mergeCell ref="B26:C26"/>
    <mergeCell ref="B27:C27"/>
    <mergeCell ref="B28:C28"/>
    <mergeCell ref="B29:C29"/>
    <mergeCell ref="B30:C30"/>
    <mergeCell ref="B31:C31"/>
    <mergeCell ref="A33:C33"/>
    <mergeCell ref="A34:C34"/>
    <mergeCell ref="B35:R35"/>
  </mergeCells>
  <pageMargins left="0.25" right="0.25" top="0.5" bottom="0.25" header="0.5" footer="0.5"/>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zoomScaleNormal="100" workbookViewId="0">
      <selection activeCell="C41" sqref="C41"/>
    </sheetView>
  </sheetViews>
  <sheetFormatPr defaultColWidth="9.140625" defaultRowHeight="12.75" x14ac:dyDescent="0.2"/>
  <cols>
    <col min="1" max="2" width="2.140625" style="34" customWidth="1"/>
    <col min="3" max="3" width="47.28515625" style="34" customWidth="1"/>
    <col min="4" max="4" width="7.85546875" style="2005" customWidth="1"/>
    <col min="5" max="6" width="7.140625" style="34" customWidth="1"/>
    <col min="7" max="7" width="7.85546875" style="34" customWidth="1"/>
    <col min="8" max="8" width="1.28515625" style="34" customWidth="1"/>
    <col min="9" max="11" width="7.140625" style="34" customWidth="1"/>
    <col min="12" max="12" width="7.85546875" style="34" customWidth="1"/>
    <col min="13" max="13" width="1.28515625" style="34" customWidth="1"/>
    <col min="14" max="16" width="7.140625" style="34" customWidth="1"/>
    <col min="17" max="17" width="7.85546875" style="34" customWidth="1"/>
    <col min="18" max="18" width="1.28515625" style="34" customWidth="1"/>
    <col min="19" max="16384" width="9.140625" style="34"/>
  </cols>
  <sheetData>
    <row r="1" spans="1:18" ht="15.75" customHeight="1" x14ac:dyDescent="0.2">
      <c r="A1" s="2547" t="s">
        <v>875</v>
      </c>
      <c r="B1" s="2547"/>
      <c r="C1" s="2547"/>
      <c r="D1" s="2547"/>
      <c r="E1" s="2547"/>
      <c r="F1" s="2547"/>
      <c r="G1" s="2547"/>
      <c r="H1" s="2547"/>
      <c r="I1" s="2547"/>
      <c r="J1" s="2547"/>
      <c r="K1" s="2547"/>
      <c r="L1" s="2547"/>
      <c r="M1" s="2547"/>
      <c r="N1" s="2547"/>
      <c r="O1" s="2547"/>
      <c r="P1" s="2547"/>
      <c r="Q1" s="2547"/>
      <c r="R1" s="2547"/>
    </row>
    <row r="2" spans="1:18" s="1" customFormat="1" ht="10.5" customHeight="1" x14ac:dyDescent="0.2">
      <c r="A2" s="2548"/>
      <c r="B2" s="2548"/>
      <c r="C2" s="2548"/>
      <c r="D2" s="2548"/>
      <c r="E2" s="2548"/>
      <c r="F2" s="2548"/>
      <c r="G2" s="2548"/>
      <c r="H2" s="2548"/>
      <c r="I2" s="2548"/>
      <c r="J2" s="2548"/>
      <c r="K2" s="2548"/>
      <c r="L2" s="2548"/>
      <c r="M2" s="2548"/>
      <c r="N2" s="2548"/>
      <c r="O2" s="2548"/>
      <c r="P2" s="2548"/>
      <c r="Q2" s="2548"/>
      <c r="R2" s="2548"/>
    </row>
    <row r="3" spans="1:18" ht="10.5" customHeight="1" x14ac:dyDescent="0.2">
      <c r="A3" s="2548" t="s">
        <v>1</v>
      </c>
      <c r="B3" s="2548"/>
      <c r="C3" s="2548"/>
      <c r="D3" s="2551" t="s">
        <v>7</v>
      </c>
      <c r="E3" s="2552"/>
      <c r="F3" s="2552"/>
      <c r="G3" s="2552"/>
      <c r="H3" s="1968"/>
      <c r="I3" s="2551" t="s">
        <v>8</v>
      </c>
      <c r="J3" s="2552"/>
      <c r="K3" s="2552"/>
      <c r="L3" s="2552"/>
      <c r="M3" s="1969"/>
      <c r="N3" s="2552" t="s">
        <v>9</v>
      </c>
      <c r="O3" s="2552"/>
      <c r="P3" s="2552"/>
      <c r="Q3" s="2552"/>
      <c r="R3" s="2553"/>
    </row>
    <row r="4" spans="1:18" ht="10.5" customHeight="1" x14ac:dyDescent="0.2">
      <c r="A4" s="1970"/>
      <c r="B4" s="1970"/>
      <c r="C4" s="1970"/>
      <c r="D4" s="1971"/>
      <c r="E4" s="1972" t="s">
        <v>871</v>
      </c>
      <c r="F4" s="1972" t="s">
        <v>100</v>
      </c>
      <c r="G4" s="1972"/>
      <c r="H4" s="1973"/>
      <c r="I4" s="1971"/>
      <c r="J4" s="1972" t="s">
        <v>871</v>
      </c>
      <c r="K4" s="1972" t="s">
        <v>100</v>
      </c>
      <c r="L4" s="1972"/>
      <c r="M4" s="1973"/>
      <c r="N4" s="1972"/>
      <c r="O4" s="1972" t="s">
        <v>871</v>
      </c>
      <c r="P4" s="1972" t="s">
        <v>100</v>
      </c>
      <c r="Q4" s="1972"/>
      <c r="R4" s="1974"/>
    </row>
    <row r="5" spans="1:18" ht="10.5" customHeight="1" x14ac:dyDescent="0.2">
      <c r="A5" s="1970"/>
      <c r="B5" s="1970"/>
      <c r="C5" s="1970"/>
      <c r="D5" s="1975" t="s">
        <v>11</v>
      </c>
      <c r="E5" s="1976" t="s">
        <v>872</v>
      </c>
      <c r="F5" s="1976" t="s">
        <v>873</v>
      </c>
      <c r="G5" s="1976" t="s">
        <v>373</v>
      </c>
      <c r="H5" s="1977"/>
      <c r="I5" s="1975" t="s">
        <v>11</v>
      </c>
      <c r="J5" s="1976" t="s">
        <v>872</v>
      </c>
      <c r="K5" s="1976" t="s">
        <v>873</v>
      </c>
      <c r="L5" s="1976" t="s">
        <v>373</v>
      </c>
      <c r="M5" s="1977"/>
      <c r="N5" s="1976" t="s">
        <v>11</v>
      </c>
      <c r="O5" s="1976" t="s">
        <v>872</v>
      </c>
      <c r="P5" s="1976" t="s">
        <v>873</v>
      </c>
      <c r="Q5" s="1976" t="s">
        <v>373</v>
      </c>
      <c r="R5" s="1978"/>
    </row>
    <row r="6" spans="1:18" ht="10.5" customHeight="1" x14ac:dyDescent="0.2">
      <c r="A6" s="2545" t="s">
        <v>890</v>
      </c>
      <c r="B6" s="2545"/>
      <c r="C6" s="2545"/>
      <c r="D6" s="1979"/>
      <c r="E6" s="1980"/>
      <c r="F6" s="1980"/>
      <c r="G6" s="1980"/>
      <c r="H6" s="1974"/>
      <c r="I6" s="1979"/>
      <c r="J6" s="1980"/>
      <c r="K6" s="1980"/>
      <c r="L6" s="1980"/>
      <c r="M6" s="1974"/>
      <c r="N6" s="1980"/>
      <c r="O6" s="1980"/>
      <c r="P6" s="1980"/>
      <c r="Q6" s="1980"/>
      <c r="R6" s="1974"/>
    </row>
    <row r="7" spans="1:18" ht="10.5" customHeight="1" x14ac:dyDescent="0.2">
      <c r="A7" s="1981"/>
      <c r="B7" s="2542" t="s">
        <v>15</v>
      </c>
      <c r="C7" s="2542"/>
      <c r="D7" s="2006">
        <v>204631</v>
      </c>
      <c r="E7" s="1983">
        <v>886</v>
      </c>
      <c r="F7" s="1983">
        <v>2269</v>
      </c>
      <c r="G7" s="1983">
        <f>SUM(D7:F7)</f>
        <v>207786</v>
      </c>
      <c r="H7" s="1982"/>
      <c r="I7" s="1983">
        <v>203787</v>
      </c>
      <c r="J7" s="1983">
        <v>902</v>
      </c>
      <c r="K7" s="1983">
        <v>2379</v>
      </c>
      <c r="L7" s="1983">
        <f>SUM(I7:K7)</f>
        <v>207068</v>
      </c>
      <c r="M7" s="1982"/>
      <c r="N7" s="1983">
        <v>200058</v>
      </c>
      <c r="O7" s="1983">
        <v>829</v>
      </c>
      <c r="P7" s="1983">
        <v>2295</v>
      </c>
      <c r="Q7" s="1983">
        <f>SUM(N7:P7)</f>
        <v>203182</v>
      </c>
      <c r="R7" s="1984"/>
    </row>
    <row r="8" spans="1:18" ht="10.5" customHeight="1" x14ac:dyDescent="0.2">
      <c r="A8" s="1985"/>
      <c r="B8" s="2542" t="s">
        <v>16</v>
      </c>
      <c r="C8" s="2542"/>
      <c r="D8" s="2006">
        <v>39747</v>
      </c>
      <c r="E8" s="1983">
        <v>340</v>
      </c>
      <c r="F8" s="1983">
        <v>579</v>
      </c>
      <c r="G8" s="1983">
        <f>SUM(D8:F8)</f>
        <v>40666</v>
      </c>
      <c r="H8" s="1982"/>
      <c r="I8" s="1983">
        <v>39533</v>
      </c>
      <c r="J8" s="1983">
        <v>326</v>
      </c>
      <c r="K8" s="1983">
        <v>583</v>
      </c>
      <c r="L8" s="1983">
        <f>SUM(I8:K8)</f>
        <v>40442</v>
      </c>
      <c r="M8" s="1982"/>
      <c r="N8" s="1983">
        <v>39084</v>
      </c>
      <c r="O8" s="1983">
        <v>325</v>
      </c>
      <c r="P8" s="1983">
        <v>544</v>
      </c>
      <c r="Q8" s="1983">
        <f>SUM(N8:P8)</f>
        <v>39953</v>
      </c>
      <c r="R8" s="1987"/>
    </row>
    <row r="9" spans="1:18" ht="10.5" customHeight="1" x14ac:dyDescent="0.2">
      <c r="A9" s="1985"/>
      <c r="B9" s="2542" t="s">
        <v>17</v>
      </c>
      <c r="C9" s="2542"/>
      <c r="D9" s="1989">
        <v>11693</v>
      </c>
      <c r="E9" s="1990">
        <v>35</v>
      </c>
      <c r="F9" s="1990">
        <v>144</v>
      </c>
      <c r="G9" s="1990">
        <f>SUM(D9:F9)</f>
        <v>11872</v>
      </c>
      <c r="H9" s="1991"/>
      <c r="I9" s="1990">
        <v>11805</v>
      </c>
      <c r="J9" s="1990">
        <v>35</v>
      </c>
      <c r="K9" s="1990">
        <v>152</v>
      </c>
      <c r="L9" s="1990">
        <f>SUM(I9:K9)</f>
        <v>11992</v>
      </c>
      <c r="M9" s="1991"/>
      <c r="N9" s="1990">
        <v>11879</v>
      </c>
      <c r="O9" s="1990">
        <v>35</v>
      </c>
      <c r="P9" s="1990">
        <v>143</v>
      </c>
      <c r="Q9" s="1990">
        <f>SUM(N9:P9)</f>
        <v>12057</v>
      </c>
      <c r="R9" s="1987"/>
    </row>
    <row r="10" spans="1:18" ht="10.5" customHeight="1" x14ac:dyDescent="0.2">
      <c r="A10" s="2543" t="s">
        <v>18</v>
      </c>
      <c r="B10" s="2543"/>
      <c r="C10" s="2543"/>
      <c r="D10" s="1993">
        <f t="shared" ref="D10:G10" si="0">SUM(D7:D9)</f>
        <v>256071</v>
      </c>
      <c r="E10" s="1994">
        <f t="shared" si="0"/>
        <v>1261</v>
      </c>
      <c r="F10" s="1994">
        <f t="shared" si="0"/>
        <v>2992</v>
      </c>
      <c r="G10" s="1994">
        <f t="shared" si="0"/>
        <v>260324</v>
      </c>
      <c r="H10" s="1992"/>
      <c r="I10" s="1993">
        <f t="shared" ref="I10:L10" si="1">SUM(I7:I9)</f>
        <v>255125</v>
      </c>
      <c r="J10" s="1994">
        <f t="shared" si="1"/>
        <v>1263</v>
      </c>
      <c r="K10" s="1994">
        <f t="shared" si="1"/>
        <v>3114</v>
      </c>
      <c r="L10" s="1994">
        <f t="shared" si="1"/>
        <v>259502</v>
      </c>
      <c r="M10" s="1992"/>
      <c r="N10" s="1993">
        <f t="shared" ref="N10:Q10" si="2">SUM(N7:N9)</f>
        <v>251021</v>
      </c>
      <c r="O10" s="1994">
        <f t="shared" si="2"/>
        <v>1189</v>
      </c>
      <c r="P10" s="1994">
        <f t="shared" si="2"/>
        <v>2982</v>
      </c>
      <c r="Q10" s="1994">
        <f t="shared" si="2"/>
        <v>255192</v>
      </c>
      <c r="R10" s="1995"/>
    </row>
    <row r="11" spans="1:18" ht="10.5" customHeight="1" x14ac:dyDescent="0.2">
      <c r="A11" s="2546"/>
      <c r="B11" s="2546"/>
      <c r="C11" s="2546"/>
      <c r="D11" s="1996"/>
      <c r="E11" s="1997"/>
      <c r="F11" s="1997"/>
      <c r="G11" s="1997"/>
      <c r="H11" s="1986"/>
      <c r="I11" s="1996"/>
      <c r="J11" s="1997"/>
      <c r="K11" s="1997"/>
      <c r="L11" s="1997"/>
      <c r="M11" s="1986"/>
      <c r="N11" s="1996"/>
      <c r="O11" s="1997"/>
      <c r="P11" s="1997"/>
      <c r="Q11" s="1997"/>
      <c r="R11" s="1987"/>
    </row>
    <row r="12" spans="1:18" ht="10.5" customHeight="1" x14ac:dyDescent="0.2">
      <c r="A12" s="1998"/>
      <c r="B12" s="2542" t="s">
        <v>19</v>
      </c>
      <c r="C12" s="2542"/>
      <c r="D12" s="1996">
        <v>6446</v>
      </c>
      <c r="E12" s="1997">
        <v>150</v>
      </c>
      <c r="F12" s="1997">
        <v>235</v>
      </c>
      <c r="G12" s="1997">
        <f>SUM(D12:F12)</f>
        <v>6831</v>
      </c>
      <c r="H12" s="1986"/>
      <c r="I12" s="1997">
        <v>6481</v>
      </c>
      <c r="J12" s="1997">
        <v>95</v>
      </c>
      <c r="K12" s="1997">
        <v>218</v>
      </c>
      <c r="L12" s="1997">
        <f>SUM(I12:K12)</f>
        <v>6794</v>
      </c>
      <c r="M12" s="1986"/>
      <c r="N12" s="1997">
        <v>6447</v>
      </c>
      <c r="O12" s="1997">
        <v>199</v>
      </c>
      <c r="P12" s="1997">
        <v>218</v>
      </c>
      <c r="Q12" s="1997">
        <f>SUM(N12:P12)</f>
        <v>6864</v>
      </c>
      <c r="R12" s="1984"/>
    </row>
    <row r="13" spans="1:18" ht="10.5" customHeight="1" x14ac:dyDescent="0.2">
      <c r="A13" s="1985"/>
      <c r="B13" s="2542" t="s">
        <v>20</v>
      </c>
      <c r="C13" s="2542"/>
      <c r="D13" s="2007">
        <v>6116</v>
      </c>
      <c r="E13" s="2000">
        <v>3897</v>
      </c>
      <c r="F13" s="2000">
        <v>1530</v>
      </c>
      <c r="G13" s="2001">
        <f>SUM(D13:F13)</f>
        <v>11543</v>
      </c>
      <c r="H13" s="1999"/>
      <c r="I13" s="2000">
        <v>5403</v>
      </c>
      <c r="J13" s="2000">
        <v>3248</v>
      </c>
      <c r="K13" s="2000">
        <v>841</v>
      </c>
      <c r="L13" s="2001">
        <f>SUM(I13:K13)</f>
        <v>9492</v>
      </c>
      <c r="M13" s="1999"/>
      <c r="N13" s="2000">
        <v>5328</v>
      </c>
      <c r="O13" s="2000">
        <v>4548</v>
      </c>
      <c r="P13" s="2000">
        <v>508</v>
      </c>
      <c r="Q13" s="2001">
        <f>SUM(N13:P13)</f>
        <v>10384</v>
      </c>
      <c r="R13" s="1987"/>
    </row>
    <row r="14" spans="1:18" ht="10.5" customHeight="1" x14ac:dyDescent="0.2">
      <c r="A14" s="1985"/>
      <c r="B14" s="2542" t="s">
        <v>21</v>
      </c>
      <c r="C14" s="2542"/>
      <c r="D14" s="2007">
        <v>4611</v>
      </c>
      <c r="E14" s="2000">
        <v>1753</v>
      </c>
      <c r="F14" s="2000">
        <v>443</v>
      </c>
      <c r="G14" s="2001">
        <f t="shared" ref="G14:G29" si="3">SUM(D14:F14)</f>
        <v>6807</v>
      </c>
      <c r="H14" s="1999"/>
      <c r="I14" s="2000">
        <v>4496</v>
      </c>
      <c r="J14" s="2000">
        <v>1812</v>
      </c>
      <c r="K14" s="2000">
        <v>435</v>
      </c>
      <c r="L14" s="2001">
        <f t="shared" ref="L14:L29" si="4">SUM(I14:K14)</f>
        <v>6743</v>
      </c>
      <c r="M14" s="1999"/>
      <c r="N14" s="2000">
        <v>4221</v>
      </c>
      <c r="O14" s="2000">
        <v>1519</v>
      </c>
      <c r="P14" s="2000">
        <v>409</v>
      </c>
      <c r="Q14" s="2001">
        <f t="shared" ref="Q14:Q29" si="5">SUM(N14:P14)</f>
        <v>6149</v>
      </c>
      <c r="R14" s="1987"/>
    </row>
    <row r="15" spans="1:18" ht="10.5" customHeight="1" x14ac:dyDescent="0.2">
      <c r="A15" s="1985"/>
      <c r="B15" s="2542" t="s">
        <v>22</v>
      </c>
      <c r="C15" s="2542"/>
      <c r="D15" s="2007">
        <v>6168</v>
      </c>
      <c r="E15" s="2000">
        <v>3675</v>
      </c>
      <c r="F15" s="2000">
        <v>1460</v>
      </c>
      <c r="G15" s="2001">
        <f t="shared" si="3"/>
        <v>11303</v>
      </c>
      <c r="H15" s="1999"/>
      <c r="I15" s="2000">
        <v>6237</v>
      </c>
      <c r="J15" s="2000">
        <v>3567</v>
      </c>
      <c r="K15" s="2000">
        <v>1736</v>
      </c>
      <c r="L15" s="2001">
        <f t="shared" si="4"/>
        <v>11540</v>
      </c>
      <c r="M15" s="1999"/>
      <c r="N15" s="2000">
        <v>6033</v>
      </c>
      <c r="O15" s="2000">
        <v>3597</v>
      </c>
      <c r="P15" s="2000">
        <v>1477</v>
      </c>
      <c r="Q15" s="2001">
        <f t="shared" si="5"/>
        <v>11107</v>
      </c>
      <c r="R15" s="1987"/>
    </row>
    <row r="16" spans="1:18" ht="10.5" customHeight="1" x14ac:dyDescent="0.2">
      <c r="A16" s="1985"/>
      <c r="B16" s="2542" t="s">
        <v>23</v>
      </c>
      <c r="C16" s="2542"/>
      <c r="D16" s="2007">
        <v>2004</v>
      </c>
      <c r="E16" s="2000">
        <v>1751</v>
      </c>
      <c r="F16" s="2000">
        <v>53</v>
      </c>
      <c r="G16" s="2001">
        <f t="shared" si="3"/>
        <v>3808</v>
      </c>
      <c r="H16" s="1999"/>
      <c r="I16" s="2000">
        <v>1912</v>
      </c>
      <c r="J16" s="2000">
        <v>1559</v>
      </c>
      <c r="K16" s="2000">
        <v>432</v>
      </c>
      <c r="L16" s="2001">
        <f t="shared" si="4"/>
        <v>3903</v>
      </c>
      <c r="M16" s="1999"/>
      <c r="N16" s="2000">
        <v>1925</v>
      </c>
      <c r="O16" s="2000">
        <v>1395</v>
      </c>
      <c r="P16" s="2000">
        <v>446</v>
      </c>
      <c r="Q16" s="2001">
        <f t="shared" si="5"/>
        <v>3766</v>
      </c>
      <c r="R16" s="1987"/>
    </row>
    <row r="17" spans="1:18" ht="10.5" customHeight="1" x14ac:dyDescent="0.2">
      <c r="A17" s="1985"/>
      <c r="B17" s="2542" t="s">
        <v>24</v>
      </c>
      <c r="C17" s="2542"/>
      <c r="D17" s="2007">
        <v>2982</v>
      </c>
      <c r="E17" s="2000">
        <v>639</v>
      </c>
      <c r="F17" s="2000">
        <v>101</v>
      </c>
      <c r="G17" s="2001">
        <f t="shared" si="3"/>
        <v>3722</v>
      </c>
      <c r="H17" s="1999"/>
      <c r="I17" s="2000">
        <v>3019</v>
      </c>
      <c r="J17" s="2000">
        <v>702</v>
      </c>
      <c r="K17" s="2000">
        <v>111</v>
      </c>
      <c r="L17" s="2001">
        <f t="shared" si="4"/>
        <v>3832</v>
      </c>
      <c r="M17" s="1999"/>
      <c r="N17" s="2000">
        <v>2948</v>
      </c>
      <c r="O17" s="2000">
        <v>622</v>
      </c>
      <c r="P17" s="2000">
        <v>103</v>
      </c>
      <c r="Q17" s="2001">
        <f t="shared" si="5"/>
        <v>3673</v>
      </c>
      <c r="R17" s="1987"/>
    </row>
    <row r="18" spans="1:18" ht="10.5" customHeight="1" x14ac:dyDescent="0.2">
      <c r="A18" s="1985"/>
      <c r="B18" s="2542" t="s">
        <v>25</v>
      </c>
      <c r="C18" s="2542"/>
      <c r="D18" s="2007">
        <v>13679</v>
      </c>
      <c r="E18" s="2000">
        <v>13080</v>
      </c>
      <c r="F18" s="2000">
        <v>1447</v>
      </c>
      <c r="G18" s="2001">
        <f t="shared" si="3"/>
        <v>28206</v>
      </c>
      <c r="H18" s="1999"/>
      <c r="I18" s="2000">
        <v>13293</v>
      </c>
      <c r="J18" s="2000">
        <v>13761</v>
      </c>
      <c r="K18" s="2000">
        <v>1325</v>
      </c>
      <c r="L18" s="2001">
        <f t="shared" si="4"/>
        <v>28379</v>
      </c>
      <c r="M18" s="1999"/>
      <c r="N18" s="2000">
        <v>13214</v>
      </c>
      <c r="O18" s="2000">
        <v>13702</v>
      </c>
      <c r="P18" s="2000">
        <v>1272</v>
      </c>
      <c r="Q18" s="2001">
        <f t="shared" si="5"/>
        <v>28188</v>
      </c>
      <c r="R18" s="1987"/>
    </row>
    <row r="19" spans="1:18" ht="10.5" customHeight="1" x14ac:dyDescent="0.2">
      <c r="A19" s="1985"/>
      <c r="B19" s="2542" t="s">
        <v>26</v>
      </c>
      <c r="C19" s="2542"/>
      <c r="D19" s="2007">
        <v>5711</v>
      </c>
      <c r="E19" s="2000">
        <v>106</v>
      </c>
      <c r="F19" s="2000">
        <v>24</v>
      </c>
      <c r="G19" s="2001">
        <f t="shared" si="3"/>
        <v>5841</v>
      </c>
      <c r="H19" s="1999"/>
      <c r="I19" s="2000">
        <v>5558</v>
      </c>
      <c r="J19" s="2000">
        <v>107</v>
      </c>
      <c r="K19" s="2000">
        <v>22</v>
      </c>
      <c r="L19" s="2001">
        <f t="shared" si="4"/>
        <v>5687</v>
      </c>
      <c r="M19" s="1999"/>
      <c r="N19" s="2000">
        <v>5445</v>
      </c>
      <c r="O19" s="2000">
        <v>101</v>
      </c>
      <c r="P19" s="2000">
        <v>21</v>
      </c>
      <c r="Q19" s="2001">
        <f t="shared" si="5"/>
        <v>5567</v>
      </c>
      <c r="R19" s="1987"/>
    </row>
    <row r="20" spans="1:18" ht="10.5" customHeight="1" x14ac:dyDescent="0.2">
      <c r="A20" s="1985"/>
      <c r="B20" s="2542" t="s">
        <v>27</v>
      </c>
      <c r="C20" s="2542"/>
      <c r="D20" s="2007">
        <v>4523</v>
      </c>
      <c r="E20" s="2000">
        <v>2008</v>
      </c>
      <c r="F20" s="2000">
        <v>427</v>
      </c>
      <c r="G20" s="2001">
        <f t="shared" si="3"/>
        <v>6958</v>
      </c>
      <c r="H20" s="1999"/>
      <c r="I20" s="2000">
        <v>4762</v>
      </c>
      <c r="J20" s="2000">
        <v>2198</v>
      </c>
      <c r="K20" s="2000">
        <v>555</v>
      </c>
      <c r="L20" s="2001">
        <f t="shared" si="4"/>
        <v>7515</v>
      </c>
      <c r="M20" s="1999"/>
      <c r="N20" s="2000">
        <v>4419</v>
      </c>
      <c r="O20" s="2000">
        <v>2332</v>
      </c>
      <c r="P20" s="2000">
        <v>396</v>
      </c>
      <c r="Q20" s="2001">
        <f t="shared" si="5"/>
        <v>7147</v>
      </c>
      <c r="R20" s="1987"/>
    </row>
    <row r="21" spans="1:18" ht="10.5" customHeight="1" x14ac:dyDescent="0.2">
      <c r="A21" s="1985"/>
      <c r="B21" s="2542" t="s">
        <v>28</v>
      </c>
      <c r="C21" s="2542"/>
      <c r="D21" s="2007">
        <v>663</v>
      </c>
      <c r="E21" s="2000">
        <v>100</v>
      </c>
      <c r="F21" s="2000">
        <v>543</v>
      </c>
      <c r="G21" s="2001">
        <f t="shared" si="3"/>
        <v>1306</v>
      </c>
      <c r="H21" s="1999"/>
      <c r="I21" s="2000">
        <v>668</v>
      </c>
      <c r="J21" s="2000">
        <v>87</v>
      </c>
      <c r="K21" s="2000">
        <v>784</v>
      </c>
      <c r="L21" s="2001">
        <f t="shared" si="4"/>
        <v>1539</v>
      </c>
      <c r="M21" s="1999"/>
      <c r="N21" s="2000">
        <v>661</v>
      </c>
      <c r="O21" s="2000">
        <v>153</v>
      </c>
      <c r="P21" s="2000">
        <v>703</v>
      </c>
      <c r="Q21" s="2001">
        <f t="shared" si="5"/>
        <v>1517</v>
      </c>
      <c r="R21" s="1987"/>
    </row>
    <row r="22" spans="1:18" ht="10.5" customHeight="1" x14ac:dyDescent="0.2">
      <c r="A22" s="1985"/>
      <c r="B22" s="2542" t="s">
        <v>29</v>
      </c>
      <c r="C22" s="2542"/>
      <c r="D22" s="2007">
        <v>461</v>
      </c>
      <c r="E22" s="2000">
        <v>214</v>
      </c>
      <c r="F22" s="2000">
        <v>0</v>
      </c>
      <c r="G22" s="2001">
        <f t="shared" si="3"/>
        <v>675</v>
      </c>
      <c r="H22" s="1999"/>
      <c r="I22" s="2000">
        <v>464</v>
      </c>
      <c r="J22" s="2000">
        <v>209</v>
      </c>
      <c r="K22" s="2000">
        <v>0</v>
      </c>
      <c r="L22" s="2001">
        <f t="shared" si="4"/>
        <v>673</v>
      </c>
      <c r="M22" s="1999"/>
      <c r="N22" s="2000">
        <v>445</v>
      </c>
      <c r="O22" s="2000">
        <v>222</v>
      </c>
      <c r="P22" s="2000">
        <v>0</v>
      </c>
      <c r="Q22" s="2001">
        <f t="shared" si="5"/>
        <v>667</v>
      </c>
      <c r="R22" s="1987"/>
    </row>
    <row r="23" spans="1:18" ht="10.5" customHeight="1" x14ac:dyDescent="0.2">
      <c r="A23" s="1985"/>
      <c r="B23" s="2542" t="s">
        <v>30</v>
      </c>
      <c r="C23" s="2542"/>
      <c r="D23" s="2007">
        <v>386</v>
      </c>
      <c r="E23" s="2000">
        <v>1001</v>
      </c>
      <c r="F23" s="2000">
        <v>0</v>
      </c>
      <c r="G23" s="2001">
        <f t="shared" si="3"/>
        <v>1387</v>
      </c>
      <c r="H23" s="1999"/>
      <c r="I23" s="2000">
        <v>539</v>
      </c>
      <c r="J23" s="2000">
        <v>883</v>
      </c>
      <c r="K23" s="2000">
        <v>20</v>
      </c>
      <c r="L23" s="2001">
        <f t="shared" si="4"/>
        <v>1442</v>
      </c>
      <c r="M23" s="1999"/>
      <c r="N23" s="2000">
        <v>295</v>
      </c>
      <c r="O23" s="2000">
        <v>923</v>
      </c>
      <c r="P23" s="2000">
        <v>0</v>
      </c>
      <c r="Q23" s="2001">
        <f t="shared" si="5"/>
        <v>1218</v>
      </c>
      <c r="R23" s="1987"/>
    </row>
    <row r="24" spans="1:18" ht="10.5" customHeight="1" x14ac:dyDescent="0.2">
      <c r="A24" s="1985"/>
      <c r="B24" s="2542" t="s">
        <v>31</v>
      </c>
      <c r="C24" s="2542"/>
      <c r="D24" s="2007">
        <v>219</v>
      </c>
      <c r="E24" s="2000">
        <v>772</v>
      </c>
      <c r="F24" s="2000">
        <v>219</v>
      </c>
      <c r="G24" s="2001">
        <f t="shared" si="3"/>
        <v>1210</v>
      </c>
      <c r="H24" s="1999"/>
      <c r="I24" s="2000">
        <v>281</v>
      </c>
      <c r="J24" s="2000">
        <v>756</v>
      </c>
      <c r="K24" s="2000">
        <v>301</v>
      </c>
      <c r="L24" s="2001">
        <f t="shared" si="4"/>
        <v>1338</v>
      </c>
      <c r="M24" s="1999"/>
      <c r="N24" s="2000">
        <v>389</v>
      </c>
      <c r="O24" s="2000">
        <v>231</v>
      </c>
      <c r="P24" s="2000">
        <v>310</v>
      </c>
      <c r="Q24" s="2001">
        <f t="shared" si="5"/>
        <v>930</v>
      </c>
      <c r="R24" s="1987"/>
    </row>
    <row r="25" spans="1:18" ht="10.5" customHeight="1" x14ac:dyDescent="0.2">
      <c r="A25" s="1985"/>
      <c r="B25" s="2542" t="s">
        <v>32</v>
      </c>
      <c r="C25" s="2542"/>
      <c r="D25" s="2007">
        <v>283</v>
      </c>
      <c r="E25" s="2000">
        <v>148</v>
      </c>
      <c r="F25" s="2000">
        <v>90</v>
      </c>
      <c r="G25" s="2001">
        <f t="shared" si="3"/>
        <v>521</v>
      </c>
      <c r="H25" s="1999"/>
      <c r="I25" s="2000">
        <v>291</v>
      </c>
      <c r="J25" s="2000">
        <v>117</v>
      </c>
      <c r="K25" s="2000">
        <v>89</v>
      </c>
      <c r="L25" s="2001">
        <f t="shared" si="4"/>
        <v>497</v>
      </c>
      <c r="M25" s="1999"/>
      <c r="N25" s="2000">
        <v>302</v>
      </c>
      <c r="O25" s="2000">
        <v>149</v>
      </c>
      <c r="P25" s="2000">
        <v>91</v>
      </c>
      <c r="Q25" s="2001">
        <f t="shared" si="5"/>
        <v>542</v>
      </c>
      <c r="R25" s="1987"/>
    </row>
    <row r="26" spans="1:18" ht="10.5" customHeight="1" x14ac:dyDescent="0.2">
      <c r="A26" s="1985"/>
      <c r="B26" s="2542" t="s">
        <v>33</v>
      </c>
      <c r="C26" s="2542"/>
      <c r="D26" s="2007">
        <v>1871</v>
      </c>
      <c r="E26" s="2000">
        <v>630</v>
      </c>
      <c r="F26" s="2000">
        <v>1689</v>
      </c>
      <c r="G26" s="2001">
        <f t="shared" si="3"/>
        <v>4190</v>
      </c>
      <c r="H26" s="1999"/>
      <c r="I26" s="2000">
        <v>1818</v>
      </c>
      <c r="J26" s="2000">
        <v>602</v>
      </c>
      <c r="K26" s="2000">
        <v>1847</v>
      </c>
      <c r="L26" s="2001">
        <f t="shared" si="4"/>
        <v>4267</v>
      </c>
      <c r="M26" s="1999"/>
      <c r="N26" s="2000">
        <v>1705</v>
      </c>
      <c r="O26" s="2000">
        <v>633</v>
      </c>
      <c r="P26" s="2000">
        <v>1762</v>
      </c>
      <c r="Q26" s="2001">
        <f t="shared" si="5"/>
        <v>4100</v>
      </c>
      <c r="R26" s="1987"/>
    </row>
    <row r="27" spans="1:18" ht="10.5" customHeight="1" x14ac:dyDescent="0.2">
      <c r="A27" s="1985"/>
      <c r="B27" s="2542" t="s">
        <v>34</v>
      </c>
      <c r="C27" s="2542"/>
      <c r="D27" s="2007">
        <v>1885</v>
      </c>
      <c r="E27" s="2000">
        <v>1236</v>
      </c>
      <c r="F27" s="2000">
        <v>918</v>
      </c>
      <c r="G27" s="2001">
        <f t="shared" si="3"/>
        <v>4039</v>
      </c>
      <c r="H27" s="1999"/>
      <c r="I27" s="2000">
        <v>1927</v>
      </c>
      <c r="J27" s="2000">
        <v>1445</v>
      </c>
      <c r="K27" s="2000">
        <v>779</v>
      </c>
      <c r="L27" s="2001">
        <f t="shared" si="4"/>
        <v>4151</v>
      </c>
      <c r="M27" s="1999"/>
      <c r="N27" s="2000">
        <v>1995</v>
      </c>
      <c r="O27" s="2000">
        <v>1335</v>
      </c>
      <c r="P27" s="2000">
        <v>763</v>
      </c>
      <c r="Q27" s="2001">
        <f t="shared" si="5"/>
        <v>4093</v>
      </c>
      <c r="R27" s="1987"/>
    </row>
    <row r="28" spans="1:18" ht="10.5" customHeight="1" x14ac:dyDescent="0.2">
      <c r="A28" s="1985"/>
      <c r="B28" s="2542" t="s">
        <v>35</v>
      </c>
      <c r="C28" s="2542"/>
      <c r="D28" s="2007">
        <v>2848</v>
      </c>
      <c r="E28" s="2000">
        <v>2949</v>
      </c>
      <c r="F28" s="2000">
        <v>27</v>
      </c>
      <c r="G28" s="2001">
        <f t="shared" si="3"/>
        <v>5824</v>
      </c>
      <c r="H28" s="1999"/>
      <c r="I28" s="2000">
        <v>2937</v>
      </c>
      <c r="J28" s="2000">
        <v>3099</v>
      </c>
      <c r="K28" s="2000">
        <v>29</v>
      </c>
      <c r="L28" s="2001">
        <f t="shared" si="4"/>
        <v>6065</v>
      </c>
      <c r="M28" s="1999"/>
      <c r="N28" s="2000">
        <v>2870</v>
      </c>
      <c r="O28" s="2000">
        <v>3052</v>
      </c>
      <c r="P28" s="2000">
        <v>27</v>
      </c>
      <c r="Q28" s="2001">
        <f t="shared" si="5"/>
        <v>5949</v>
      </c>
      <c r="R28" s="1987"/>
    </row>
    <row r="29" spans="1:18" ht="10.5" customHeight="1" x14ac:dyDescent="0.2">
      <c r="A29" s="1985"/>
      <c r="B29" s="2542" t="s">
        <v>36</v>
      </c>
      <c r="C29" s="2542"/>
      <c r="D29" s="2007">
        <v>1026</v>
      </c>
      <c r="E29" s="2000">
        <v>4</v>
      </c>
      <c r="F29" s="2000">
        <v>1461</v>
      </c>
      <c r="G29" s="2001">
        <f t="shared" si="3"/>
        <v>2491</v>
      </c>
      <c r="H29" s="1999"/>
      <c r="I29" s="2000">
        <v>869</v>
      </c>
      <c r="J29" s="2000">
        <v>7</v>
      </c>
      <c r="K29" s="2000">
        <v>1662</v>
      </c>
      <c r="L29" s="2001">
        <f t="shared" si="4"/>
        <v>2538</v>
      </c>
      <c r="M29" s="1999"/>
      <c r="N29" s="2000">
        <v>632</v>
      </c>
      <c r="O29" s="2000">
        <v>6</v>
      </c>
      <c r="P29" s="2000">
        <v>1585</v>
      </c>
      <c r="Q29" s="2001">
        <f t="shared" si="5"/>
        <v>2223</v>
      </c>
      <c r="R29" s="1987"/>
    </row>
    <row r="30" spans="1:18" ht="10.5" customHeight="1" x14ac:dyDescent="0.2">
      <c r="A30" s="1985"/>
      <c r="B30" s="2542" t="s">
        <v>37</v>
      </c>
      <c r="C30" s="2542"/>
      <c r="D30" s="2007">
        <v>0</v>
      </c>
      <c r="E30" s="2000">
        <v>0</v>
      </c>
      <c r="F30" s="2000">
        <v>0</v>
      </c>
      <c r="G30" s="2001">
        <f>SUM(D30:F30)</f>
        <v>0</v>
      </c>
      <c r="H30" s="1999"/>
      <c r="I30" s="2000">
        <v>0</v>
      </c>
      <c r="J30" s="2000">
        <v>12</v>
      </c>
      <c r="K30" s="2000">
        <v>0</v>
      </c>
      <c r="L30" s="2001">
        <f>SUM(I30:K30)</f>
        <v>12</v>
      </c>
      <c r="M30" s="1999"/>
      <c r="N30" s="2000">
        <v>0</v>
      </c>
      <c r="O30" s="2000">
        <v>13</v>
      </c>
      <c r="P30" s="2000">
        <v>19</v>
      </c>
      <c r="Q30" s="2001">
        <f>SUM(N30:P30)</f>
        <v>32</v>
      </c>
      <c r="R30" s="1987"/>
    </row>
    <row r="31" spans="1:18" ht="10.5" customHeight="1" x14ac:dyDescent="0.2">
      <c r="A31" s="2002"/>
      <c r="B31" s="2540" t="s">
        <v>874</v>
      </c>
      <c r="C31" s="2540"/>
      <c r="D31" s="1996"/>
      <c r="E31" s="1997"/>
      <c r="F31" s="1997"/>
      <c r="G31" s="1997"/>
      <c r="H31" s="1986"/>
      <c r="I31" s="1997"/>
      <c r="J31" s="1997"/>
      <c r="K31" s="1997"/>
      <c r="L31" s="1997"/>
      <c r="M31" s="1986"/>
      <c r="N31" s="1997"/>
      <c r="O31" s="1997"/>
      <c r="P31" s="1997"/>
      <c r="Q31" s="1997"/>
      <c r="R31" s="1987"/>
    </row>
    <row r="32" spans="1:18" ht="10.5" customHeight="1" x14ac:dyDescent="0.2">
      <c r="A32" s="1998"/>
      <c r="B32" s="2003"/>
      <c r="C32" s="2003" t="s">
        <v>903</v>
      </c>
      <c r="D32" s="1989">
        <v>-99</v>
      </c>
      <c r="E32" s="1990">
        <v>-106</v>
      </c>
      <c r="F32" s="1997">
        <v>-102</v>
      </c>
      <c r="G32" s="1997">
        <f>SUM(D32:F32)</f>
        <v>-307</v>
      </c>
      <c r="H32" s="1986"/>
      <c r="I32" s="1997">
        <v>-195</v>
      </c>
      <c r="J32" s="1997">
        <v>-83</v>
      </c>
      <c r="K32" s="1997">
        <v>-73</v>
      </c>
      <c r="L32" s="1997">
        <f>SUM(I32:K32)</f>
        <v>-351</v>
      </c>
      <c r="M32" s="1986"/>
      <c r="N32" s="1997">
        <v>-191</v>
      </c>
      <c r="O32" s="1997">
        <v>-59</v>
      </c>
      <c r="P32" s="1997">
        <v>-65</v>
      </c>
      <c r="Q32" s="1997">
        <f>SUM(N32:P32)</f>
        <v>-315</v>
      </c>
      <c r="R32" s="1987"/>
    </row>
    <row r="33" spans="1:18" ht="10.5" customHeight="1" x14ac:dyDescent="0.2">
      <c r="A33" s="2543" t="s">
        <v>39</v>
      </c>
      <c r="B33" s="2543"/>
      <c r="C33" s="2543"/>
      <c r="D33" s="1993">
        <f t="shared" ref="D33:G33" si="6">SUM(D12:D32)</f>
        <v>61783</v>
      </c>
      <c r="E33" s="1994">
        <f t="shared" si="6"/>
        <v>34007</v>
      </c>
      <c r="F33" s="1994">
        <f t="shared" si="6"/>
        <v>10565</v>
      </c>
      <c r="G33" s="1994">
        <f t="shared" si="6"/>
        <v>106355</v>
      </c>
      <c r="H33" s="1992"/>
      <c r="I33" s="1993">
        <f t="shared" ref="I33:L33" si="7">SUM(I12:I32)</f>
        <v>60760</v>
      </c>
      <c r="J33" s="1994">
        <f t="shared" si="7"/>
        <v>34183</v>
      </c>
      <c r="K33" s="1994">
        <f t="shared" si="7"/>
        <v>11113</v>
      </c>
      <c r="L33" s="1994">
        <f t="shared" si="7"/>
        <v>106056</v>
      </c>
      <c r="M33" s="1992"/>
      <c r="N33" s="1993">
        <f t="shared" ref="N33:Q33" si="8">SUM(N12:N32)</f>
        <v>59083</v>
      </c>
      <c r="O33" s="1994">
        <f t="shared" si="8"/>
        <v>34673</v>
      </c>
      <c r="P33" s="1994">
        <f t="shared" si="8"/>
        <v>10045</v>
      </c>
      <c r="Q33" s="1994">
        <f t="shared" si="8"/>
        <v>103801</v>
      </c>
      <c r="R33" s="1995"/>
    </row>
    <row r="34" spans="1:18" ht="10.5" customHeight="1" x14ac:dyDescent="0.2">
      <c r="A34" s="2543" t="s">
        <v>14</v>
      </c>
      <c r="B34" s="2543"/>
      <c r="C34" s="2543"/>
      <c r="D34" s="1989">
        <f t="shared" ref="D34:G34" si="9">D10+D33</f>
        <v>317854</v>
      </c>
      <c r="E34" s="1990">
        <f t="shared" si="9"/>
        <v>35268</v>
      </c>
      <c r="F34" s="1990">
        <f t="shared" si="9"/>
        <v>13557</v>
      </c>
      <c r="G34" s="1990">
        <f t="shared" si="9"/>
        <v>366679</v>
      </c>
      <c r="H34" s="1991"/>
      <c r="I34" s="1989">
        <f t="shared" ref="I34:L34" si="10">I10+I33</f>
        <v>315885</v>
      </c>
      <c r="J34" s="1990">
        <f t="shared" si="10"/>
        <v>35446</v>
      </c>
      <c r="K34" s="1990">
        <f t="shared" si="10"/>
        <v>14227</v>
      </c>
      <c r="L34" s="1990">
        <f t="shared" si="10"/>
        <v>365558</v>
      </c>
      <c r="M34" s="1991"/>
      <c r="N34" s="1989">
        <f t="shared" ref="N34:Q34" si="11">N10+N33</f>
        <v>310104</v>
      </c>
      <c r="O34" s="1990">
        <f t="shared" si="11"/>
        <v>35862</v>
      </c>
      <c r="P34" s="1990">
        <f t="shared" si="11"/>
        <v>13027</v>
      </c>
      <c r="Q34" s="1990">
        <f t="shared" si="11"/>
        <v>358993</v>
      </c>
      <c r="R34" s="1978"/>
    </row>
    <row r="35" spans="1:18" s="29" customFormat="1" ht="8.25" customHeight="1" x14ac:dyDescent="0.15">
      <c r="A35" s="2004"/>
      <c r="B35" s="2544"/>
      <c r="C35" s="2544"/>
      <c r="D35" s="2544"/>
      <c r="E35" s="2544"/>
      <c r="F35" s="2544"/>
      <c r="G35" s="2544"/>
      <c r="H35" s="2544"/>
      <c r="I35" s="2544"/>
      <c r="J35" s="2544"/>
      <c r="K35" s="2544"/>
      <c r="L35" s="2544"/>
      <c r="M35" s="2544"/>
      <c r="N35" s="2544"/>
      <c r="O35" s="2544"/>
      <c r="P35" s="2544"/>
      <c r="Q35" s="2544"/>
      <c r="R35" s="2544"/>
    </row>
    <row r="36" spans="1:18" s="32" customFormat="1" ht="8.25" customHeight="1" x14ac:dyDescent="0.15">
      <c r="A36" s="2554" t="s">
        <v>876</v>
      </c>
      <c r="B36" s="2554"/>
      <c r="C36" s="2554"/>
      <c r="D36" s="2554"/>
      <c r="E36" s="2554"/>
      <c r="F36" s="2554"/>
      <c r="G36" s="2554"/>
      <c r="H36" s="2554"/>
      <c r="I36" s="2554"/>
      <c r="J36" s="2554"/>
      <c r="K36" s="2554"/>
      <c r="L36" s="2554"/>
      <c r="M36" s="2554"/>
      <c r="N36" s="2554"/>
      <c r="O36" s="2554"/>
      <c r="P36" s="2554"/>
      <c r="Q36" s="2554"/>
      <c r="R36" s="2554"/>
    </row>
    <row r="37" spans="1:18" x14ac:dyDescent="0.2">
      <c r="A37" s="160"/>
      <c r="B37" s="160"/>
      <c r="C37" s="160"/>
      <c r="D37" s="160"/>
      <c r="E37" s="160"/>
      <c r="F37" s="160"/>
      <c r="G37" s="160"/>
      <c r="H37" s="160"/>
      <c r="I37" s="160"/>
      <c r="J37" s="160"/>
      <c r="K37" s="160"/>
      <c r="L37" s="160"/>
      <c r="M37" s="160"/>
      <c r="N37" s="160"/>
      <c r="O37" s="160"/>
      <c r="P37" s="160"/>
      <c r="Q37" s="160"/>
      <c r="R37" s="160"/>
    </row>
    <row r="39" spans="1:18" x14ac:dyDescent="0.2">
      <c r="C39" s="2251"/>
    </row>
  </sheetData>
  <sheetProtection formatCells="0" formatColumns="0" formatRows="0" sort="0" autoFilter="0" pivotTables="0"/>
  <mergeCells count="36">
    <mergeCell ref="A11:C11"/>
    <mergeCell ref="A1:R1"/>
    <mergeCell ref="A2:R2"/>
    <mergeCell ref="A3:C3"/>
    <mergeCell ref="D3:G3"/>
    <mergeCell ref="I3:L3"/>
    <mergeCell ref="N3:R3"/>
    <mergeCell ref="A6:C6"/>
    <mergeCell ref="B7:C7"/>
    <mergeCell ref="B8:C8"/>
    <mergeCell ref="B9:C9"/>
    <mergeCell ref="A10:C10"/>
    <mergeCell ref="B23:C23"/>
    <mergeCell ref="B12:C12"/>
    <mergeCell ref="B13:C13"/>
    <mergeCell ref="B14:C14"/>
    <mergeCell ref="B15:C15"/>
    <mergeCell ref="B16:C16"/>
    <mergeCell ref="B17:C17"/>
    <mergeCell ref="B18:C18"/>
    <mergeCell ref="B19:C19"/>
    <mergeCell ref="B20:C20"/>
    <mergeCell ref="B21:C21"/>
    <mergeCell ref="B22:C22"/>
    <mergeCell ref="A36:R36"/>
    <mergeCell ref="B24:C24"/>
    <mergeCell ref="B25:C25"/>
    <mergeCell ref="B26:C26"/>
    <mergeCell ref="B27:C27"/>
    <mergeCell ref="B28:C28"/>
    <mergeCell ref="B29:C29"/>
    <mergeCell ref="B30:C30"/>
    <mergeCell ref="B31:C31"/>
    <mergeCell ref="A33:C33"/>
    <mergeCell ref="A34:C34"/>
    <mergeCell ref="B35:R35"/>
  </mergeCells>
  <pageMargins left="0.25" right="0.25" top="0.5" bottom="0.25" header="0.5" footer="0.5"/>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workbookViewId="0">
      <selection activeCell="B45" sqref="B45:M45"/>
    </sheetView>
  </sheetViews>
  <sheetFormatPr defaultColWidth="9.140625" defaultRowHeight="12.75" x14ac:dyDescent="0.2"/>
  <cols>
    <col min="1" max="2" width="2.140625" style="962" customWidth="1"/>
    <col min="3" max="3" width="67.7109375" style="962" customWidth="1"/>
    <col min="4" max="4" width="7.85546875" style="963" customWidth="1"/>
    <col min="5" max="12" width="7.85546875" style="962" customWidth="1"/>
    <col min="13" max="13" width="1.28515625" style="962" customWidth="1"/>
    <col min="14" max="14" width="9.140625" style="964" customWidth="1"/>
    <col min="15" max="15" width="9.140625" style="962" customWidth="1"/>
    <col min="16" max="16" width="9.140625" style="965" customWidth="1"/>
    <col min="17" max="17" width="9.140625" style="962" customWidth="1"/>
    <col min="18" max="16384" width="9.140625" style="962"/>
  </cols>
  <sheetData>
    <row r="1" spans="1:13" ht="15.75" customHeight="1" x14ac:dyDescent="0.2">
      <c r="A1" s="2383" t="s">
        <v>301</v>
      </c>
      <c r="B1" s="2383"/>
      <c r="C1" s="2383"/>
      <c r="D1" s="2383"/>
      <c r="E1" s="2383"/>
      <c r="F1" s="2383"/>
      <c r="G1" s="2383"/>
      <c r="H1" s="2383"/>
      <c r="I1" s="2383"/>
      <c r="J1" s="2383"/>
      <c r="K1" s="2383"/>
      <c r="L1" s="2383"/>
      <c r="M1" s="2383"/>
    </row>
    <row r="2" spans="1:13" s="932" customFormat="1" ht="9.75" customHeight="1" x14ac:dyDescent="0.2">
      <c r="A2" s="2557"/>
      <c r="B2" s="2557"/>
      <c r="C2" s="2557"/>
      <c r="D2" s="2557"/>
      <c r="E2" s="2557"/>
      <c r="F2" s="2557"/>
      <c r="G2" s="2557"/>
      <c r="H2" s="2557"/>
      <c r="I2" s="2557"/>
      <c r="J2" s="2557"/>
      <c r="K2" s="2557"/>
      <c r="L2" s="2557"/>
      <c r="M2" s="2557"/>
    </row>
    <row r="3" spans="1:13" ht="10.5" customHeight="1" x14ac:dyDescent="0.2">
      <c r="A3" s="2557" t="s">
        <v>1</v>
      </c>
      <c r="B3" s="2557"/>
      <c r="C3" s="2557"/>
      <c r="D3" s="933" t="s">
        <v>847</v>
      </c>
      <c r="E3" s="1929" t="s">
        <v>2</v>
      </c>
      <c r="F3" s="910" t="s">
        <v>3</v>
      </c>
      <c r="G3" s="910" t="s">
        <v>4</v>
      </c>
      <c r="H3" s="910" t="s">
        <v>5</v>
      </c>
      <c r="I3" s="910" t="s">
        <v>6</v>
      </c>
      <c r="J3" s="910" t="s">
        <v>7</v>
      </c>
      <c r="K3" s="910" t="s">
        <v>8</v>
      </c>
      <c r="L3" s="910" t="s">
        <v>9</v>
      </c>
      <c r="M3" s="934"/>
    </row>
    <row r="4" spans="1:13" ht="10.5" customHeight="1" x14ac:dyDescent="0.2">
      <c r="A4" s="935"/>
      <c r="B4" s="935"/>
      <c r="C4" s="935"/>
      <c r="D4" s="937"/>
      <c r="E4" s="1930"/>
      <c r="F4" s="938"/>
      <c r="G4" s="938"/>
      <c r="H4" s="938"/>
      <c r="I4" s="938"/>
      <c r="J4" s="938"/>
      <c r="K4" s="938"/>
      <c r="L4" s="938"/>
      <c r="M4" s="936"/>
    </row>
    <row r="5" spans="1:13" ht="10.5" customHeight="1" x14ac:dyDescent="0.2">
      <c r="A5" s="2556" t="s">
        <v>302</v>
      </c>
      <c r="B5" s="2556"/>
      <c r="C5" s="2556"/>
      <c r="D5" s="939"/>
      <c r="E5" s="1912"/>
      <c r="F5" s="940"/>
      <c r="G5" s="940"/>
      <c r="H5" s="940"/>
      <c r="I5" s="940"/>
      <c r="J5" s="940"/>
      <c r="K5" s="940"/>
      <c r="L5" s="940"/>
      <c r="M5" s="941"/>
    </row>
    <row r="6" spans="1:13" ht="10.5" customHeight="1" x14ac:dyDescent="0.2">
      <c r="A6" s="942"/>
      <c r="B6" s="2537" t="s">
        <v>303</v>
      </c>
      <c r="C6" s="2537"/>
      <c r="D6" s="943"/>
      <c r="E6" s="1931"/>
      <c r="F6" s="944"/>
      <c r="G6" s="944"/>
      <c r="H6" s="944"/>
      <c r="I6" s="944"/>
      <c r="J6" s="944"/>
      <c r="K6" s="944"/>
      <c r="L6" s="944"/>
      <c r="M6" s="945"/>
    </row>
    <row r="7" spans="1:13" ht="10.5" customHeight="1" x14ac:dyDescent="0.2">
      <c r="A7" s="946"/>
      <c r="B7" s="947"/>
      <c r="C7" s="947" t="s">
        <v>15</v>
      </c>
      <c r="D7" s="2169">
        <v>727</v>
      </c>
      <c r="E7" s="782">
        <v>720</v>
      </c>
      <c r="F7" s="762">
        <v>728</v>
      </c>
      <c r="G7" s="762">
        <v>677</v>
      </c>
      <c r="H7" s="762">
        <v>696</v>
      </c>
      <c r="I7" s="762">
        <v>704</v>
      </c>
      <c r="J7" s="762">
        <v>678</v>
      </c>
      <c r="K7" s="762">
        <v>513</v>
      </c>
      <c r="L7" s="762">
        <v>514</v>
      </c>
      <c r="M7" s="945"/>
    </row>
    <row r="8" spans="1:13" ht="10.5" customHeight="1" x14ac:dyDescent="0.2">
      <c r="A8" s="16"/>
      <c r="B8" s="915"/>
      <c r="C8" s="915" t="s">
        <v>16</v>
      </c>
      <c r="D8" s="2252">
        <v>190</v>
      </c>
      <c r="E8" s="1924">
        <v>188</v>
      </c>
      <c r="F8" s="23">
        <v>189</v>
      </c>
      <c r="G8" s="23">
        <v>182</v>
      </c>
      <c r="H8" s="23">
        <v>175</v>
      </c>
      <c r="I8" s="23">
        <v>179</v>
      </c>
      <c r="J8" s="23">
        <v>167</v>
      </c>
      <c r="K8" s="23">
        <v>171</v>
      </c>
      <c r="L8" s="23">
        <v>176</v>
      </c>
      <c r="M8" s="945"/>
    </row>
    <row r="9" spans="1:13" ht="10.5" customHeight="1" x14ac:dyDescent="0.2">
      <c r="A9" s="16"/>
      <c r="B9" s="2555" t="s">
        <v>304</v>
      </c>
      <c r="C9" s="2555"/>
      <c r="D9" s="2170">
        <f>SUM(D7:D8)</f>
        <v>917</v>
      </c>
      <c r="E9" s="1914">
        <f>SUM(E7:E8)</f>
        <v>908</v>
      </c>
      <c r="F9" s="19">
        <f>SUM(F7:F8)</f>
        <v>917</v>
      </c>
      <c r="G9" s="19">
        <f t="shared" ref="G9" si="0">SUM(G7:G8)</f>
        <v>859</v>
      </c>
      <c r="H9" s="19">
        <f t="shared" ref="H9" si="1">SUM(H7:H8)</f>
        <v>871</v>
      </c>
      <c r="I9" s="19">
        <f t="shared" ref="I9" si="2">SUM(I7:I8)</f>
        <v>883</v>
      </c>
      <c r="J9" s="19">
        <f t="shared" ref="J9" si="3">SUM(J7:J8)</f>
        <v>845</v>
      </c>
      <c r="K9" s="19">
        <f t="shared" ref="K9" si="4">SUM(K7:K8)</f>
        <v>684</v>
      </c>
      <c r="L9" s="19">
        <f t="shared" ref="L9" si="5">SUM(L7:L8)</f>
        <v>690</v>
      </c>
      <c r="M9" s="948"/>
    </row>
    <row r="10" spans="1:13" ht="10.5" customHeight="1" x14ac:dyDescent="0.2">
      <c r="A10" s="949"/>
      <c r="B10" s="949"/>
      <c r="C10" s="949"/>
      <c r="D10" s="2169"/>
      <c r="E10" s="782"/>
      <c r="F10" s="762"/>
      <c r="G10" s="762"/>
      <c r="H10" s="762"/>
      <c r="I10" s="762"/>
      <c r="J10" s="762"/>
      <c r="K10" s="762"/>
      <c r="L10" s="762"/>
      <c r="M10" s="945"/>
    </row>
    <row r="11" spans="1:13" ht="10.5" customHeight="1" x14ac:dyDescent="0.2">
      <c r="A11" s="950"/>
      <c r="B11" s="2556" t="s">
        <v>236</v>
      </c>
      <c r="C11" s="2556"/>
      <c r="D11" s="2169"/>
      <c r="E11" s="782"/>
      <c r="F11" s="762"/>
      <c r="G11" s="762"/>
      <c r="H11" s="762"/>
      <c r="I11" s="762"/>
      <c r="J11" s="762"/>
      <c r="K11" s="762"/>
      <c r="L11" s="762"/>
      <c r="M11" s="945"/>
    </row>
    <row r="12" spans="1:13" ht="10.5" customHeight="1" x14ac:dyDescent="0.2">
      <c r="A12" s="951"/>
      <c r="B12" s="952"/>
      <c r="C12" s="952" t="s">
        <v>19</v>
      </c>
      <c r="D12" s="2168">
        <v>21</v>
      </c>
      <c r="E12" s="1913">
        <v>18</v>
      </c>
      <c r="F12" s="22">
        <v>20</v>
      </c>
      <c r="G12" s="22">
        <v>18</v>
      </c>
      <c r="H12" s="22">
        <v>20</v>
      </c>
      <c r="I12" s="22">
        <v>17</v>
      </c>
      <c r="J12" s="22">
        <v>27</v>
      </c>
      <c r="K12" s="22">
        <v>24</v>
      </c>
      <c r="L12" s="22">
        <v>28</v>
      </c>
      <c r="M12" s="945"/>
    </row>
    <row r="13" spans="1:13" ht="10.5" customHeight="1" x14ac:dyDescent="0.2">
      <c r="A13" s="953"/>
      <c r="B13" s="954"/>
      <c r="C13" s="954" t="s">
        <v>20</v>
      </c>
      <c r="D13" s="2240">
        <v>41</v>
      </c>
      <c r="E13" s="1922">
        <v>61</v>
      </c>
      <c r="F13" s="17">
        <v>59</v>
      </c>
      <c r="G13" s="17">
        <v>71</v>
      </c>
      <c r="H13" s="17">
        <v>71</v>
      </c>
      <c r="I13" s="17">
        <v>15</v>
      </c>
      <c r="J13" s="17">
        <v>10</v>
      </c>
      <c r="K13" s="17">
        <v>10</v>
      </c>
      <c r="L13" s="17">
        <v>10</v>
      </c>
      <c r="M13" s="945"/>
    </row>
    <row r="14" spans="1:13" ht="10.5" customHeight="1" x14ac:dyDescent="0.2">
      <c r="A14" s="953"/>
      <c r="B14" s="954"/>
      <c r="C14" s="954" t="s">
        <v>21</v>
      </c>
      <c r="D14" s="2240">
        <v>119</v>
      </c>
      <c r="E14" s="1922">
        <v>125</v>
      </c>
      <c r="F14" s="17">
        <v>117</v>
      </c>
      <c r="G14" s="17">
        <v>70</v>
      </c>
      <c r="H14" s="17">
        <v>46</v>
      </c>
      <c r="I14" s="17">
        <v>48</v>
      </c>
      <c r="J14" s="17">
        <v>45</v>
      </c>
      <c r="K14" s="17">
        <v>46</v>
      </c>
      <c r="L14" s="17">
        <v>30</v>
      </c>
      <c r="M14" s="945"/>
    </row>
    <row r="15" spans="1:13" ht="10.5" customHeight="1" x14ac:dyDescent="0.2">
      <c r="A15" s="953"/>
      <c r="B15" s="954"/>
      <c r="C15" s="954" t="s">
        <v>305</v>
      </c>
      <c r="D15" s="2240">
        <v>199</v>
      </c>
      <c r="E15" s="1922">
        <v>151</v>
      </c>
      <c r="F15" s="17">
        <v>128</v>
      </c>
      <c r="G15" s="17">
        <v>88</v>
      </c>
      <c r="H15" s="17">
        <v>117</v>
      </c>
      <c r="I15" s="17">
        <v>119</v>
      </c>
      <c r="J15" s="17">
        <v>137</v>
      </c>
      <c r="K15" s="17">
        <v>101</v>
      </c>
      <c r="L15" s="17">
        <v>109</v>
      </c>
      <c r="M15" s="945"/>
    </row>
    <row r="16" spans="1:13" ht="10.5" customHeight="1" x14ac:dyDescent="0.2">
      <c r="A16" s="953"/>
      <c r="B16" s="954"/>
      <c r="C16" s="954" t="s">
        <v>23</v>
      </c>
      <c r="D16" s="2240">
        <v>35</v>
      </c>
      <c r="E16" s="1922">
        <v>39</v>
      </c>
      <c r="F16" s="17">
        <v>12</v>
      </c>
      <c r="G16" s="17">
        <v>12</v>
      </c>
      <c r="H16" s="17">
        <v>10</v>
      </c>
      <c r="I16" s="17">
        <v>12</v>
      </c>
      <c r="J16" s="17">
        <v>8</v>
      </c>
      <c r="K16" s="17">
        <v>8</v>
      </c>
      <c r="L16" s="17">
        <v>15</v>
      </c>
      <c r="M16" s="945"/>
    </row>
    <row r="17" spans="1:13" ht="10.5" customHeight="1" x14ac:dyDescent="0.2">
      <c r="A17" s="953"/>
      <c r="B17" s="954"/>
      <c r="C17" s="954" t="s">
        <v>24</v>
      </c>
      <c r="D17" s="2240">
        <v>11</v>
      </c>
      <c r="E17" s="1922">
        <v>11</v>
      </c>
      <c r="F17" s="17">
        <v>11</v>
      </c>
      <c r="G17" s="17">
        <v>13</v>
      </c>
      <c r="H17" s="17">
        <v>14</v>
      </c>
      <c r="I17" s="17">
        <v>9</v>
      </c>
      <c r="J17" s="17">
        <v>4</v>
      </c>
      <c r="K17" s="17">
        <v>4</v>
      </c>
      <c r="L17" s="17">
        <v>6</v>
      </c>
      <c r="M17" s="945"/>
    </row>
    <row r="18" spans="1:13" ht="11.25" customHeight="1" x14ac:dyDescent="0.2">
      <c r="A18" s="953"/>
      <c r="B18" s="954"/>
      <c r="C18" s="915" t="s">
        <v>861</v>
      </c>
      <c r="D18" s="2240">
        <v>222</v>
      </c>
      <c r="E18" s="1922">
        <v>242</v>
      </c>
      <c r="F18" s="17">
        <v>205</v>
      </c>
      <c r="G18" s="17">
        <v>201</v>
      </c>
      <c r="H18" s="17">
        <v>189</v>
      </c>
      <c r="I18" s="17">
        <v>214</v>
      </c>
      <c r="J18" s="17">
        <v>235</v>
      </c>
      <c r="K18" s="17">
        <v>248</v>
      </c>
      <c r="L18" s="17">
        <v>232</v>
      </c>
      <c r="M18" s="945"/>
    </row>
    <row r="19" spans="1:13" ht="10.5" customHeight="1" x14ac:dyDescent="0.2">
      <c r="A19" s="953"/>
      <c r="B19" s="954"/>
      <c r="C19" s="954" t="s">
        <v>26</v>
      </c>
      <c r="D19" s="2240">
        <v>79</v>
      </c>
      <c r="E19" s="1922">
        <v>7</v>
      </c>
      <c r="F19" s="17">
        <v>6</v>
      </c>
      <c r="G19" s="17">
        <v>9</v>
      </c>
      <c r="H19" s="17">
        <v>37</v>
      </c>
      <c r="I19" s="17">
        <v>10</v>
      </c>
      <c r="J19" s="17">
        <v>9</v>
      </c>
      <c r="K19" s="17">
        <v>10</v>
      </c>
      <c r="L19" s="17">
        <v>5</v>
      </c>
      <c r="M19" s="945"/>
    </row>
    <row r="20" spans="1:13" ht="10.5" customHeight="1" x14ac:dyDescent="0.2">
      <c r="A20" s="953"/>
      <c r="B20" s="954"/>
      <c r="C20" s="954" t="s">
        <v>27</v>
      </c>
      <c r="D20" s="2240">
        <v>78</v>
      </c>
      <c r="E20" s="1922">
        <v>76</v>
      </c>
      <c r="F20" s="17">
        <v>45</v>
      </c>
      <c r="G20" s="17">
        <v>55</v>
      </c>
      <c r="H20" s="17">
        <v>67</v>
      </c>
      <c r="I20" s="17">
        <v>121</v>
      </c>
      <c r="J20" s="17">
        <v>99</v>
      </c>
      <c r="K20" s="17">
        <v>116</v>
      </c>
      <c r="L20" s="17">
        <v>144</v>
      </c>
      <c r="M20" s="945"/>
    </row>
    <row r="21" spans="1:13" ht="10.5" customHeight="1" x14ac:dyDescent="0.2">
      <c r="A21" s="953"/>
      <c r="B21" s="954"/>
      <c r="C21" s="954" t="s">
        <v>29</v>
      </c>
      <c r="D21" s="2240">
        <v>13</v>
      </c>
      <c r="E21" s="1922">
        <v>0</v>
      </c>
      <c r="F21" s="17">
        <v>1</v>
      </c>
      <c r="G21" s="17">
        <v>0</v>
      </c>
      <c r="H21" s="17">
        <v>0</v>
      </c>
      <c r="I21" s="17">
        <v>0</v>
      </c>
      <c r="J21" s="17">
        <v>0</v>
      </c>
      <c r="K21" s="17">
        <v>0</v>
      </c>
      <c r="L21" s="17">
        <v>1</v>
      </c>
      <c r="M21" s="945"/>
    </row>
    <row r="22" spans="1:13" ht="10.5" customHeight="1" x14ac:dyDescent="0.2">
      <c r="A22" s="953"/>
      <c r="B22" s="954"/>
      <c r="C22" s="954" t="s">
        <v>30</v>
      </c>
      <c r="D22" s="2240">
        <v>1</v>
      </c>
      <c r="E22" s="1922">
        <v>1</v>
      </c>
      <c r="F22" s="17">
        <v>1</v>
      </c>
      <c r="G22" s="17">
        <v>1</v>
      </c>
      <c r="H22" s="17">
        <v>3</v>
      </c>
      <c r="I22" s="17">
        <v>10</v>
      </c>
      <c r="J22" s="17">
        <v>2</v>
      </c>
      <c r="K22" s="17">
        <v>2</v>
      </c>
      <c r="L22" s="17">
        <v>2</v>
      </c>
      <c r="M22" s="945"/>
    </row>
    <row r="23" spans="1:13" ht="10.5" customHeight="1" x14ac:dyDescent="0.2">
      <c r="A23" s="953"/>
      <c r="B23" s="954"/>
      <c r="C23" s="954" t="s">
        <v>31</v>
      </c>
      <c r="D23" s="2240">
        <v>1</v>
      </c>
      <c r="E23" s="1922">
        <v>1</v>
      </c>
      <c r="F23" s="17">
        <v>1</v>
      </c>
      <c r="G23" s="17">
        <v>1</v>
      </c>
      <c r="H23" s="17">
        <v>0</v>
      </c>
      <c r="I23" s="17">
        <v>0</v>
      </c>
      <c r="J23" s="17">
        <v>0</v>
      </c>
      <c r="K23" s="17">
        <v>1</v>
      </c>
      <c r="L23" s="17">
        <v>1</v>
      </c>
      <c r="M23" s="945"/>
    </row>
    <row r="24" spans="1:13" ht="10.5" customHeight="1" x14ac:dyDescent="0.2">
      <c r="A24" s="953"/>
      <c r="B24" s="954"/>
      <c r="C24" s="954" t="s">
        <v>32</v>
      </c>
      <c r="D24" s="2240">
        <v>2</v>
      </c>
      <c r="E24" s="1922">
        <v>3</v>
      </c>
      <c r="F24" s="17">
        <v>2</v>
      </c>
      <c r="G24" s="17">
        <v>2</v>
      </c>
      <c r="H24" s="17">
        <v>2</v>
      </c>
      <c r="I24" s="17">
        <v>2</v>
      </c>
      <c r="J24" s="17">
        <v>3</v>
      </c>
      <c r="K24" s="17">
        <v>2</v>
      </c>
      <c r="L24" s="17">
        <v>15</v>
      </c>
      <c r="M24" s="945"/>
    </row>
    <row r="25" spans="1:13" ht="10.5" customHeight="1" x14ac:dyDescent="0.2">
      <c r="A25" s="16"/>
      <c r="B25" s="915"/>
      <c r="C25" s="915" t="s">
        <v>33</v>
      </c>
      <c r="D25" s="2240">
        <v>7</v>
      </c>
      <c r="E25" s="1922">
        <v>6</v>
      </c>
      <c r="F25" s="17">
        <v>7</v>
      </c>
      <c r="G25" s="17">
        <v>7</v>
      </c>
      <c r="H25" s="17">
        <v>7</v>
      </c>
      <c r="I25" s="17">
        <v>8</v>
      </c>
      <c r="J25" s="17">
        <v>6</v>
      </c>
      <c r="K25" s="17">
        <v>6</v>
      </c>
      <c r="L25" s="17">
        <v>6</v>
      </c>
      <c r="M25" s="945"/>
    </row>
    <row r="26" spans="1:13" ht="10.5" customHeight="1" x14ac:dyDescent="0.2">
      <c r="A26" s="16"/>
      <c r="B26" s="915"/>
      <c r="C26" s="915" t="s">
        <v>34</v>
      </c>
      <c r="D26" s="2240">
        <v>14</v>
      </c>
      <c r="E26" s="1922">
        <v>345</v>
      </c>
      <c r="F26" s="17">
        <v>176</v>
      </c>
      <c r="G26" s="17">
        <v>0</v>
      </c>
      <c r="H26" s="17">
        <v>0</v>
      </c>
      <c r="I26" s="17">
        <v>0</v>
      </c>
      <c r="J26" s="17">
        <v>0</v>
      </c>
      <c r="K26" s="17">
        <v>0</v>
      </c>
      <c r="L26" s="17">
        <v>0</v>
      </c>
      <c r="M26" s="945"/>
    </row>
    <row r="27" spans="1:13" ht="11.25" customHeight="1" x14ac:dyDescent="0.2">
      <c r="A27" s="953"/>
      <c r="B27" s="954"/>
      <c r="C27" s="954" t="s">
        <v>862</v>
      </c>
      <c r="D27" s="2240">
        <v>26</v>
      </c>
      <c r="E27" s="1922">
        <v>38</v>
      </c>
      <c r="F27" s="23">
        <v>75</v>
      </c>
      <c r="G27" s="23">
        <v>61</v>
      </c>
      <c r="H27" s="23">
        <v>49</v>
      </c>
      <c r="I27" s="23">
        <v>55</v>
      </c>
      <c r="J27" s="23">
        <v>44</v>
      </c>
      <c r="K27" s="23">
        <v>48</v>
      </c>
      <c r="L27" s="23">
        <v>50</v>
      </c>
      <c r="M27" s="945"/>
    </row>
    <row r="28" spans="1:13" ht="10.5" customHeight="1" x14ac:dyDescent="0.2">
      <c r="A28" s="953"/>
      <c r="B28" s="955"/>
      <c r="C28" s="955" t="s">
        <v>306</v>
      </c>
      <c r="D28" s="2252">
        <v>11</v>
      </c>
      <c r="E28" s="1924">
        <v>11</v>
      </c>
      <c r="F28" s="23">
        <v>11</v>
      </c>
      <c r="G28" s="23">
        <v>12</v>
      </c>
      <c r="H28" s="23">
        <v>149</v>
      </c>
      <c r="I28" s="23">
        <v>0</v>
      </c>
      <c r="J28" s="23">
        <v>0</v>
      </c>
      <c r="K28" s="23">
        <v>0</v>
      </c>
      <c r="L28" s="23">
        <v>0</v>
      </c>
      <c r="M28" s="945"/>
    </row>
    <row r="29" spans="1:13" ht="10.5" customHeight="1" x14ac:dyDescent="0.2">
      <c r="A29" s="12"/>
      <c r="B29" s="2555" t="s">
        <v>307</v>
      </c>
      <c r="C29" s="2555"/>
      <c r="D29" s="2170">
        <f>SUM(D12:D28)</f>
        <v>880</v>
      </c>
      <c r="E29" s="1914">
        <f>SUM(E12:E28)</f>
        <v>1135</v>
      </c>
      <c r="F29" s="19">
        <f>SUM(F12:F28)</f>
        <v>877</v>
      </c>
      <c r="G29" s="19">
        <f t="shared" ref="G29" si="6">SUM(G12:G28)</f>
        <v>621</v>
      </c>
      <c r="H29" s="19">
        <f t="shared" ref="H29" si="7">SUM(H12:H28)</f>
        <v>781</v>
      </c>
      <c r="I29" s="19">
        <f t="shared" ref="I29" si="8">SUM(I12:I28)</f>
        <v>640</v>
      </c>
      <c r="J29" s="19">
        <f t="shared" ref="J29" si="9">SUM(J12:J28)</f>
        <v>629</v>
      </c>
      <c r="K29" s="19">
        <f t="shared" ref="K29" si="10">SUM(K12:K28)</f>
        <v>626</v>
      </c>
      <c r="L29" s="19">
        <f t="shared" ref="L29" si="11">SUM(L12:L28)</f>
        <v>654</v>
      </c>
      <c r="M29" s="24"/>
    </row>
    <row r="30" spans="1:13" ht="10.5" customHeight="1" x14ac:dyDescent="0.2">
      <c r="A30" s="2558" t="s">
        <v>308</v>
      </c>
      <c r="B30" s="2558"/>
      <c r="C30" s="2558"/>
      <c r="D30" s="2226">
        <f>D9+D29</f>
        <v>1797</v>
      </c>
      <c r="E30" s="1925">
        <f>E9+E29</f>
        <v>2043</v>
      </c>
      <c r="F30" s="27">
        <f>F9+F29</f>
        <v>1794</v>
      </c>
      <c r="G30" s="27">
        <f t="shared" ref="G30" si="12">G9+G29</f>
        <v>1480</v>
      </c>
      <c r="H30" s="27">
        <f t="shared" ref="H30" si="13">H9+H29</f>
        <v>1652</v>
      </c>
      <c r="I30" s="27">
        <f t="shared" ref="I30" si="14">I9+I29</f>
        <v>1523</v>
      </c>
      <c r="J30" s="27">
        <f t="shared" ref="J30" si="15">J9+J29</f>
        <v>1474</v>
      </c>
      <c r="K30" s="27">
        <f t="shared" ref="K30" si="16">K9+K29</f>
        <v>1310</v>
      </c>
      <c r="L30" s="27">
        <f t="shared" ref="L30" si="17">L9+L29</f>
        <v>1344</v>
      </c>
      <c r="M30" s="956"/>
    </row>
    <row r="31" spans="1:13" ht="10.5" customHeight="1" x14ac:dyDescent="0.2">
      <c r="A31" s="938"/>
      <c r="B31" s="938"/>
      <c r="C31" s="938"/>
      <c r="D31" s="2253"/>
      <c r="E31" s="1928"/>
      <c r="F31" s="957"/>
      <c r="G31" s="957"/>
      <c r="H31" s="957"/>
      <c r="I31" s="957"/>
      <c r="J31" s="957"/>
      <c r="K31" s="957"/>
      <c r="L31" s="957"/>
      <c r="M31" s="936"/>
    </row>
    <row r="32" spans="1:13" ht="10.5" customHeight="1" x14ac:dyDescent="0.2">
      <c r="A32" s="2556" t="s">
        <v>892</v>
      </c>
      <c r="B32" s="2556"/>
      <c r="C32" s="2556"/>
      <c r="D32" s="2254"/>
      <c r="E32" s="1932"/>
      <c r="F32" s="958"/>
      <c r="G32" s="958"/>
      <c r="H32" s="958"/>
      <c r="I32" s="958"/>
      <c r="J32" s="958"/>
      <c r="K32" s="958"/>
      <c r="L32" s="958"/>
      <c r="M32" s="941"/>
    </row>
    <row r="33" spans="1:13" ht="10.5" customHeight="1" x14ac:dyDescent="0.2">
      <c r="A33" s="950"/>
      <c r="B33" s="2556" t="s">
        <v>303</v>
      </c>
      <c r="C33" s="2556"/>
      <c r="D33" s="2169"/>
      <c r="E33" s="782"/>
      <c r="F33" s="762"/>
      <c r="G33" s="762"/>
      <c r="H33" s="762"/>
      <c r="I33" s="762"/>
      <c r="J33" s="762"/>
      <c r="K33" s="762"/>
      <c r="L33" s="762"/>
      <c r="M33" s="945"/>
    </row>
    <row r="34" spans="1:13" ht="10.5" customHeight="1" x14ac:dyDescent="0.2">
      <c r="A34" s="951"/>
      <c r="B34" s="952"/>
      <c r="C34" s="952" t="s">
        <v>11</v>
      </c>
      <c r="D34" s="2168">
        <v>703</v>
      </c>
      <c r="E34" s="1913">
        <v>682</v>
      </c>
      <c r="F34" s="736">
        <v>688</v>
      </c>
      <c r="G34" s="736">
        <v>634</v>
      </c>
      <c r="H34" s="736">
        <v>628</v>
      </c>
      <c r="I34" s="736">
        <v>635</v>
      </c>
      <c r="J34" s="736">
        <v>592</v>
      </c>
      <c r="K34" s="736">
        <v>408</v>
      </c>
      <c r="L34" s="736">
        <v>400</v>
      </c>
      <c r="M34" s="945"/>
    </row>
    <row r="35" spans="1:13" ht="10.5" customHeight="1" x14ac:dyDescent="0.2">
      <c r="A35" s="951"/>
      <c r="B35" s="952"/>
      <c r="C35" s="952" t="s">
        <v>12</v>
      </c>
      <c r="D35" s="2168">
        <v>18</v>
      </c>
      <c r="E35" s="1913">
        <v>18</v>
      </c>
      <c r="F35" s="736">
        <v>16</v>
      </c>
      <c r="G35" s="736">
        <v>15</v>
      </c>
      <c r="H35" s="736">
        <v>16</v>
      </c>
      <c r="I35" s="736">
        <v>13</v>
      </c>
      <c r="J35" s="736">
        <v>12</v>
      </c>
      <c r="K35" s="736">
        <v>11</v>
      </c>
      <c r="L35" s="736">
        <v>10</v>
      </c>
      <c r="M35" s="945"/>
    </row>
    <row r="36" spans="1:13" ht="10.5" customHeight="1" x14ac:dyDescent="0.2">
      <c r="A36" s="16"/>
      <c r="B36" s="915"/>
      <c r="C36" s="915" t="s">
        <v>13</v>
      </c>
      <c r="D36" s="2252">
        <v>196</v>
      </c>
      <c r="E36" s="1924">
        <v>208</v>
      </c>
      <c r="F36" s="23">
        <v>213</v>
      </c>
      <c r="G36" s="23">
        <v>210</v>
      </c>
      <c r="H36" s="23">
        <v>227</v>
      </c>
      <c r="I36" s="23">
        <v>235</v>
      </c>
      <c r="J36" s="23">
        <v>241</v>
      </c>
      <c r="K36" s="23">
        <v>265</v>
      </c>
      <c r="L36" s="23">
        <v>280</v>
      </c>
      <c r="M36" s="18"/>
    </row>
    <row r="37" spans="1:13" ht="10.5" customHeight="1" x14ac:dyDescent="0.2">
      <c r="A37" s="935"/>
      <c r="B37" s="935"/>
      <c r="C37" s="935"/>
      <c r="D37" s="2170">
        <f>SUM(D34:D36)</f>
        <v>917</v>
      </c>
      <c r="E37" s="1914">
        <f>SUM(E34:E36)</f>
        <v>908</v>
      </c>
      <c r="F37" s="19">
        <f>SUM(F34:F36)</f>
        <v>917</v>
      </c>
      <c r="G37" s="19">
        <f t="shared" ref="G37" si="18">SUM(G34:G36)</f>
        <v>859</v>
      </c>
      <c r="H37" s="19">
        <f t="shared" ref="H37" si="19">SUM(H34:H36)</f>
        <v>871</v>
      </c>
      <c r="I37" s="19">
        <f t="shared" ref="I37" si="20">SUM(I34:I36)</f>
        <v>883</v>
      </c>
      <c r="J37" s="19">
        <f t="shared" ref="J37" si="21">SUM(J34:J36)</f>
        <v>845</v>
      </c>
      <c r="K37" s="19">
        <f t="shared" ref="K37" si="22">SUM(K34:K36)</f>
        <v>684</v>
      </c>
      <c r="L37" s="19">
        <f t="shared" ref="L37" si="23">SUM(L34:L36)</f>
        <v>690</v>
      </c>
      <c r="M37" s="934"/>
    </row>
    <row r="38" spans="1:13" ht="10.5" customHeight="1" x14ac:dyDescent="0.2">
      <c r="A38" s="942"/>
      <c r="B38" s="2537" t="s">
        <v>248</v>
      </c>
      <c r="C38" s="2537"/>
      <c r="D38" s="2169"/>
      <c r="E38" s="782"/>
      <c r="F38" s="14"/>
      <c r="G38" s="14"/>
      <c r="H38" s="14"/>
      <c r="I38" s="14"/>
      <c r="J38" s="14"/>
      <c r="K38" s="14"/>
      <c r="L38" s="14"/>
      <c r="M38" s="18"/>
    </row>
    <row r="39" spans="1:13" ht="10.5" customHeight="1" x14ac:dyDescent="0.2">
      <c r="A39" s="951"/>
      <c r="B39" s="952"/>
      <c r="C39" s="952" t="s">
        <v>11</v>
      </c>
      <c r="D39" s="2168">
        <v>335</v>
      </c>
      <c r="E39" s="1913">
        <v>256</v>
      </c>
      <c r="F39" s="736">
        <v>241</v>
      </c>
      <c r="G39" s="736">
        <v>135</v>
      </c>
      <c r="H39" s="736">
        <v>108</v>
      </c>
      <c r="I39" s="736">
        <v>117</v>
      </c>
      <c r="J39" s="736">
        <v>123</v>
      </c>
      <c r="K39" s="736">
        <v>103</v>
      </c>
      <c r="L39" s="736">
        <v>98</v>
      </c>
      <c r="M39" s="945"/>
    </row>
    <row r="40" spans="1:13" ht="10.5" customHeight="1" x14ac:dyDescent="0.2">
      <c r="A40" s="951"/>
      <c r="B40" s="952"/>
      <c r="C40" s="952" t="s">
        <v>12</v>
      </c>
      <c r="D40" s="2168">
        <v>397</v>
      </c>
      <c r="E40" s="1913">
        <v>730</v>
      </c>
      <c r="F40" s="736">
        <v>481</v>
      </c>
      <c r="G40" s="736">
        <v>326</v>
      </c>
      <c r="H40" s="736">
        <v>343</v>
      </c>
      <c r="I40" s="736">
        <v>351</v>
      </c>
      <c r="J40" s="736">
        <v>332</v>
      </c>
      <c r="K40" s="736">
        <v>359</v>
      </c>
      <c r="L40" s="736">
        <v>370</v>
      </c>
      <c r="M40" s="945"/>
    </row>
    <row r="41" spans="1:13" ht="10.5" customHeight="1" x14ac:dyDescent="0.2">
      <c r="A41" s="951"/>
      <c r="B41" s="952"/>
      <c r="C41" s="952" t="s">
        <v>13</v>
      </c>
      <c r="D41" s="2252">
        <v>148</v>
      </c>
      <c r="E41" s="1924">
        <v>149</v>
      </c>
      <c r="F41" s="959">
        <v>155</v>
      </c>
      <c r="G41" s="959">
        <v>160</v>
      </c>
      <c r="H41" s="959">
        <v>330</v>
      </c>
      <c r="I41" s="959">
        <v>172</v>
      </c>
      <c r="J41" s="959">
        <v>174</v>
      </c>
      <c r="K41" s="959">
        <v>164</v>
      </c>
      <c r="L41" s="959">
        <v>186</v>
      </c>
      <c r="M41" s="945"/>
    </row>
    <row r="42" spans="1:13" ht="10.5" customHeight="1" x14ac:dyDescent="0.2">
      <c r="A42" s="935"/>
      <c r="B42" s="935"/>
      <c r="C42" s="935"/>
      <c r="D42" s="2170">
        <f>SUM(D39:D41)</f>
        <v>880</v>
      </c>
      <c r="E42" s="1914">
        <f>SUM(E39:E41)</f>
        <v>1135</v>
      </c>
      <c r="F42" s="19">
        <f>SUM(F39:F41)</f>
        <v>877</v>
      </c>
      <c r="G42" s="19">
        <f t="shared" ref="G42" si="24">SUM(G39:G41)</f>
        <v>621</v>
      </c>
      <c r="H42" s="19">
        <f t="shared" ref="H42" si="25">SUM(H39:H41)</f>
        <v>781</v>
      </c>
      <c r="I42" s="19">
        <f t="shared" ref="I42" si="26">SUM(I39:I41)</f>
        <v>640</v>
      </c>
      <c r="J42" s="19">
        <f t="shared" ref="J42" si="27">SUM(J39:J41)</f>
        <v>629</v>
      </c>
      <c r="K42" s="19">
        <f t="shared" ref="K42" si="28">SUM(K39:K41)</f>
        <v>626</v>
      </c>
      <c r="L42" s="19">
        <f t="shared" ref="L42" si="29">SUM(L39:L41)</f>
        <v>654</v>
      </c>
      <c r="M42" s="934"/>
    </row>
    <row r="43" spans="1:13" ht="10.5" customHeight="1" x14ac:dyDescent="0.2">
      <c r="A43" s="2536" t="s">
        <v>308</v>
      </c>
      <c r="B43" s="2536"/>
      <c r="C43" s="2536"/>
      <c r="D43" s="2226">
        <f>D37+D42</f>
        <v>1797</v>
      </c>
      <c r="E43" s="1925">
        <f>E37+E42</f>
        <v>2043</v>
      </c>
      <c r="F43" s="27">
        <f>F37+F42</f>
        <v>1794</v>
      </c>
      <c r="G43" s="27">
        <f t="shared" ref="G43" si="30">G37+G42</f>
        <v>1480</v>
      </c>
      <c r="H43" s="27">
        <f t="shared" ref="H43" si="31">H37+H42</f>
        <v>1652</v>
      </c>
      <c r="I43" s="27">
        <f t="shared" ref="I43" si="32">I37+I42</f>
        <v>1523</v>
      </c>
      <c r="J43" s="27">
        <f t="shared" ref="J43" si="33">J37+J42</f>
        <v>1474</v>
      </c>
      <c r="K43" s="27">
        <f t="shared" ref="K43" si="34">K37+K42</f>
        <v>1310</v>
      </c>
      <c r="L43" s="27">
        <f t="shared" ref="L43" si="35">L37+L42</f>
        <v>1344</v>
      </c>
      <c r="M43" s="28"/>
    </row>
    <row r="44" spans="1:13" ht="3.75" customHeight="1" x14ac:dyDescent="0.2">
      <c r="A44" s="908"/>
      <c r="B44" s="908"/>
      <c r="C44" s="908"/>
      <c r="D44" s="908"/>
      <c r="E44" s="908"/>
      <c r="F44" s="908"/>
      <c r="G44" s="908"/>
      <c r="H44" s="908"/>
      <c r="I44" s="908"/>
      <c r="J44" s="908"/>
      <c r="K44" s="908"/>
      <c r="L44" s="908"/>
      <c r="M44" s="908"/>
    </row>
    <row r="45" spans="1:13" s="960" customFormat="1" ht="37.5" customHeight="1" x14ac:dyDescent="0.15">
      <c r="A45" s="961" t="s">
        <v>40</v>
      </c>
      <c r="B45" s="2446" t="s">
        <v>309</v>
      </c>
      <c r="C45" s="2446"/>
      <c r="D45" s="2446"/>
      <c r="E45" s="2446"/>
      <c r="F45" s="2446"/>
      <c r="G45" s="2446"/>
      <c r="H45" s="2446"/>
      <c r="I45" s="2446"/>
      <c r="J45" s="2446"/>
      <c r="K45" s="2446"/>
      <c r="L45" s="2446"/>
      <c r="M45" s="2446"/>
    </row>
    <row r="46" spans="1:13" s="32" customFormat="1" ht="9" customHeight="1" x14ac:dyDescent="0.15">
      <c r="A46" s="33" t="s">
        <v>135</v>
      </c>
      <c r="B46" s="2505" t="s">
        <v>858</v>
      </c>
      <c r="C46" s="2505"/>
      <c r="D46" s="2505"/>
      <c r="E46" s="2505"/>
      <c r="F46" s="2505"/>
      <c r="G46" s="2505"/>
      <c r="H46" s="2505"/>
      <c r="I46" s="2505"/>
      <c r="J46" s="2505"/>
      <c r="K46" s="2505"/>
      <c r="L46" s="2505"/>
      <c r="M46" s="2505"/>
    </row>
    <row r="47" spans="1:13" s="32" customFormat="1" ht="9" customHeight="1" x14ac:dyDescent="0.15">
      <c r="A47" s="2313" t="s">
        <v>135</v>
      </c>
      <c r="B47" s="2505" t="s">
        <v>891</v>
      </c>
      <c r="C47" s="2505"/>
      <c r="D47" s="2505"/>
      <c r="E47" s="2505"/>
      <c r="F47" s="2505"/>
      <c r="G47" s="2505"/>
      <c r="H47" s="2505"/>
      <c r="I47" s="2505"/>
      <c r="J47" s="2505"/>
      <c r="K47" s="2505"/>
      <c r="L47" s="2505"/>
      <c r="M47" s="2505"/>
    </row>
  </sheetData>
  <sheetProtection selectLockedCells="1"/>
  <mergeCells count="16">
    <mergeCell ref="B47:M47"/>
    <mergeCell ref="B9:C9"/>
    <mergeCell ref="A1:M1"/>
    <mergeCell ref="A5:C5"/>
    <mergeCell ref="A3:C3"/>
    <mergeCell ref="A2:M2"/>
    <mergeCell ref="B6:C6"/>
    <mergeCell ref="B46:M46"/>
    <mergeCell ref="B45:M45"/>
    <mergeCell ref="B11:C11"/>
    <mergeCell ref="B29:C29"/>
    <mergeCell ref="B33:C33"/>
    <mergeCell ref="B38:C38"/>
    <mergeCell ref="A30:C30"/>
    <mergeCell ref="A32:C32"/>
    <mergeCell ref="A43:C43"/>
  </mergeCells>
  <pageMargins left="0.25" right="0.25" top="0.5" bottom="0.25" header="0.5" footer="0.5"/>
  <pageSetup paperSize="9" scale="98" orientation="landscape" r:id="rId1"/>
  <colBreaks count="1" manualBreakCount="1">
    <brk id="13" min="3"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zoomScaleNormal="100" workbookViewId="0">
      <selection activeCell="C100" sqref="C100"/>
    </sheetView>
  </sheetViews>
  <sheetFormatPr defaultColWidth="9.140625" defaultRowHeight="12.75" x14ac:dyDescent="0.2"/>
  <cols>
    <col min="1" max="2" width="2.140625" style="1861" customWidth="1"/>
    <col min="3" max="3" width="139.7109375" style="1861" customWidth="1"/>
    <col min="4" max="4" width="7" style="1861" customWidth="1"/>
    <col min="5" max="5" width="9.140625" style="1861" customWidth="1"/>
    <col min="6" max="6" width="25.42578125" style="1861" customWidth="1"/>
    <col min="7" max="9" width="12.5703125" style="1861" customWidth="1"/>
    <col min="10" max="10" width="13.140625" style="1861" customWidth="1"/>
    <col min="11" max="11" width="13.28515625" style="1861" customWidth="1"/>
    <col min="12" max="12" width="4.7109375" style="1861" customWidth="1"/>
    <col min="13" max="14" width="9.140625" style="1861" customWidth="1"/>
    <col min="15" max="15" width="9" style="1861" customWidth="1"/>
    <col min="16" max="16" width="12.42578125" style="1861" customWidth="1"/>
    <col min="17" max="17" width="13.42578125" style="1861" customWidth="1"/>
    <col min="18" max="18" width="9" style="1861" customWidth="1"/>
    <col min="19" max="19" width="6.5703125" style="1861" customWidth="1"/>
    <col min="20" max="23" width="9.140625" style="1861" customWidth="1"/>
    <col min="24" max="24" width="10.85546875" style="1861" customWidth="1"/>
    <col min="25" max="25" width="9.140625" style="1861" customWidth="1"/>
    <col min="26" max="16384" width="9.140625" style="1861"/>
  </cols>
  <sheetData>
    <row r="1" spans="1:3" ht="15.75" customHeight="1" x14ac:dyDescent="0.2">
      <c r="A1" s="2333" t="s">
        <v>487</v>
      </c>
      <c r="B1" s="2333"/>
      <c r="C1" s="2333"/>
    </row>
    <row r="2" spans="1:3" s="1857" customFormat="1" ht="7.5" customHeight="1" x14ac:dyDescent="0.2">
      <c r="A2" s="2334"/>
      <c r="B2" s="2334"/>
      <c r="C2" s="2334"/>
    </row>
    <row r="3" spans="1:3" s="1517" customFormat="1" ht="10.5" customHeight="1" x14ac:dyDescent="0.15">
      <c r="A3" s="2336" t="s">
        <v>694</v>
      </c>
      <c r="B3" s="2336"/>
      <c r="C3" s="2336"/>
    </row>
    <row r="4" spans="1:3" s="1517" customFormat="1" ht="10.5" customHeight="1" x14ac:dyDescent="0.15">
      <c r="A4" s="2337" t="s">
        <v>695</v>
      </c>
      <c r="B4" s="2337"/>
      <c r="C4" s="2337"/>
    </row>
    <row r="5" spans="1:3" s="1517" customFormat="1" ht="10.5" customHeight="1" x14ac:dyDescent="0.15">
      <c r="A5" s="2337"/>
      <c r="B5" s="2337"/>
      <c r="C5" s="2337"/>
    </row>
    <row r="6" spans="1:3" s="1517" customFormat="1" ht="10.5" customHeight="1" x14ac:dyDescent="0.15">
      <c r="A6" s="2337"/>
      <c r="B6" s="2337"/>
      <c r="C6" s="2337"/>
    </row>
    <row r="7" spans="1:3" s="1517" customFormat="1" ht="9.75" customHeight="1" x14ac:dyDescent="0.15">
      <c r="A7" s="1858"/>
      <c r="B7" s="1858"/>
      <c r="C7" s="1858"/>
    </row>
    <row r="8" spans="1:3" s="1517" customFormat="1" ht="10.5" customHeight="1" x14ac:dyDescent="0.15">
      <c r="A8" s="2335" t="s">
        <v>696</v>
      </c>
      <c r="B8" s="2335"/>
      <c r="C8" s="2335"/>
    </row>
    <row r="9" spans="1:3" s="1517" customFormat="1" ht="10.5" customHeight="1" x14ac:dyDescent="0.15">
      <c r="A9" s="2338" t="s">
        <v>697</v>
      </c>
      <c r="B9" s="2338"/>
      <c r="C9" s="2338"/>
    </row>
    <row r="10" spans="1:3" s="1517" customFormat="1" ht="10.5" customHeight="1" x14ac:dyDescent="0.15">
      <c r="A10" s="2338"/>
      <c r="B10" s="2338"/>
      <c r="C10" s="2338"/>
    </row>
    <row r="11" spans="1:3" s="1517" customFormat="1" ht="10.5" customHeight="1" x14ac:dyDescent="0.15">
      <c r="A11" s="2338"/>
      <c r="B11" s="2338"/>
      <c r="C11" s="2338"/>
    </row>
    <row r="12" spans="1:3" s="1517" customFormat="1" ht="10.5" customHeight="1" x14ac:dyDescent="0.15">
      <c r="A12" s="2338"/>
      <c r="B12" s="2338"/>
      <c r="C12" s="2338"/>
    </row>
    <row r="13" spans="1:3" s="1517" customFormat="1" ht="10.5" customHeight="1" x14ac:dyDescent="0.15">
      <c r="A13" s="2338"/>
      <c r="B13" s="2338"/>
      <c r="C13" s="2338"/>
    </row>
    <row r="14" spans="1:3" s="1517" customFormat="1" ht="3.75" customHeight="1" x14ac:dyDescent="0.15">
      <c r="A14" s="2338"/>
      <c r="B14" s="2338"/>
      <c r="C14" s="2338"/>
    </row>
    <row r="15" spans="1:3" s="1517" customFormat="1" ht="18.75" customHeight="1" x14ac:dyDescent="0.15">
      <c r="A15" s="2343" t="s">
        <v>698</v>
      </c>
      <c r="B15" s="2343"/>
      <c r="C15" s="2343"/>
    </row>
    <row r="16" spans="1:3" s="1517" customFormat="1" ht="10.5" customHeight="1" x14ac:dyDescent="0.15">
      <c r="A16" s="2343"/>
      <c r="B16" s="2343"/>
      <c r="C16" s="2343"/>
    </row>
    <row r="17" spans="1:3" s="1517" customFormat="1" ht="10.5" customHeight="1" x14ac:dyDescent="0.15">
      <c r="A17" s="2342" t="s">
        <v>699</v>
      </c>
      <c r="B17" s="2342"/>
      <c r="C17" s="2342"/>
    </row>
    <row r="18" spans="1:3" s="1517" customFormat="1" ht="10.5" customHeight="1" x14ac:dyDescent="0.15">
      <c r="A18" s="2337" t="s">
        <v>700</v>
      </c>
      <c r="B18" s="2337"/>
      <c r="C18" s="2337"/>
    </row>
    <row r="19" spans="1:3" s="1517" customFormat="1" ht="10.5" customHeight="1" x14ac:dyDescent="0.15">
      <c r="A19" s="1858"/>
      <c r="B19" s="1858"/>
      <c r="C19" s="1858"/>
    </row>
    <row r="20" spans="1:3" s="1517" customFormat="1" ht="10.5" customHeight="1" x14ac:dyDescent="0.15">
      <c r="A20" s="2342" t="s">
        <v>63</v>
      </c>
      <c r="B20" s="2342"/>
      <c r="C20" s="2342"/>
    </row>
    <row r="21" spans="1:3" s="1517" customFormat="1" ht="10.5" customHeight="1" x14ac:dyDescent="0.15">
      <c r="A21" s="2337" t="s">
        <v>701</v>
      </c>
      <c r="B21" s="2337"/>
      <c r="C21" s="2337"/>
    </row>
    <row r="22" spans="1:3" s="1517" customFormat="1" ht="10.5" customHeight="1" x14ac:dyDescent="0.15">
      <c r="A22" s="2341"/>
      <c r="B22" s="2341"/>
      <c r="C22" s="2341"/>
    </row>
    <row r="23" spans="1:3" s="1517" customFormat="1" ht="10.5" customHeight="1" x14ac:dyDescent="0.15">
      <c r="A23" s="2342" t="s">
        <v>86</v>
      </c>
      <c r="B23" s="2342"/>
      <c r="C23" s="2342"/>
    </row>
    <row r="24" spans="1:3" s="1517" customFormat="1" ht="10.5" customHeight="1" x14ac:dyDescent="0.15">
      <c r="A24" s="2337" t="s">
        <v>702</v>
      </c>
      <c r="B24" s="2337"/>
      <c r="C24" s="2337"/>
    </row>
    <row r="25" spans="1:3" s="1517" customFormat="1" ht="10.5" customHeight="1" x14ac:dyDescent="0.15">
      <c r="A25" s="1858"/>
      <c r="B25" s="1858"/>
      <c r="C25" s="1858"/>
    </row>
    <row r="26" spans="1:3" s="1517" customFormat="1" ht="10.5" customHeight="1" x14ac:dyDescent="0.15">
      <c r="A26" s="2342" t="s">
        <v>65</v>
      </c>
      <c r="B26" s="2342"/>
      <c r="C26" s="2342"/>
    </row>
    <row r="27" spans="1:3" s="1517" customFormat="1" ht="10.5" customHeight="1" x14ac:dyDescent="0.15">
      <c r="A27" s="2337" t="s">
        <v>703</v>
      </c>
      <c r="B27" s="2337"/>
      <c r="C27" s="2337"/>
    </row>
    <row r="28" spans="1:3" s="1517" customFormat="1" ht="10.5" customHeight="1" x14ac:dyDescent="0.15">
      <c r="A28" s="1858"/>
      <c r="B28" s="1858"/>
      <c r="C28" s="1858"/>
    </row>
    <row r="29" spans="1:3" s="1517" customFormat="1" ht="10.5" customHeight="1" x14ac:dyDescent="0.15">
      <c r="A29" s="2342" t="s">
        <v>69</v>
      </c>
      <c r="B29" s="2342"/>
      <c r="C29" s="2342"/>
    </row>
    <row r="30" spans="1:3" s="1517" customFormat="1" ht="10.5" customHeight="1" x14ac:dyDescent="0.15">
      <c r="A30" s="2337" t="s">
        <v>704</v>
      </c>
      <c r="B30" s="2337"/>
      <c r="C30" s="2337"/>
    </row>
    <row r="31" spans="1:3" s="1517" customFormat="1" ht="10.5" customHeight="1" x14ac:dyDescent="0.15">
      <c r="A31" s="2341"/>
      <c r="B31" s="2341"/>
      <c r="C31" s="2341"/>
    </row>
    <row r="32" spans="1:3" s="1517" customFormat="1" ht="10.5" customHeight="1" x14ac:dyDescent="0.15">
      <c r="A32" s="2340" t="s">
        <v>705</v>
      </c>
      <c r="B32" s="2340"/>
      <c r="C32" s="2340"/>
    </row>
    <row r="33" spans="1:3" s="1517" customFormat="1" ht="10.5" customHeight="1" x14ac:dyDescent="0.15">
      <c r="A33" s="2337" t="s">
        <v>706</v>
      </c>
      <c r="B33" s="2337"/>
      <c r="C33" s="2337"/>
    </row>
    <row r="34" spans="1:3" s="1517" customFormat="1" ht="10.5" customHeight="1" x14ac:dyDescent="0.15">
      <c r="A34" s="2337"/>
      <c r="B34" s="2337"/>
      <c r="C34" s="2337"/>
    </row>
    <row r="35" spans="1:3" s="1517" customFormat="1" ht="10.5" customHeight="1" x14ac:dyDescent="0.15">
      <c r="A35" s="2337"/>
      <c r="B35" s="2337"/>
      <c r="C35" s="2337"/>
    </row>
    <row r="36" spans="1:3" s="1517" customFormat="1" ht="10.5" customHeight="1" x14ac:dyDescent="0.15">
      <c r="A36" s="2337"/>
      <c r="B36" s="2337"/>
      <c r="C36" s="2337"/>
    </row>
    <row r="37" spans="1:3" s="1517" customFormat="1" ht="10.5" customHeight="1" x14ac:dyDescent="0.15">
      <c r="A37" s="2335" t="s">
        <v>145</v>
      </c>
      <c r="B37" s="2335"/>
      <c r="C37" s="2335"/>
    </row>
    <row r="38" spans="1:3" s="1517" customFormat="1" ht="10.5" customHeight="1" x14ac:dyDescent="0.15">
      <c r="A38" s="2337" t="s">
        <v>707</v>
      </c>
      <c r="B38" s="2337"/>
      <c r="C38" s="2337"/>
    </row>
    <row r="39" spans="1:3" s="1517" customFormat="1" ht="10.5" customHeight="1" x14ac:dyDescent="0.15">
      <c r="A39" s="2337"/>
      <c r="B39" s="2337"/>
      <c r="C39" s="2337"/>
    </row>
    <row r="40" spans="1:3" s="1517" customFormat="1" ht="10.5" customHeight="1" x14ac:dyDescent="0.15">
      <c r="A40" s="2341"/>
      <c r="B40" s="2341"/>
      <c r="C40" s="2341"/>
    </row>
    <row r="41" spans="1:3" s="1517" customFormat="1" ht="10.5" customHeight="1" x14ac:dyDescent="0.15">
      <c r="A41" s="2340" t="s">
        <v>708</v>
      </c>
      <c r="B41" s="2340"/>
      <c r="C41" s="2340"/>
    </row>
    <row r="42" spans="1:3" s="1517" customFormat="1" ht="10.5" customHeight="1" x14ac:dyDescent="0.15">
      <c r="A42" s="2339" t="s">
        <v>709</v>
      </c>
      <c r="B42" s="2339"/>
      <c r="C42" s="2339"/>
    </row>
    <row r="43" spans="1:3" s="1517" customFormat="1" ht="10.5" customHeight="1" x14ac:dyDescent="0.15">
      <c r="A43" s="2339"/>
      <c r="B43" s="2339"/>
      <c r="C43" s="2339"/>
    </row>
    <row r="44" spans="1:3" s="1517" customFormat="1" ht="10.5" customHeight="1" x14ac:dyDescent="0.15">
      <c r="A44" s="2339"/>
      <c r="B44" s="2339"/>
      <c r="C44" s="2339"/>
    </row>
    <row r="45" spans="1:3" s="1517" customFormat="1" ht="10.5" customHeight="1" x14ac:dyDescent="0.15">
      <c r="A45" s="2340" t="s">
        <v>488</v>
      </c>
      <c r="B45" s="2340"/>
      <c r="C45" s="2340"/>
    </row>
    <row r="46" spans="1:3" s="1517" customFormat="1" ht="10.5" customHeight="1" x14ac:dyDescent="0.15">
      <c r="A46" s="2339" t="s">
        <v>710</v>
      </c>
      <c r="B46" s="2339"/>
      <c r="C46" s="2339"/>
    </row>
    <row r="47" spans="1:3" s="1859" customFormat="1" ht="9" customHeight="1" x14ac:dyDescent="0.2"/>
    <row r="48" spans="1:3" s="1859" customFormat="1" ht="9" customHeight="1" x14ac:dyDescent="0.2"/>
    <row r="49" s="1859" customFormat="1" ht="9" customHeight="1" x14ac:dyDescent="0.2"/>
    <row r="50" s="1859" customFormat="1" ht="9" customHeight="1" x14ac:dyDescent="0.2"/>
    <row r="51" s="1859" customFormat="1" ht="9" customHeight="1" x14ac:dyDescent="0.2"/>
    <row r="52" s="1859" customFormat="1" ht="9" customHeight="1" x14ac:dyDescent="0.2"/>
    <row r="53" s="1859" customFormat="1" ht="9" customHeight="1" x14ac:dyDescent="0.2"/>
    <row r="54" s="1859" customFormat="1" ht="9" customHeight="1" x14ac:dyDescent="0.2"/>
    <row r="55" s="1859" customFormat="1" ht="9" customHeight="1" x14ac:dyDescent="0.2"/>
    <row r="56" s="1859" customFormat="1" ht="9" customHeight="1" x14ac:dyDescent="0.2"/>
    <row r="57" s="1859" customFormat="1" ht="9" customHeight="1" x14ac:dyDescent="0.2"/>
    <row r="58" s="1859" customFormat="1" ht="9" customHeight="1" x14ac:dyDescent="0.2"/>
    <row r="59" s="1859" customFormat="1" ht="9" customHeight="1" x14ac:dyDescent="0.2"/>
    <row r="60" s="1859" customFormat="1" ht="9" customHeight="1" x14ac:dyDescent="0.2"/>
    <row r="61" s="1859" customFormat="1" ht="9" customHeight="1" x14ac:dyDescent="0.2"/>
    <row r="62" s="1859" customFormat="1" ht="9" customHeight="1" x14ac:dyDescent="0.2"/>
    <row r="63" s="1859" customFormat="1" ht="6.95" customHeight="1" x14ac:dyDescent="0.2"/>
    <row r="64" s="1859" customFormat="1" ht="6.95" customHeight="1" x14ac:dyDescent="0.2"/>
    <row r="65" s="1859" customFormat="1" ht="6.95" customHeight="1" x14ac:dyDescent="0.2"/>
    <row r="66" s="1859" customFormat="1" ht="6.95" customHeight="1" x14ac:dyDescent="0.2"/>
    <row r="67" s="1859" customFormat="1" ht="6.95" customHeight="1" x14ac:dyDescent="0.2"/>
    <row r="68" s="1859" customFormat="1" ht="6.95" customHeight="1" x14ac:dyDescent="0.2"/>
    <row r="69" s="1859" customFormat="1" ht="6.95" customHeight="1" x14ac:dyDescent="0.2"/>
    <row r="70" s="1859" customFormat="1" ht="6.95" customHeight="1" x14ac:dyDescent="0.2"/>
    <row r="71" s="1859" customFormat="1" ht="1.5" customHeight="1" x14ac:dyDescent="0.2"/>
    <row r="72" s="1859" customFormat="1" ht="6.75" customHeight="1" x14ac:dyDescent="0.2"/>
    <row r="73" s="1859" customFormat="1" ht="6.95" customHeight="1" x14ac:dyDescent="0.2"/>
    <row r="74" s="1859" customFormat="1" ht="6.95" customHeight="1" x14ac:dyDescent="0.2"/>
    <row r="75" s="1859" customFormat="1" ht="6.95" customHeight="1" x14ac:dyDescent="0.2"/>
    <row r="76" s="1859" customFormat="1" ht="6.95" customHeight="1" x14ac:dyDescent="0.2"/>
    <row r="77" s="1859" customFormat="1" ht="9" x14ac:dyDescent="0.2"/>
    <row r="78" s="1859" customFormat="1" ht="6.95" customHeight="1" x14ac:dyDescent="0.2"/>
    <row r="79" s="1859" customFormat="1" ht="6.95" customHeight="1" x14ac:dyDescent="0.2"/>
    <row r="80" s="1859" customFormat="1" ht="6.95" customHeight="1" x14ac:dyDescent="0.2"/>
    <row r="81" s="1859" customFormat="1" ht="6.95" customHeight="1" x14ac:dyDescent="0.2"/>
    <row r="82" s="1859" customFormat="1" ht="6.95" customHeight="1" x14ac:dyDescent="0.2"/>
    <row r="83" s="1859" customFormat="1" ht="6.95" customHeight="1" x14ac:dyDescent="0.2"/>
    <row r="84" s="1859" customFormat="1" ht="6.95" customHeight="1" x14ac:dyDescent="0.2"/>
    <row r="85" s="1859" customFormat="1" ht="6.95" customHeight="1" x14ac:dyDescent="0.2"/>
    <row r="86" s="1859" customFormat="1" ht="6.95" customHeight="1" x14ac:dyDescent="0.2"/>
    <row r="87" s="1859" customFormat="1" ht="6.95" customHeight="1" x14ac:dyDescent="0.2"/>
    <row r="88" s="1859" customFormat="1" ht="6.95" customHeight="1" x14ac:dyDescent="0.2"/>
    <row r="89" s="1859" customFormat="1" ht="6.95" customHeight="1" x14ac:dyDescent="0.2"/>
    <row r="90" s="1859" customFormat="1" ht="6.95" customHeight="1" x14ac:dyDescent="0.2"/>
    <row r="91" s="1859" customFormat="1" ht="6.95" customHeight="1" x14ac:dyDescent="0.2"/>
    <row r="92" s="1859" customFormat="1" ht="6.95" customHeight="1" x14ac:dyDescent="0.2"/>
    <row r="93" s="1859" customFormat="1" ht="6.95" customHeight="1" x14ac:dyDescent="0.2"/>
    <row r="94" s="1859" customFormat="1" ht="6.95" customHeight="1" x14ac:dyDescent="0.2"/>
    <row r="95" s="1859" customFormat="1" ht="6.95" customHeight="1" x14ac:dyDescent="0.2"/>
    <row r="96" s="1859" customFormat="1" ht="6.95" customHeight="1" x14ac:dyDescent="0.2"/>
    <row r="97" s="1859" customFormat="1" ht="6.95" customHeight="1" x14ac:dyDescent="0.2"/>
    <row r="98" s="1859" customFormat="1" ht="6.95" customHeight="1" x14ac:dyDescent="0.2"/>
    <row r="99" s="1859" customFormat="1" ht="6.95" customHeight="1" x14ac:dyDescent="0.2"/>
    <row r="100" s="1859" customFormat="1" ht="6.95" customHeight="1" x14ac:dyDescent="0.2"/>
    <row r="101" s="1859" customFormat="1" ht="6.95" customHeight="1" x14ac:dyDescent="0.2"/>
    <row r="102" s="1859" customFormat="1" ht="12" customHeight="1" x14ac:dyDescent="0.2"/>
    <row r="103" s="1860" customFormat="1" ht="8.25" x14ac:dyDescent="0.2"/>
    <row r="104" s="1860" customFormat="1" ht="8.25" x14ac:dyDescent="0.2"/>
    <row r="105" s="1860" customFormat="1" ht="6.95" customHeight="1" x14ac:dyDescent="0.2"/>
    <row r="106" s="1860" customFormat="1" ht="6.95" customHeight="1" x14ac:dyDescent="0.2"/>
    <row r="107" s="1860" customFormat="1" ht="6.75" customHeight="1" x14ac:dyDescent="0.2"/>
    <row r="108" ht="6.75"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row r="174" ht="12.6" customHeight="1" x14ac:dyDescent="0.2"/>
    <row r="175" ht="12.6" customHeight="1" x14ac:dyDescent="0.2"/>
  </sheetData>
  <sheetProtection formatCells="0" formatColumns="0" formatRows="0" sort="0" autoFilter="0" pivotTables="0"/>
  <mergeCells count="31">
    <mergeCell ref="A17:C17"/>
    <mergeCell ref="A18:C18"/>
    <mergeCell ref="A16:C16"/>
    <mergeCell ref="A15:C15"/>
    <mergeCell ref="A37:C37"/>
    <mergeCell ref="A24:C24"/>
    <mergeCell ref="A23:C23"/>
    <mergeCell ref="A22:C22"/>
    <mergeCell ref="A21:C21"/>
    <mergeCell ref="A20:C20"/>
    <mergeCell ref="A9:C14"/>
    <mergeCell ref="A46:C46"/>
    <mergeCell ref="A45:C45"/>
    <mergeCell ref="A42:C43"/>
    <mergeCell ref="A41:C41"/>
    <mergeCell ref="A40:C40"/>
    <mergeCell ref="A44:C44"/>
    <mergeCell ref="A38:C39"/>
    <mergeCell ref="A36:C36"/>
    <mergeCell ref="A26:C26"/>
    <mergeCell ref="A27:C27"/>
    <mergeCell ref="A32:C32"/>
    <mergeCell ref="A31:C31"/>
    <mergeCell ref="A33:C35"/>
    <mergeCell ref="A30:C30"/>
    <mergeCell ref="A29:C29"/>
    <mergeCell ref="A1:C1"/>
    <mergeCell ref="A2:C2"/>
    <mergeCell ref="A8:C8"/>
    <mergeCell ref="A3:C3"/>
    <mergeCell ref="A4:C6"/>
  </mergeCells>
  <pageMargins left="0.25" right="0.25" top="0.5" bottom="0.25" header="0.5" footer="0.5"/>
  <pageSetup scale="94"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workbookViewId="0">
      <selection activeCell="B45" sqref="B45:M45"/>
    </sheetView>
  </sheetViews>
  <sheetFormatPr defaultColWidth="9.140625" defaultRowHeight="12.75" x14ac:dyDescent="0.2"/>
  <cols>
    <col min="1" max="2" width="2.140625" style="1001" customWidth="1"/>
    <col min="3" max="3" width="76.7109375" style="1001" customWidth="1"/>
    <col min="4" max="4" width="7.140625" style="1001" customWidth="1"/>
    <col min="5" max="5" width="7.140625" style="1002" customWidth="1"/>
    <col min="6" max="6" width="7.140625" style="1003" customWidth="1"/>
    <col min="7" max="12" width="7.140625" style="1000" customWidth="1"/>
    <col min="13" max="13" width="1.28515625" style="1000" customWidth="1"/>
    <col min="14" max="14" width="9.140625" style="1000" customWidth="1"/>
    <col min="15" max="15" width="9.140625" style="1004" customWidth="1"/>
    <col min="16" max="16" width="9.140625" style="1005" customWidth="1"/>
    <col min="17" max="17" width="9.140625" style="1000" customWidth="1"/>
    <col min="18" max="16384" width="9.140625" style="1000"/>
  </cols>
  <sheetData>
    <row r="1" spans="1:13" ht="15.75" customHeight="1" x14ac:dyDescent="0.2">
      <c r="A1" s="2512" t="s">
        <v>310</v>
      </c>
      <c r="B1" s="2512"/>
      <c r="C1" s="2512"/>
      <c r="D1" s="2512"/>
      <c r="E1" s="2512"/>
      <c r="F1" s="2512"/>
      <c r="G1" s="2512"/>
      <c r="H1" s="2512"/>
      <c r="I1" s="2512"/>
      <c r="J1" s="2512"/>
      <c r="K1" s="2512"/>
      <c r="L1" s="2512"/>
      <c r="M1" s="2512"/>
    </row>
    <row r="2" spans="1:13" s="966" customFormat="1" ht="9.75" customHeight="1" x14ac:dyDescent="0.2">
      <c r="A2" s="2562"/>
      <c r="B2" s="2562"/>
      <c r="C2" s="2562"/>
      <c r="D2" s="2562"/>
      <c r="E2" s="2562"/>
      <c r="F2" s="2562"/>
      <c r="G2" s="2562"/>
      <c r="H2" s="2562"/>
      <c r="I2" s="2562"/>
      <c r="J2" s="2562"/>
      <c r="K2" s="2562"/>
      <c r="L2" s="2562"/>
      <c r="M2" s="2562"/>
    </row>
    <row r="3" spans="1:13" s="967" customFormat="1" ht="10.5" customHeight="1" x14ac:dyDescent="0.15">
      <c r="A3" s="2465" t="s">
        <v>1</v>
      </c>
      <c r="B3" s="2465"/>
      <c r="C3" s="2465"/>
      <c r="D3" s="92" t="s">
        <v>847</v>
      </c>
      <c r="E3" s="1896" t="s">
        <v>2</v>
      </c>
      <c r="F3" s="968" t="s">
        <v>3</v>
      </c>
      <c r="G3" s="968" t="s">
        <v>4</v>
      </c>
      <c r="H3" s="968" t="s">
        <v>5</v>
      </c>
      <c r="I3" s="968" t="s">
        <v>6</v>
      </c>
      <c r="J3" s="968" t="s">
        <v>7</v>
      </c>
      <c r="K3" s="968" t="s">
        <v>8</v>
      </c>
      <c r="L3" s="968" t="s">
        <v>9</v>
      </c>
      <c r="M3" s="969"/>
    </row>
    <row r="4" spans="1:13" s="967" customFormat="1" ht="10.5" customHeight="1" x14ac:dyDescent="0.15">
      <c r="A4" s="39"/>
      <c r="B4" s="39"/>
      <c r="C4" s="39"/>
      <c r="D4" s="970"/>
      <c r="E4" s="1933"/>
      <c r="F4" s="39"/>
      <c r="G4" s="39"/>
      <c r="H4" s="39"/>
      <c r="I4" s="39"/>
      <c r="J4" s="39"/>
      <c r="K4" s="39"/>
      <c r="L4" s="39"/>
      <c r="M4" s="658"/>
    </row>
    <row r="5" spans="1:13" s="967" customFormat="1" ht="10.5" customHeight="1" x14ac:dyDescent="0.15">
      <c r="A5" s="2559" t="s">
        <v>311</v>
      </c>
      <c r="B5" s="2559"/>
      <c r="C5" s="2559"/>
      <c r="D5" s="971"/>
      <c r="E5" s="1934"/>
      <c r="F5" s="972"/>
      <c r="G5" s="972"/>
      <c r="H5" s="972"/>
      <c r="I5" s="972"/>
      <c r="J5" s="972"/>
      <c r="K5" s="972"/>
      <c r="L5" s="972"/>
      <c r="M5" s="973"/>
    </row>
    <row r="6" spans="1:13" s="967" customFormat="1" ht="10.5" customHeight="1" x14ac:dyDescent="0.15">
      <c r="A6" s="974"/>
      <c r="B6" s="2335" t="s">
        <v>303</v>
      </c>
      <c r="C6" s="2335"/>
      <c r="D6" s="975"/>
      <c r="E6" s="1933"/>
      <c r="F6" s="39"/>
      <c r="G6" s="39"/>
      <c r="H6" s="39"/>
      <c r="I6" s="39"/>
      <c r="J6" s="39"/>
      <c r="K6" s="39"/>
      <c r="L6" s="39"/>
      <c r="M6" s="976"/>
    </row>
    <row r="7" spans="1:13" s="967" customFormat="1" ht="10.5" customHeight="1" x14ac:dyDescent="0.15">
      <c r="A7" s="267"/>
      <c r="B7" s="570"/>
      <c r="C7" s="570" t="s">
        <v>15</v>
      </c>
      <c r="D7" s="2066">
        <v>147</v>
      </c>
      <c r="E7" s="581">
        <v>148</v>
      </c>
      <c r="F7" s="290">
        <v>149</v>
      </c>
      <c r="G7" s="290">
        <v>143</v>
      </c>
      <c r="H7" s="290">
        <v>146</v>
      </c>
      <c r="I7" s="290">
        <v>139</v>
      </c>
      <c r="J7" s="290">
        <v>137</v>
      </c>
      <c r="K7" s="290">
        <v>145</v>
      </c>
      <c r="L7" s="290">
        <v>153</v>
      </c>
      <c r="M7" s="104"/>
    </row>
    <row r="8" spans="1:13" s="967" customFormat="1" ht="10.5" customHeight="1" x14ac:dyDescent="0.15">
      <c r="A8" s="977"/>
      <c r="B8" s="869"/>
      <c r="C8" s="869" t="s">
        <v>16</v>
      </c>
      <c r="D8" s="2066">
        <v>117</v>
      </c>
      <c r="E8" s="581">
        <v>117</v>
      </c>
      <c r="F8" s="295">
        <v>117</v>
      </c>
      <c r="G8" s="295">
        <v>109</v>
      </c>
      <c r="H8" s="295">
        <v>117</v>
      </c>
      <c r="I8" s="295">
        <v>113</v>
      </c>
      <c r="J8" s="295">
        <v>112</v>
      </c>
      <c r="K8" s="295">
        <v>141</v>
      </c>
      <c r="L8" s="295">
        <v>143</v>
      </c>
      <c r="M8" s="104"/>
    </row>
    <row r="9" spans="1:13" s="967" customFormat="1" ht="10.5" customHeight="1" x14ac:dyDescent="0.15">
      <c r="A9" s="81"/>
      <c r="B9" s="2564" t="s">
        <v>804</v>
      </c>
      <c r="C9" s="2564"/>
      <c r="D9" s="2081">
        <f>SUM(D7:D8)</f>
        <v>264</v>
      </c>
      <c r="E9" s="872">
        <f>SUM(E7:E8)</f>
        <v>265</v>
      </c>
      <c r="F9" s="872">
        <f t="shared" ref="F9:L9" si="0">SUM(F7:F8)</f>
        <v>266</v>
      </c>
      <c r="G9" s="872">
        <f t="shared" si="0"/>
        <v>252</v>
      </c>
      <c r="H9" s="872">
        <f t="shared" si="0"/>
        <v>263</v>
      </c>
      <c r="I9" s="872">
        <f t="shared" si="0"/>
        <v>252</v>
      </c>
      <c r="J9" s="872">
        <f t="shared" si="0"/>
        <v>249</v>
      </c>
      <c r="K9" s="872">
        <f t="shared" si="0"/>
        <v>286</v>
      </c>
      <c r="L9" s="872">
        <f t="shared" si="0"/>
        <v>296</v>
      </c>
      <c r="M9" s="102"/>
    </row>
    <row r="10" spans="1:13" s="967" customFormat="1" ht="10.5" customHeight="1" x14ac:dyDescent="0.15">
      <c r="A10" s="2335"/>
      <c r="B10" s="2335"/>
      <c r="C10" s="2335"/>
      <c r="D10" s="2082"/>
      <c r="E10" s="578"/>
      <c r="F10" s="149"/>
      <c r="G10" s="149"/>
      <c r="H10" s="149"/>
      <c r="I10" s="149"/>
      <c r="J10" s="149"/>
      <c r="K10" s="149"/>
      <c r="L10" s="149"/>
      <c r="M10" s="104"/>
    </row>
    <row r="11" spans="1:13" s="967" customFormat="1" ht="10.5" customHeight="1" x14ac:dyDescent="0.15">
      <c r="A11" s="974"/>
      <c r="B11" s="2335" t="s">
        <v>236</v>
      </c>
      <c r="C11" s="2335"/>
      <c r="D11" s="2082"/>
      <c r="E11" s="578"/>
      <c r="F11" s="149"/>
      <c r="G11" s="149"/>
      <c r="H11" s="149"/>
      <c r="I11" s="149"/>
      <c r="J11" s="149"/>
      <c r="K11" s="149"/>
      <c r="L11" s="149"/>
      <c r="M11" s="104"/>
    </row>
    <row r="12" spans="1:13" s="967" customFormat="1" ht="10.5" customHeight="1" x14ac:dyDescent="0.15">
      <c r="A12" s="647"/>
      <c r="B12" s="978"/>
      <c r="C12" s="978" t="s">
        <v>19</v>
      </c>
      <c r="D12" s="2066">
        <v>7</v>
      </c>
      <c r="E12" s="581">
        <v>7</v>
      </c>
      <c r="F12" s="99">
        <v>7</v>
      </c>
      <c r="G12" s="99">
        <v>7</v>
      </c>
      <c r="H12" s="99">
        <v>6</v>
      </c>
      <c r="I12" s="99">
        <v>8</v>
      </c>
      <c r="J12" s="99">
        <v>10</v>
      </c>
      <c r="K12" s="99">
        <v>11</v>
      </c>
      <c r="L12" s="99">
        <v>12</v>
      </c>
      <c r="M12" s="976"/>
    </row>
    <row r="13" spans="1:13" s="967" customFormat="1" ht="10.5" customHeight="1" x14ac:dyDescent="0.15">
      <c r="A13" s="649"/>
      <c r="B13" s="650"/>
      <c r="C13" s="650" t="s">
        <v>20</v>
      </c>
      <c r="D13" s="2066">
        <v>3</v>
      </c>
      <c r="E13" s="581">
        <v>19</v>
      </c>
      <c r="F13" s="301">
        <v>16</v>
      </c>
      <c r="G13" s="301">
        <v>15</v>
      </c>
      <c r="H13" s="301">
        <v>8</v>
      </c>
      <c r="I13" s="301">
        <v>3</v>
      </c>
      <c r="J13" s="301">
        <v>2</v>
      </c>
      <c r="K13" s="301">
        <v>0</v>
      </c>
      <c r="L13" s="301">
        <v>1</v>
      </c>
      <c r="M13" s="976"/>
    </row>
    <row r="14" spans="1:13" s="967" customFormat="1" ht="10.5" customHeight="1" x14ac:dyDescent="0.15">
      <c r="A14" s="646"/>
      <c r="B14" s="615"/>
      <c r="C14" s="615" t="s">
        <v>21</v>
      </c>
      <c r="D14" s="2066">
        <v>46</v>
      </c>
      <c r="E14" s="581">
        <v>46</v>
      </c>
      <c r="F14" s="78">
        <v>42</v>
      </c>
      <c r="G14" s="78">
        <v>24</v>
      </c>
      <c r="H14" s="78">
        <v>22</v>
      </c>
      <c r="I14" s="78">
        <v>22</v>
      </c>
      <c r="J14" s="78">
        <v>19</v>
      </c>
      <c r="K14" s="78">
        <v>21</v>
      </c>
      <c r="L14" s="78">
        <v>17</v>
      </c>
      <c r="M14" s="976"/>
    </row>
    <row r="15" spans="1:13" s="967" customFormat="1" ht="10.5" customHeight="1" x14ac:dyDescent="0.15">
      <c r="A15" s="646"/>
      <c r="B15" s="615"/>
      <c r="C15" s="615" t="s">
        <v>305</v>
      </c>
      <c r="D15" s="2066">
        <v>91</v>
      </c>
      <c r="E15" s="581">
        <v>88</v>
      </c>
      <c r="F15" s="78">
        <v>66</v>
      </c>
      <c r="G15" s="78">
        <v>57</v>
      </c>
      <c r="H15" s="78">
        <v>50</v>
      </c>
      <c r="I15" s="78">
        <v>52</v>
      </c>
      <c r="J15" s="78">
        <v>59</v>
      </c>
      <c r="K15" s="78">
        <v>42</v>
      </c>
      <c r="L15" s="78">
        <v>47</v>
      </c>
      <c r="M15" s="976"/>
    </row>
    <row r="16" spans="1:13" s="967" customFormat="1" ht="10.5" customHeight="1" x14ac:dyDescent="0.15">
      <c r="A16" s="646"/>
      <c r="B16" s="615"/>
      <c r="C16" s="615" t="s">
        <v>23</v>
      </c>
      <c r="D16" s="2066">
        <v>5</v>
      </c>
      <c r="E16" s="581">
        <v>5</v>
      </c>
      <c r="F16" s="78">
        <v>5</v>
      </c>
      <c r="G16" s="78">
        <v>4</v>
      </c>
      <c r="H16" s="78">
        <v>6</v>
      </c>
      <c r="I16" s="78">
        <v>6</v>
      </c>
      <c r="J16" s="78">
        <v>4</v>
      </c>
      <c r="K16" s="78">
        <v>5</v>
      </c>
      <c r="L16" s="78">
        <v>4</v>
      </c>
      <c r="M16" s="976"/>
    </row>
    <row r="17" spans="1:13" s="967" customFormat="1" ht="10.5" customHeight="1" x14ac:dyDescent="0.15">
      <c r="A17" s="646"/>
      <c r="B17" s="615"/>
      <c r="C17" s="615" t="s">
        <v>24</v>
      </c>
      <c r="D17" s="2066">
        <v>4</v>
      </c>
      <c r="E17" s="581">
        <v>3</v>
      </c>
      <c r="F17" s="78">
        <v>3</v>
      </c>
      <c r="G17" s="78">
        <v>4</v>
      </c>
      <c r="H17" s="78">
        <v>4</v>
      </c>
      <c r="I17" s="78">
        <v>2</v>
      </c>
      <c r="J17" s="78">
        <v>3</v>
      </c>
      <c r="K17" s="78">
        <v>3</v>
      </c>
      <c r="L17" s="78">
        <v>6</v>
      </c>
      <c r="M17" s="976"/>
    </row>
    <row r="18" spans="1:13" s="967" customFormat="1" ht="10.5" customHeight="1" x14ac:dyDescent="0.15">
      <c r="A18" s="646"/>
      <c r="B18" s="615"/>
      <c r="C18" s="615" t="s">
        <v>864</v>
      </c>
      <c r="D18" s="2066">
        <v>82</v>
      </c>
      <c r="E18" s="581">
        <v>84</v>
      </c>
      <c r="F18" s="78">
        <v>78</v>
      </c>
      <c r="G18" s="78">
        <v>95</v>
      </c>
      <c r="H18" s="78">
        <v>87</v>
      </c>
      <c r="I18" s="78">
        <v>78</v>
      </c>
      <c r="J18" s="78">
        <v>89</v>
      </c>
      <c r="K18" s="78">
        <v>89</v>
      </c>
      <c r="L18" s="78">
        <v>87</v>
      </c>
      <c r="M18" s="976"/>
    </row>
    <row r="19" spans="1:13" s="967" customFormat="1" ht="10.5" customHeight="1" x14ac:dyDescent="0.15">
      <c r="A19" s="646"/>
      <c r="B19" s="615"/>
      <c r="C19" s="615" t="s">
        <v>26</v>
      </c>
      <c r="D19" s="2066">
        <v>15</v>
      </c>
      <c r="E19" s="581">
        <v>3</v>
      </c>
      <c r="F19" s="78">
        <v>2</v>
      </c>
      <c r="G19" s="78">
        <v>5</v>
      </c>
      <c r="H19" s="78">
        <v>4</v>
      </c>
      <c r="I19" s="78">
        <v>4</v>
      </c>
      <c r="J19" s="78">
        <v>3</v>
      </c>
      <c r="K19" s="78">
        <v>1</v>
      </c>
      <c r="L19" s="78">
        <v>1</v>
      </c>
      <c r="M19" s="976"/>
    </row>
    <row r="20" spans="1:13" s="967" customFormat="1" ht="10.5" customHeight="1" x14ac:dyDescent="0.15">
      <c r="A20" s="646"/>
      <c r="B20" s="615"/>
      <c r="C20" s="615" t="s">
        <v>27</v>
      </c>
      <c r="D20" s="2066">
        <v>23</v>
      </c>
      <c r="E20" s="581">
        <v>14</v>
      </c>
      <c r="F20" s="303">
        <v>5</v>
      </c>
      <c r="G20" s="303">
        <v>6</v>
      </c>
      <c r="H20" s="303">
        <v>10</v>
      </c>
      <c r="I20" s="303">
        <v>9</v>
      </c>
      <c r="J20" s="303">
        <v>10</v>
      </c>
      <c r="K20" s="303">
        <v>10</v>
      </c>
      <c r="L20" s="303">
        <v>6</v>
      </c>
      <c r="M20" s="976"/>
    </row>
    <row r="21" spans="1:13" s="967" customFormat="1" ht="10.5" customHeight="1" x14ac:dyDescent="0.15">
      <c r="A21" s="646"/>
      <c r="B21" s="615"/>
      <c r="C21" s="615" t="s">
        <v>29</v>
      </c>
      <c r="D21" s="2066">
        <v>0</v>
      </c>
      <c r="E21" s="581">
        <v>0</v>
      </c>
      <c r="F21" s="303">
        <v>0</v>
      </c>
      <c r="G21" s="303">
        <v>0</v>
      </c>
      <c r="H21" s="303">
        <v>0</v>
      </c>
      <c r="I21" s="303">
        <v>0</v>
      </c>
      <c r="J21" s="303">
        <v>0</v>
      </c>
      <c r="K21" s="303">
        <v>0</v>
      </c>
      <c r="L21" s="303">
        <v>1</v>
      </c>
      <c r="M21" s="976"/>
    </row>
    <row r="22" spans="1:13" s="967" customFormat="1" ht="10.5" customHeight="1" x14ac:dyDescent="0.15">
      <c r="A22" s="646"/>
      <c r="B22" s="615"/>
      <c r="C22" s="615" t="s">
        <v>30</v>
      </c>
      <c r="D22" s="2066">
        <v>0</v>
      </c>
      <c r="E22" s="581">
        <v>0</v>
      </c>
      <c r="F22" s="78">
        <v>0</v>
      </c>
      <c r="G22" s="78">
        <v>0</v>
      </c>
      <c r="H22" s="78">
        <v>0</v>
      </c>
      <c r="I22" s="78">
        <v>5</v>
      </c>
      <c r="J22" s="78">
        <v>2</v>
      </c>
      <c r="K22" s="78">
        <v>2</v>
      </c>
      <c r="L22" s="78">
        <v>2</v>
      </c>
      <c r="M22" s="976"/>
    </row>
    <row r="23" spans="1:13" s="967" customFormat="1" ht="10.5" customHeight="1" x14ac:dyDescent="0.15">
      <c r="A23" s="646"/>
      <c r="B23" s="615"/>
      <c r="C23" s="615" t="s">
        <v>31</v>
      </c>
      <c r="D23" s="2066">
        <v>1</v>
      </c>
      <c r="E23" s="581">
        <v>1</v>
      </c>
      <c r="F23" s="78">
        <v>1</v>
      </c>
      <c r="G23" s="78">
        <v>1</v>
      </c>
      <c r="H23" s="78">
        <v>0</v>
      </c>
      <c r="I23" s="78">
        <v>0</v>
      </c>
      <c r="J23" s="78">
        <v>0</v>
      </c>
      <c r="K23" s="78">
        <v>0</v>
      </c>
      <c r="L23" s="78">
        <v>1</v>
      </c>
      <c r="M23" s="976"/>
    </row>
    <row r="24" spans="1:13" s="967" customFormat="1" ht="10.5" customHeight="1" x14ac:dyDescent="0.15">
      <c r="A24" s="646"/>
      <c r="B24" s="615"/>
      <c r="C24" s="615" t="s">
        <v>32</v>
      </c>
      <c r="D24" s="2066">
        <v>0</v>
      </c>
      <c r="E24" s="581">
        <v>0</v>
      </c>
      <c r="F24" s="78">
        <v>0</v>
      </c>
      <c r="G24" s="78">
        <v>0</v>
      </c>
      <c r="H24" s="78">
        <v>0</v>
      </c>
      <c r="I24" s="78">
        <v>0</v>
      </c>
      <c r="J24" s="78">
        <v>0</v>
      </c>
      <c r="K24" s="78">
        <v>0</v>
      </c>
      <c r="L24" s="78">
        <v>1</v>
      </c>
      <c r="M24" s="976"/>
    </row>
    <row r="25" spans="1:13" s="967" customFormat="1" ht="10.5" customHeight="1" x14ac:dyDescent="0.15">
      <c r="A25" s="646"/>
      <c r="B25" s="615"/>
      <c r="C25" s="615" t="s">
        <v>33</v>
      </c>
      <c r="D25" s="2066">
        <v>3</v>
      </c>
      <c r="E25" s="581">
        <v>3</v>
      </c>
      <c r="F25" s="78">
        <v>2</v>
      </c>
      <c r="G25" s="78">
        <v>4</v>
      </c>
      <c r="H25" s="78">
        <v>4</v>
      </c>
      <c r="I25" s="78">
        <v>4</v>
      </c>
      <c r="J25" s="78">
        <v>4</v>
      </c>
      <c r="K25" s="78">
        <v>4</v>
      </c>
      <c r="L25" s="78">
        <v>2</v>
      </c>
      <c r="M25" s="976"/>
    </row>
    <row r="26" spans="1:13" s="967" customFormat="1" ht="10.5" customHeight="1" x14ac:dyDescent="0.15">
      <c r="A26" s="979"/>
      <c r="B26" s="570"/>
      <c r="C26" s="570" t="s">
        <v>34</v>
      </c>
      <c r="D26" s="2066">
        <v>0</v>
      </c>
      <c r="E26" s="581">
        <v>0</v>
      </c>
      <c r="F26" s="303">
        <v>21</v>
      </c>
      <c r="G26" s="303">
        <v>0</v>
      </c>
      <c r="H26" s="303">
        <v>0</v>
      </c>
      <c r="I26" s="303">
        <v>0</v>
      </c>
      <c r="J26" s="303">
        <v>0</v>
      </c>
      <c r="K26" s="303">
        <v>0</v>
      </c>
      <c r="L26" s="303">
        <v>0</v>
      </c>
      <c r="M26" s="976"/>
    </row>
    <row r="27" spans="1:13" s="967" customFormat="1" ht="10.5" customHeight="1" x14ac:dyDescent="0.15">
      <c r="A27" s="646"/>
      <c r="B27" s="615"/>
      <c r="C27" s="615" t="s">
        <v>863</v>
      </c>
      <c r="D27" s="2066">
        <v>11</v>
      </c>
      <c r="E27" s="581">
        <v>4</v>
      </c>
      <c r="F27" s="303">
        <v>4</v>
      </c>
      <c r="G27" s="303">
        <v>3</v>
      </c>
      <c r="H27" s="303">
        <v>5</v>
      </c>
      <c r="I27" s="303">
        <v>4</v>
      </c>
      <c r="J27" s="303">
        <v>3</v>
      </c>
      <c r="K27" s="303">
        <v>3</v>
      </c>
      <c r="L27" s="303">
        <v>2</v>
      </c>
      <c r="M27" s="976"/>
    </row>
    <row r="28" spans="1:13" s="967" customFormat="1" ht="10.5" customHeight="1" x14ac:dyDescent="0.15">
      <c r="A28" s="646"/>
      <c r="B28" s="615"/>
      <c r="C28" s="981" t="s">
        <v>306</v>
      </c>
      <c r="D28" s="2066">
        <v>6</v>
      </c>
      <c r="E28" s="581">
        <v>6</v>
      </c>
      <c r="F28" s="99">
        <v>6</v>
      </c>
      <c r="G28" s="99">
        <v>5</v>
      </c>
      <c r="H28" s="99">
        <v>25</v>
      </c>
      <c r="I28" s="99">
        <v>0</v>
      </c>
      <c r="J28" s="99">
        <v>0</v>
      </c>
      <c r="K28" s="99">
        <v>0</v>
      </c>
      <c r="L28" s="99">
        <v>0</v>
      </c>
      <c r="M28" s="976"/>
    </row>
    <row r="29" spans="1:13" s="967" customFormat="1" ht="10.5" customHeight="1" x14ac:dyDescent="0.15">
      <c r="A29" s="982"/>
      <c r="B29" s="2564" t="s">
        <v>805</v>
      </c>
      <c r="C29" s="2564"/>
      <c r="D29" s="2081">
        <f>SUM(D12:D28)</f>
        <v>297</v>
      </c>
      <c r="E29" s="872">
        <f>SUM(E12:E28)</f>
        <v>283</v>
      </c>
      <c r="F29" s="872">
        <f t="shared" ref="F29:L29" si="1">SUM(F12:F28)</f>
        <v>258</v>
      </c>
      <c r="G29" s="872">
        <f t="shared" si="1"/>
        <v>230</v>
      </c>
      <c r="H29" s="872">
        <f t="shared" si="1"/>
        <v>231</v>
      </c>
      <c r="I29" s="872">
        <f t="shared" si="1"/>
        <v>197</v>
      </c>
      <c r="J29" s="872">
        <f t="shared" si="1"/>
        <v>208</v>
      </c>
      <c r="K29" s="872">
        <f t="shared" si="1"/>
        <v>191</v>
      </c>
      <c r="L29" s="872">
        <f t="shared" si="1"/>
        <v>190</v>
      </c>
      <c r="M29" s="102"/>
    </row>
    <row r="30" spans="1:13" s="967" customFormat="1" ht="10.5" customHeight="1" x14ac:dyDescent="0.15">
      <c r="A30" s="2565" t="s">
        <v>833</v>
      </c>
      <c r="B30" s="2565"/>
      <c r="C30" s="2565"/>
      <c r="D30" s="2081">
        <f>D29+D9</f>
        <v>561</v>
      </c>
      <c r="E30" s="872">
        <f>E29+E9</f>
        <v>548</v>
      </c>
      <c r="F30" s="872">
        <f t="shared" ref="F30:L30" si="2">F29+F9</f>
        <v>524</v>
      </c>
      <c r="G30" s="872">
        <f t="shared" si="2"/>
        <v>482</v>
      </c>
      <c r="H30" s="872">
        <f t="shared" si="2"/>
        <v>494</v>
      </c>
      <c r="I30" s="872">
        <f t="shared" si="2"/>
        <v>449</v>
      </c>
      <c r="J30" s="872">
        <f t="shared" si="2"/>
        <v>457</v>
      </c>
      <c r="K30" s="872">
        <f t="shared" si="2"/>
        <v>477</v>
      </c>
      <c r="L30" s="872">
        <f t="shared" si="2"/>
        <v>486</v>
      </c>
      <c r="M30" s="983"/>
    </row>
    <row r="31" spans="1:13" s="967" customFormat="1" ht="10.5" customHeight="1" x14ac:dyDescent="0.15">
      <c r="A31" s="2561" t="s">
        <v>312</v>
      </c>
      <c r="B31" s="2561"/>
      <c r="C31" s="2561"/>
      <c r="D31" s="2082"/>
      <c r="E31" s="578"/>
      <c r="F31" s="149"/>
      <c r="G31" s="149"/>
      <c r="H31" s="149"/>
      <c r="I31" s="149"/>
      <c r="J31" s="149"/>
      <c r="K31" s="149"/>
      <c r="L31" s="149"/>
      <c r="M31" s="104"/>
    </row>
    <row r="32" spans="1:13" s="967" customFormat="1" ht="10.5" customHeight="1" x14ac:dyDescent="0.15">
      <c r="A32" s="984"/>
      <c r="B32" s="2561" t="s">
        <v>313</v>
      </c>
      <c r="C32" s="2561"/>
      <c r="D32" s="2255"/>
      <c r="E32" s="1057"/>
      <c r="F32" s="985"/>
      <c r="G32" s="985"/>
      <c r="H32" s="985"/>
      <c r="I32" s="985"/>
      <c r="J32" s="985"/>
      <c r="K32" s="985"/>
      <c r="L32" s="985"/>
      <c r="M32" s="986"/>
    </row>
    <row r="33" spans="1:13" s="967" customFormat="1" ht="10.5" customHeight="1" x14ac:dyDescent="0.15">
      <c r="A33" s="987"/>
      <c r="B33" s="2560" t="s">
        <v>314</v>
      </c>
      <c r="C33" s="2560"/>
      <c r="D33" s="2066">
        <v>887</v>
      </c>
      <c r="E33" s="581">
        <v>889</v>
      </c>
      <c r="F33" s="78">
        <v>884</v>
      </c>
      <c r="G33" s="78">
        <v>861</v>
      </c>
      <c r="H33" s="78">
        <v>858</v>
      </c>
      <c r="I33" s="78">
        <v>851</v>
      </c>
      <c r="J33" s="78">
        <v>862</v>
      </c>
      <c r="K33" s="78">
        <v>798</v>
      </c>
      <c r="L33" s="78">
        <v>807</v>
      </c>
      <c r="M33" s="986"/>
    </row>
    <row r="34" spans="1:13" s="967" customFormat="1" ht="10.5" customHeight="1" x14ac:dyDescent="0.15">
      <c r="A34" s="982"/>
      <c r="B34" s="2564" t="s">
        <v>315</v>
      </c>
      <c r="C34" s="2564"/>
      <c r="D34" s="2066">
        <v>323</v>
      </c>
      <c r="E34" s="581">
        <v>314</v>
      </c>
      <c r="F34" s="78">
        <v>307</v>
      </c>
      <c r="G34" s="78">
        <v>296</v>
      </c>
      <c r="H34" s="78">
        <v>289</v>
      </c>
      <c r="I34" s="78">
        <v>319</v>
      </c>
      <c r="J34" s="78">
        <v>307</v>
      </c>
      <c r="K34" s="78">
        <v>343</v>
      </c>
      <c r="L34" s="78">
        <v>305</v>
      </c>
      <c r="M34" s="986"/>
    </row>
    <row r="35" spans="1:13" s="967" customFormat="1" ht="10.5" customHeight="1" x14ac:dyDescent="0.15">
      <c r="A35" s="2566" t="s">
        <v>316</v>
      </c>
      <c r="B35" s="2566"/>
      <c r="C35" s="2566"/>
      <c r="D35" s="2082"/>
      <c r="E35" s="578"/>
      <c r="F35" s="985"/>
      <c r="G35" s="985"/>
      <c r="H35" s="985"/>
      <c r="I35" s="985"/>
      <c r="J35" s="985"/>
      <c r="K35" s="985"/>
      <c r="L35" s="985"/>
      <c r="M35" s="986"/>
    </row>
    <row r="36" spans="1:13" s="967" customFormat="1" ht="10.5" customHeight="1" x14ac:dyDescent="0.15">
      <c r="A36" s="988"/>
      <c r="B36" s="2567" t="s">
        <v>313</v>
      </c>
      <c r="C36" s="2567"/>
      <c r="D36" s="2081">
        <f>SUM(D33:D35)</f>
        <v>1210</v>
      </c>
      <c r="E36" s="872">
        <f>SUM(E33:E35)</f>
        <v>1203</v>
      </c>
      <c r="F36" s="872">
        <f t="shared" ref="F36:L36" si="3">SUM(F33:F35)</f>
        <v>1191</v>
      </c>
      <c r="G36" s="872">
        <f t="shared" si="3"/>
        <v>1157</v>
      </c>
      <c r="H36" s="872">
        <f t="shared" si="3"/>
        <v>1147</v>
      </c>
      <c r="I36" s="872">
        <f t="shared" si="3"/>
        <v>1170</v>
      </c>
      <c r="J36" s="872">
        <f t="shared" si="3"/>
        <v>1169</v>
      </c>
      <c r="K36" s="872">
        <f t="shared" si="3"/>
        <v>1141</v>
      </c>
      <c r="L36" s="872">
        <f t="shared" si="3"/>
        <v>1112</v>
      </c>
      <c r="M36" s="989"/>
    </row>
    <row r="37" spans="1:13" s="967" customFormat="1" ht="10.5" customHeight="1" x14ac:dyDescent="0.15">
      <c r="A37" s="974"/>
      <c r="B37" s="974"/>
      <c r="C37" s="974"/>
      <c r="D37" s="2082"/>
      <c r="E37" s="578"/>
      <c r="F37" s="149"/>
      <c r="G37" s="149"/>
      <c r="H37" s="149"/>
      <c r="I37" s="149"/>
      <c r="J37" s="149"/>
      <c r="K37" s="149"/>
      <c r="L37" s="149"/>
      <c r="M37" s="104"/>
    </row>
    <row r="38" spans="1:13" s="967" customFormat="1" ht="10.5" customHeight="1" x14ac:dyDescent="0.15">
      <c r="A38" s="2335" t="s">
        <v>869</v>
      </c>
      <c r="B38" s="2335"/>
      <c r="C38" s="2335"/>
      <c r="D38" s="2082"/>
      <c r="E38" s="578"/>
      <c r="F38" s="149"/>
      <c r="G38" s="149"/>
      <c r="H38" s="149"/>
      <c r="I38" s="149"/>
      <c r="J38" s="149"/>
      <c r="K38" s="149"/>
      <c r="L38" s="149"/>
      <c r="M38" s="990"/>
    </row>
    <row r="39" spans="1:13" s="967" customFormat="1" ht="10.5" customHeight="1" x14ac:dyDescent="0.15">
      <c r="A39" s="58"/>
      <c r="B39" s="2569" t="s">
        <v>317</v>
      </c>
      <c r="C39" s="2569"/>
      <c r="D39" s="2082"/>
      <c r="E39" s="578"/>
      <c r="F39" s="149"/>
      <c r="G39" s="149"/>
      <c r="H39" s="149"/>
      <c r="I39" s="149"/>
      <c r="J39" s="149"/>
      <c r="K39" s="149"/>
      <c r="L39" s="149"/>
      <c r="M39" s="990"/>
    </row>
    <row r="40" spans="1:13" s="967" customFormat="1" ht="10.5" customHeight="1" x14ac:dyDescent="0.15">
      <c r="A40" s="106"/>
      <c r="B40" s="981"/>
      <c r="C40" s="981" t="s">
        <v>318</v>
      </c>
      <c r="D40" s="2066">
        <v>117</v>
      </c>
      <c r="E40" s="581">
        <v>109</v>
      </c>
      <c r="F40" s="78">
        <v>110</v>
      </c>
      <c r="G40" s="78">
        <v>102</v>
      </c>
      <c r="H40" s="78">
        <v>103</v>
      </c>
      <c r="I40" s="78">
        <v>109</v>
      </c>
      <c r="J40" s="78">
        <v>101</v>
      </c>
      <c r="K40" s="78">
        <v>119</v>
      </c>
      <c r="L40" s="78">
        <v>122</v>
      </c>
      <c r="M40" s="991"/>
    </row>
    <row r="41" spans="1:13" s="967" customFormat="1" ht="10.5" customHeight="1" x14ac:dyDescent="0.15">
      <c r="A41" s="106"/>
      <c r="B41" s="2564" t="s">
        <v>319</v>
      </c>
      <c r="C41" s="2564"/>
      <c r="D41" s="2181">
        <v>2</v>
      </c>
      <c r="E41" s="884">
        <v>0</v>
      </c>
      <c r="F41" s="364">
        <v>20</v>
      </c>
      <c r="G41" s="364">
        <v>0</v>
      </c>
      <c r="H41" s="364">
        <v>0</v>
      </c>
      <c r="I41" s="364">
        <v>0</v>
      </c>
      <c r="J41" s="364">
        <v>0</v>
      </c>
      <c r="K41" s="364">
        <v>0</v>
      </c>
      <c r="L41" s="364">
        <v>0</v>
      </c>
      <c r="M41" s="992"/>
    </row>
    <row r="42" spans="1:13" s="967" customFormat="1" ht="10.5" customHeight="1" x14ac:dyDescent="0.15">
      <c r="A42" s="2565" t="s">
        <v>320</v>
      </c>
      <c r="B42" s="2565"/>
      <c r="C42" s="2565"/>
      <c r="D42" s="2082">
        <f>SUM(D40:D41)</f>
        <v>119</v>
      </c>
      <c r="E42" s="578">
        <f>SUM(E40:E41)</f>
        <v>109</v>
      </c>
      <c r="F42" s="578">
        <f t="shared" ref="F42:L42" si="4">SUM(F40:F41)</f>
        <v>130</v>
      </c>
      <c r="G42" s="578">
        <f t="shared" si="4"/>
        <v>102</v>
      </c>
      <c r="H42" s="578">
        <f t="shared" si="4"/>
        <v>103</v>
      </c>
      <c r="I42" s="578">
        <f t="shared" si="4"/>
        <v>109</v>
      </c>
      <c r="J42" s="578">
        <f t="shared" si="4"/>
        <v>101</v>
      </c>
      <c r="K42" s="578">
        <f t="shared" si="4"/>
        <v>119</v>
      </c>
      <c r="L42" s="578">
        <f t="shared" si="4"/>
        <v>122</v>
      </c>
      <c r="M42" s="991"/>
    </row>
    <row r="43" spans="1:13" s="967" customFormat="1" ht="10.5" customHeight="1" x14ac:dyDescent="0.15">
      <c r="A43" s="2422" t="s">
        <v>321</v>
      </c>
      <c r="B43" s="2422"/>
      <c r="C43" s="2422"/>
      <c r="D43" s="2081">
        <f>D42+D36+D30</f>
        <v>1890</v>
      </c>
      <c r="E43" s="872">
        <f>E42+E36+E30</f>
        <v>1860</v>
      </c>
      <c r="F43" s="872">
        <f t="shared" ref="F43:L43" si="5">F42+F36+F30</f>
        <v>1845</v>
      </c>
      <c r="G43" s="872">
        <f t="shared" si="5"/>
        <v>1741</v>
      </c>
      <c r="H43" s="872">
        <f t="shared" si="5"/>
        <v>1744</v>
      </c>
      <c r="I43" s="872">
        <f t="shared" si="5"/>
        <v>1728</v>
      </c>
      <c r="J43" s="872">
        <f t="shared" si="5"/>
        <v>1727</v>
      </c>
      <c r="K43" s="872">
        <f t="shared" si="5"/>
        <v>1737</v>
      </c>
      <c r="L43" s="872">
        <f t="shared" si="5"/>
        <v>1720</v>
      </c>
      <c r="M43" s="993"/>
    </row>
    <row r="44" spans="1:13" ht="3.75" customHeight="1" x14ac:dyDescent="0.2">
      <c r="A44" s="994"/>
      <c r="B44" s="994"/>
      <c r="C44" s="994"/>
      <c r="D44" s="996"/>
      <c r="E44" s="996"/>
      <c r="F44" s="996"/>
      <c r="G44" s="996"/>
      <c r="H44" s="996"/>
      <c r="I44" s="996"/>
      <c r="J44" s="996"/>
      <c r="K44" s="996"/>
      <c r="L44" s="996"/>
      <c r="M44" s="996"/>
    </row>
    <row r="45" spans="1:13" s="997" customFormat="1" ht="37.5" customHeight="1" x14ac:dyDescent="0.15">
      <c r="A45" s="998" t="s">
        <v>40</v>
      </c>
      <c r="B45" s="2568" t="s">
        <v>309</v>
      </c>
      <c r="C45" s="2568"/>
      <c r="D45" s="2568"/>
      <c r="E45" s="2568"/>
      <c r="F45" s="2568"/>
      <c r="G45" s="2568"/>
      <c r="H45" s="2568"/>
      <c r="I45" s="2568"/>
      <c r="J45" s="2568"/>
      <c r="K45" s="2568"/>
      <c r="L45" s="2568"/>
      <c r="M45" s="2568"/>
    </row>
    <row r="46" spans="1:13" s="997" customFormat="1" ht="9.75" customHeight="1" x14ac:dyDescent="0.15">
      <c r="A46" s="999" t="s">
        <v>135</v>
      </c>
      <c r="B46" s="2563" t="s">
        <v>858</v>
      </c>
      <c r="C46" s="2563"/>
      <c r="D46" s="2563"/>
      <c r="E46" s="2563"/>
      <c r="F46" s="2563"/>
      <c r="G46" s="2563"/>
      <c r="H46" s="2563"/>
      <c r="I46" s="2563"/>
      <c r="J46" s="2563"/>
      <c r="K46" s="2563"/>
      <c r="L46" s="2563"/>
      <c r="M46" s="2563"/>
    </row>
    <row r="47" spans="1:13" s="997" customFormat="1" ht="9.75" customHeight="1" x14ac:dyDescent="0.15">
      <c r="A47" s="999" t="s">
        <v>152</v>
      </c>
      <c r="B47" s="2563" t="s">
        <v>322</v>
      </c>
      <c r="C47" s="2563"/>
      <c r="D47" s="2563"/>
      <c r="E47" s="2563"/>
      <c r="F47" s="2563"/>
      <c r="G47" s="2563"/>
      <c r="H47" s="2563"/>
      <c r="I47" s="2563"/>
      <c r="J47" s="2563"/>
      <c r="K47" s="2563"/>
      <c r="L47" s="2563"/>
      <c r="M47" s="2563"/>
    </row>
  </sheetData>
  <sheetProtection selectLockedCells="1"/>
  <mergeCells count="24">
    <mergeCell ref="B47:M47"/>
    <mergeCell ref="B9:C9"/>
    <mergeCell ref="A43:C43"/>
    <mergeCell ref="B29:C29"/>
    <mergeCell ref="A38:C38"/>
    <mergeCell ref="A10:C10"/>
    <mergeCell ref="B11:C11"/>
    <mergeCell ref="A30:C30"/>
    <mergeCell ref="B34:C34"/>
    <mergeCell ref="A35:C35"/>
    <mergeCell ref="B36:C36"/>
    <mergeCell ref="B45:M45"/>
    <mergeCell ref="B39:C39"/>
    <mergeCell ref="A42:C42"/>
    <mergeCell ref="B41:C41"/>
    <mergeCell ref="B46:M46"/>
    <mergeCell ref="A5:C5"/>
    <mergeCell ref="A1:M1"/>
    <mergeCell ref="B6:C6"/>
    <mergeCell ref="A3:C3"/>
    <mergeCell ref="B33:C33"/>
    <mergeCell ref="A31:C31"/>
    <mergeCell ref="B32:C32"/>
    <mergeCell ref="A2:M2"/>
  </mergeCells>
  <pageMargins left="0.25" right="0.25" top="0.5" bottom="0.25" header="0.5" footer="0.5"/>
  <pageSetup paperSize="9" scale="98" orientation="landscape" r:id="rId1"/>
  <colBreaks count="1" manualBreakCount="1">
    <brk id="13" min="3" max="5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Normal="100" workbookViewId="0">
      <selection activeCell="B54" sqref="B54:P54"/>
    </sheetView>
  </sheetViews>
  <sheetFormatPr defaultColWidth="9.140625" defaultRowHeight="12.75" x14ac:dyDescent="0.2"/>
  <cols>
    <col min="1" max="3" width="2.140625" style="1001" customWidth="1"/>
    <col min="4" max="4" width="46.42578125" style="1001" customWidth="1"/>
    <col min="5" max="5" width="4.28515625" style="1001" customWidth="1"/>
    <col min="6" max="11" width="7.140625" style="1001" customWidth="1"/>
    <col min="12" max="12" width="7.140625" style="1000" customWidth="1"/>
    <col min="13" max="13" width="1.28515625" style="1000" customWidth="1"/>
    <col min="14" max="15" width="7.85546875" style="1000" hidden="1" customWidth="1"/>
    <col min="16" max="16" width="39.85546875" style="1000" customWidth="1"/>
    <col min="17" max="17" width="9.140625" style="1028" customWidth="1"/>
    <col min="18" max="18" width="9.140625" style="1000" customWidth="1"/>
    <col min="19" max="19" width="9.140625" style="1005" customWidth="1"/>
    <col min="20" max="20" width="9.140625" style="1000" customWidth="1"/>
    <col min="21" max="16384" width="9.140625" style="1000"/>
  </cols>
  <sheetData>
    <row r="1" spans="1:16" ht="15.75" customHeight="1" x14ac:dyDescent="0.2">
      <c r="A1" s="2383" t="s">
        <v>310</v>
      </c>
      <c r="B1" s="2383"/>
      <c r="C1" s="2383"/>
      <c r="D1" s="2383"/>
      <c r="E1" s="2383"/>
      <c r="F1" s="2383"/>
      <c r="G1" s="2383"/>
      <c r="H1" s="2383"/>
      <c r="I1" s="2383"/>
      <c r="J1" s="2383"/>
      <c r="K1" s="2383"/>
      <c r="L1" s="2383"/>
      <c r="M1" s="2383"/>
      <c r="N1" s="2383"/>
      <c r="O1" s="2383"/>
      <c r="P1" s="2383"/>
    </row>
    <row r="2" spans="1:16" s="967" customFormat="1" ht="9.9499999999999993" customHeight="1" x14ac:dyDescent="0.15">
      <c r="A2" s="2571"/>
      <c r="B2" s="2571"/>
      <c r="C2" s="2571"/>
      <c r="D2" s="2571"/>
      <c r="E2" s="2571"/>
      <c r="F2" s="2571"/>
      <c r="G2" s="2571"/>
      <c r="H2" s="2571"/>
      <c r="I2" s="2571"/>
      <c r="J2" s="2571"/>
      <c r="K2" s="2571"/>
      <c r="L2" s="2571"/>
      <c r="M2" s="2571"/>
      <c r="N2" s="2571"/>
      <c r="O2" s="2571"/>
      <c r="P2" s="2571"/>
    </row>
    <row r="3" spans="1:16" s="967" customFormat="1" ht="10.5" customHeight="1" x14ac:dyDescent="0.15">
      <c r="A3" s="2465"/>
      <c r="B3" s="2465"/>
      <c r="C3" s="2465"/>
      <c r="D3" s="2465"/>
      <c r="E3" s="658"/>
      <c r="F3" s="2572" t="s">
        <v>323</v>
      </c>
      <c r="G3" s="2573"/>
      <c r="H3" s="2573"/>
      <c r="I3" s="2573"/>
      <c r="J3" s="2573"/>
      <c r="K3" s="2573"/>
      <c r="L3" s="2573"/>
      <c r="M3" s="2574"/>
      <c r="N3" s="144"/>
      <c r="O3" s="144"/>
      <c r="P3" s="39"/>
    </row>
    <row r="4" spans="1:16" s="967" customFormat="1" ht="10.5" customHeight="1" x14ac:dyDescent="0.15">
      <c r="A4" s="2465" t="s">
        <v>1</v>
      </c>
      <c r="B4" s="2465"/>
      <c r="C4" s="2465"/>
      <c r="D4" s="2465"/>
      <c r="E4" s="658"/>
      <c r="F4" s="73" t="s">
        <v>847</v>
      </c>
      <c r="G4" s="1896" t="s">
        <v>2</v>
      </c>
      <c r="H4" s="52" t="s">
        <v>3</v>
      </c>
      <c r="I4" s="52" t="s">
        <v>4</v>
      </c>
      <c r="J4" s="52" t="s">
        <v>5</v>
      </c>
      <c r="K4" s="52" t="s">
        <v>6</v>
      </c>
      <c r="L4" s="52" t="s">
        <v>7</v>
      </c>
      <c r="M4" s="1006"/>
      <c r="N4" s="144"/>
      <c r="O4" s="144"/>
      <c r="P4" s="39"/>
    </row>
    <row r="5" spans="1:16" s="967" customFormat="1" ht="10.5" customHeight="1" x14ac:dyDescent="0.15">
      <c r="A5" s="39"/>
      <c r="B5" s="39"/>
      <c r="C5" s="39"/>
      <c r="D5" s="39"/>
      <c r="E5" s="658"/>
      <c r="F5" s="1007"/>
      <c r="G5" s="1007"/>
      <c r="H5" s="1008"/>
      <c r="I5" s="1008"/>
      <c r="J5" s="1008"/>
      <c r="K5" s="68"/>
      <c r="L5" s="68"/>
      <c r="M5" s="68"/>
      <c r="N5" s="68"/>
      <c r="O5" s="68"/>
      <c r="P5" s="39"/>
    </row>
    <row r="6" spans="1:16" s="967" customFormat="1" ht="10.5" customHeight="1" x14ac:dyDescent="0.15">
      <c r="A6" s="2335" t="s">
        <v>324</v>
      </c>
      <c r="B6" s="2335"/>
      <c r="C6" s="2335"/>
      <c r="D6" s="2335"/>
      <c r="E6" s="658"/>
      <c r="F6" s="1009"/>
      <c r="G6" s="1935"/>
      <c r="H6" s="662"/>
      <c r="I6" s="662"/>
      <c r="J6" s="662"/>
      <c r="K6" s="662"/>
      <c r="L6" s="662"/>
      <c r="M6" s="1010"/>
      <c r="N6" s="68"/>
      <c r="O6" s="68"/>
      <c r="P6" s="39"/>
    </row>
    <row r="7" spans="1:16" s="967" customFormat="1" ht="10.5" customHeight="1" x14ac:dyDescent="0.15">
      <c r="A7" s="974"/>
      <c r="B7" s="2335" t="s">
        <v>893</v>
      </c>
      <c r="C7" s="2335"/>
      <c r="D7" s="2335"/>
      <c r="E7" s="658"/>
      <c r="F7" s="1011"/>
      <c r="G7" s="1007"/>
      <c r="H7" s="68"/>
      <c r="I7" s="68"/>
      <c r="J7" s="68"/>
      <c r="K7" s="68"/>
      <c r="L7" s="68"/>
      <c r="M7" s="69"/>
      <c r="N7" s="68"/>
      <c r="O7" s="68"/>
      <c r="P7" s="39"/>
    </row>
    <row r="8" spans="1:16" s="967" customFormat="1" ht="10.5" customHeight="1" x14ac:dyDescent="0.15">
      <c r="A8" s="1012"/>
      <c r="B8" s="1012"/>
      <c r="C8" s="2335" t="s">
        <v>314</v>
      </c>
      <c r="D8" s="2335"/>
      <c r="E8" s="173"/>
      <c r="F8" s="1011"/>
      <c r="G8" s="1007"/>
      <c r="H8" s="144"/>
      <c r="I8" s="144"/>
      <c r="J8" s="144"/>
      <c r="K8" s="144"/>
      <c r="L8" s="144"/>
      <c r="M8" s="143"/>
      <c r="N8" s="144"/>
      <c r="O8" s="144"/>
      <c r="P8" s="46"/>
    </row>
    <row r="9" spans="1:16" s="967" customFormat="1" ht="10.5" customHeight="1" x14ac:dyDescent="0.15">
      <c r="A9" s="1013"/>
      <c r="B9" s="1013"/>
      <c r="C9" s="1013"/>
      <c r="D9" s="570" t="s">
        <v>11</v>
      </c>
      <c r="E9" s="980"/>
      <c r="F9" s="2082">
        <v>149</v>
      </c>
      <c r="G9" s="578">
        <v>144</v>
      </c>
      <c r="H9" s="99">
        <v>141</v>
      </c>
      <c r="I9" s="99">
        <v>133</v>
      </c>
      <c r="J9" s="99">
        <v>139</v>
      </c>
      <c r="K9" s="99">
        <v>132</v>
      </c>
      <c r="L9" s="99">
        <v>122</v>
      </c>
      <c r="M9" s="291"/>
      <c r="N9" s="149"/>
      <c r="O9" s="149"/>
      <c r="P9" s="46"/>
    </row>
    <row r="10" spans="1:16" s="967" customFormat="1" ht="10.5" customHeight="1" x14ac:dyDescent="0.15">
      <c r="A10" s="1013"/>
      <c r="B10" s="1013"/>
      <c r="C10" s="1013"/>
      <c r="D10" s="615" t="s">
        <v>12</v>
      </c>
      <c r="E10" s="980"/>
      <c r="F10" s="2177">
        <v>3</v>
      </c>
      <c r="G10" s="1664">
        <v>2</v>
      </c>
      <c r="H10" s="97">
        <v>3</v>
      </c>
      <c r="I10" s="97">
        <v>2</v>
      </c>
      <c r="J10" s="97">
        <v>3</v>
      </c>
      <c r="K10" s="97">
        <v>2</v>
      </c>
      <c r="L10" s="97">
        <v>2</v>
      </c>
      <c r="M10" s="291"/>
      <c r="N10" s="149"/>
      <c r="O10" s="149"/>
      <c r="P10" s="46"/>
    </row>
    <row r="11" spans="1:16" s="967" customFormat="1" ht="10.5" customHeight="1" x14ac:dyDescent="0.15">
      <c r="A11" s="1013"/>
      <c r="B11" s="1013"/>
      <c r="C11" s="1013"/>
      <c r="D11" s="615" t="s">
        <v>13</v>
      </c>
      <c r="E11" s="1014"/>
      <c r="F11" s="2175">
        <v>112</v>
      </c>
      <c r="G11" s="1919">
        <v>119</v>
      </c>
      <c r="H11" s="359">
        <v>122</v>
      </c>
      <c r="I11" s="359">
        <v>117</v>
      </c>
      <c r="J11" s="359">
        <v>121</v>
      </c>
      <c r="K11" s="359">
        <v>118</v>
      </c>
      <c r="L11" s="359">
        <v>125</v>
      </c>
      <c r="M11" s="148"/>
      <c r="N11" s="149"/>
      <c r="O11" s="149"/>
      <c r="P11" s="39"/>
    </row>
    <row r="12" spans="1:16" s="967" customFormat="1" ht="10.5" customHeight="1" x14ac:dyDescent="0.15">
      <c r="A12" s="1015"/>
      <c r="B12" s="1015"/>
      <c r="C12" s="1015"/>
      <c r="D12" s="977"/>
      <c r="E12" s="1016"/>
      <c r="F12" s="2081">
        <f>SUM(F9:F11)</f>
        <v>264</v>
      </c>
      <c r="G12" s="872">
        <f>SUM(G9:G11)</f>
        <v>265</v>
      </c>
      <c r="H12" s="872">
        <f t="shared" ref="H12:L12" si="0">SUM(H9:H11)</f>
        <v>266</v>
      </c>
      <c r="I12" s="872">
        <f t="shared" si="0"/>
        <v>252</v>
      </c>
      <c r="J12" s="872">
        <f t="shared" si="0"/>
        <v>263</v>
      </c>
      <c r="K12" s="872">
        <f t="shared" si="0"/>
        <v>252</v>
      </c>
      <c r="L12" s="872">
        <f t="shared" si="0"/>
        <v>249</v>
      </c>
      <c r="M12" s="576"/>
      <c r="N12" s="149"/>
      <c r="O12" s="149"/>
      <c r="P12" s="39"/>
    </row>
    <row r="13" spans="1:16" s="967" customFormat="1" ht="10.5" customHeight="1" x14ac:dyDescent="0.15">
      <c r="A13" s="638"/>
      <c r="B13" s="638"/>
      <c r="C13" s="638"/>
      <c r="D13" s="638"/>
      <c r="E13" s="46"/>
      <c r="F13" s="2060"/>
      <c r="G13" s="1007"/>
      <c r="H13" s="68"/>
      <c r="I13" s="68"/>
      <c r="J13" s="68"/>
      <c r="K13" s="68"/>
      <c r="L13" s="68"/>
      <c r="M13" s="143"/>
      <c r="N13" s="144"/>
      <c r="O13" s="144"/>
      <c r="P13" s="46"/>
    </row>
    <row r="14" spans="1:16" s="967" customFormat="1" ht="10.5" customHeight="1" x14ac:dyDescent="0.15">
      <c r="A14" s="1012"/>
      <c r="B14" s="1012"/>
      <c r="C14" s="2335" t="s">
        <v>315</v>
      </c>
      <c r="D14" s="2335"/>
      <c r="E14" s="39"/>
      <c r="F14" s="2255"/>
      <c r="G14" s="1057"/>
      <c r="H14" s="985"/>
      <c r="I14" s="985"/>
      <c r="J14" s="985"/>
      <c r="K14" s="985"/>
      <c r="L14" s="985"/>
      <c r="M14" s="1017"/>
      <c r="N14" s="985"/>
      <c r="O14" s="985"/>
      <c r="P14" s="39"/>
    </row>
    <row r="15" spans="1:16" s="967" customFormat="1" ht="10.5" customHeight="1" x14ac:dyDescent="0.15">
      <c r="A15" s="1013"/>
      <c r="B15" s="1013"/>
      <c r="C15" s="1013"/>
      <c r="D15" s="570" t="s">
        <v>11</v>
      </c>
      <c r="E15" s="980"/>
      <c r="F15" s="2066">
        <v>148</v>
      </c>
      <c r="G15" s="581">
        <v>129</v>
      </c>
      <c r="H15" s="78">
        <v>102</v>
      </c>
      <c r="I15" s="78">
        <v>56</v>
      </c>
      <c r="J15" s="78">
        <v>55</v>
      </c>
      <c r="K15" s="78">
        <v>57</v>
      </c>
      <c r="L15" s="78">
        <v>58</v>
      </c>
      <c r="M15" s="291"/>
      <c r="N15" s="149"/>
      <c r="O15" s="149"/>
      <c r="P15" s="39"/>
    </row>
    <row r="16" spans="1:16" s="967" customFormat="1" ht="10.5" customHeight="1" x14ac:dyDescent="0.15">
      <c r="A16" s="1013"/>
      <c r="B16" s="1013"/>
      <c r="C16" s="1013"/>
      <c r="D16" s="570" t="s">
        <v>12</v>
      </c>
      <c r="E16" s="980"/>
      <c r="F16" s="2066">
        <v>72</v>
      </c>
      <c r="G16" s="581">
        <v>73</v>
      </c>
      <c r="H16" s="78">
        <v>73</v>
      </c>
      <c r="I16" s="78">
        <v>88</v>
      </c>
      <c r="J16" s="78">
        <v>71</v>
      </c>
      <c r="K16" s="78">
        <v>58</v>
      </c>
      <c r="L16" s="78">
        <v>66</v>
      </c>
      <c r="M16" s="291"/>
      <c r="N16" s="149"/>
      <c r="O16" s="149"/>
      <c r="P16" s="39"/>
    </row>
    <row r="17" spans="1:16" s="967" customFormat="1" ht="10.5" customHeight="1" x14ac:dyDescent="0.15">
      <c r="A17" s="1013"/>
      <c r="B17" s="1013"/>
      <c r="C17" s="1013"/>
      <c r="D17" s="570" t="s">
        <v>13</v>
      </c>
      <c r="E17" s="1014"/>
      <c r="F17" s="2177">
        <v>77</v>
      </c>
      <c r="G17" s="1664">
        <v>81</v>
      </c>
      <c r="H17" s="97">
        <v>83</v>
      </c>
      <c r="I17" s="97">
        <v>86</v>
      </c>
      <c r="J17" s="97">
        <v>105</v>
      </c>
      <c r="K17" s="97">
        <v>82</v>
      </c>
      <c r="L17" s="97">
        <v>84</v>
      </c>
      <c r="M17" s="148"/>
      <c r="N17" s="149"/>
      <c r="O17" s="149"/>
      <c r="P17" s="39"/>
    </row>
    <row r="18" spans="1:16" s="967" customFormat="1" ht="10.5" customHeight="1" x14ac:dyDescent="0.15">
      <c r="A18" s="172"/>
      <c r="B18" s="172"/>
      <c r="C18" s="172"/>
      <c r="D18" s="172"/>
      <c r="E18" s="173"/>
      <c r="F18" s="2081">
        <f>SUM(F15:F17)</f>
        <v>297</v>
      </c>
      <c r="G18" s="872">
        <f>SUM(G15:G17)</f>
        <v>283</v>
      </c>
      <c r="H18" s="872">
        <f t="shared" ref="H18:L18" si="1">SUM(H15:H17)</f>
        <v>258</v>
      </c>
      <c r="I18" s="872">
        <f t="shared" si="1"/>
        <v>230</v>
      </c>
      <c r="J18" s="872">
        <f t="shared" si="1"/>
        <v>231</v>
      </c>
      <c r="K18" s="872">
        <f t="shared" si="1"/>
        <v>197</v>
      </c>
      <c r="L18" s="872">
        <f t="shared" si="1"/>
        <v>208</v>
      </c>
      <c r="M18" s="576"/>
      <c r="N18" s="149"/>
      <c r="O18" s="149"/>
      <c r="P18" s="39"/>
    </row>
    <row r="19" spans="1:16" s="967" customFormat="1" ht="10.5" customHeight="1" x14ac:dyDescent="0.15">
      <c r="A19" s="172"/>
      <c r="B19" s="172"/>
      <c r="C19" s="172"/>
      <c r="D19" s="172"/>
      <c r="E19" s="173"/>
      <c r="F19" s="2181">
        <f>F18+F12</f>
        <v>561</v>
      </c>
      <c r="G19" s="884">
        <f>G18+G12</f>
        <v>548</v>
      </c>
      <c r="H19" s="884">
        <f t="shared" ref="H19:L19" si="2">H18+H12</f>
        <v>524</v>
      </c>
      <c r="I19" s="884">
        <f t="shared" si="2"/>
        <v>482</v>
      </c>
      <c r="J19" s="884">
        <f t="shared" si="2"/>
        <v>494</v>
      </c>
      <c r="K19" s="884">
        <f t="shared" si="2"/>
        <v>449</v>
      </c>
      <c r="L19" s="884">
        <f t="shared" si="2"/>
        <v>457</v>
      </c>
      <c r="M19" s="576"/>
      <c r="N19" s="149"/>
      <c r="O19" s="149"/>
      <c r="P19" s="46"/>
    </row>
    <row r="20" spans="1:16" s="967" customFormat="1" ht="10.5" customHeight="1" x14ac:dyDescent="0.15">
      <c r="A20" s="172"/>
      <c r="B20" s="172"/>
      <c r="C20" s="172"/>
      <c r="D20" s="172"/>
      <c r="E20" s="173"/>
      <c r="F20" s="2256"/>
      <c r="G20" s="1896"/>
      <c r="H20" s="1018"/>
      <c r="I20" s="1018"/>
      <c r="J20" s="1018"/>
      <c r="K20" s="1018"/>
      <c r="L20" s="1018"/>
      <c r="M20" s="1006"/>
      <c r="N20" s="144"/>
      <c r="O20" s="144"/>
      <c r="P20" s="39"/>
    </row>
    <row r="21" spans="1:16" s="967" customFormat="1" ht="10.5" customHeight="1" x14ac:dyDescent="0.15">
      <c r="A21" s="2335" t="s">
        <v>324</v>
      </c>
      <c r="B21" s="2335"/>
      <c r="C21" s="2335"/>
      <c r="D21" s="2335"/>
      <c r="E21" s="46"/>
      <c r="F21" s="2082"/>
      <c r="G21" s="578"/>
      <c r="H21" s="99"/>
      <c r="I21" s="99"/>
      <c r="J21" s="99"/>
      <c r="K21" s="99"/>
      <c r="L21" s="99"/>
      <c r="M21" s="291"/>
      <c r="N21" s="149"/>
      <c r="O21" s="149"/>
      <c r="P21" s="39"/>
    </row>
    <row r="22" spans="1:16" s="967" customFormat="1" ht="10.5" customHeight="1" x14ac:dyDescent="0.15">
      <c r="A22" s="974"/>
      <c r="B22" s="2335" t="s">
        <v>325</v>
      </c>
      <c r="C22" s="2335"/>
      <c r="D22" s="2335"/>
      <c r="E22" s="46"/>
      <c r="F22" s="2082"/>
      <c r="G22" s="578"/>
      <c r="H22" s="99"/>
      <c r="I22" s="99"/>
      <c r="J22" s="99"/>
      <c r="K22" s="99"/>
      <c r="L22" s="99"/>
      <c r="M22" s="291"/>
      <c r="N22" s="149"/>
      <c r="O22" s="149"/>
      <c r="P22" s="46"/>
    </row>
    <row r="23" spans="1:16" s="967" customFormat="1" ht="10.5" customHeight="1" x14ac:dyDescent="0.15">
      <c r="A23" s="1013"/>
      <c r="B23" s="1013"/>
      <c r="C23" s="1013"/>
      <c r="D23" s="570" t="s">
        <v>314</v>
      </c>
      <c r="E23" s="980"/>
      <c r="F23" s="2066">
        <v>264</v>
      </c>
      <c r="G23" s="581">
        <v>265</v>
      </c>
      <c r="H23" s="78">
        <v>266</v>
      </c>
      <c r="I23" s="78">
        <v>252</v>
      </c>
      <c r="J23" s="78">
        <v>263</v>
      </c>
      <c r="K23" s="78">
        <v>252</v>
      </c>
      <c r="L23" s="78">
        <v>249</v>
      </c>
      <c r="M23" s="291"/>
      <c r="N23" s="149"/>
      <c r="O23" s="149"/>
      <c r="P23" s="39"/>
    </row>
    <row r="24" spans="1:16" s="967" customFormat="1" ht="10.5" customHeight="1" x14ac:dyDescent="0.15">
      <c r="A24" s="1019"/>
      <c r="B24" s="1019"/>
      <c r="C24" s="1019"/>
      <c r="D24" s="869" t="s">
        <v>315</v>
      </c>
      <c r="E24" s="1014"/>
      <c r="F24" s="2066">
        <v>297</v>
      </c>
      <c r="G24" s="581">
        <v>283</v>
      </c>
      <c r="H24" s="78">
        <v>258</v>
      </c>
      <c r="I24" s="78">
        <v>230</v>
      </c>
      <c r="J24" s="78">
        <v>231</v>
      </c>
      <c r="K24" s="78">
        <v>197</v>
      </c>
      <c r="L24" s="78">
        <v>208</v>
      </c>
      <c r="M24" s="291"/>
      <c r="N24" s="149"/>
      <c r="O24" s="149"/>
      <c r="P24" s="39"/>
    </row>
    <row r="25" spans="1:16" s="967" customFormat="1" ht="10.5" customHeight="1" x14ac:dyDescent="0.15">
      <c r="A25" s="1020"/>
      <c r="B25" s="1020"/>
      <c r="C25" s="1020"/>
      <c r="D25" s="1021"/>
      <c r="E25" s="46"/>
      <c r="F25" s="2081">
        <f>SUM(F23:F24)</f>
        <v>561</v>
      </c>
      <c r="G25" s="872">
        <f>SUM(G23:G24)</f>
        <v>548</v>
      </c>
      <c r="H25" s="872">
        <f t="shared" ref="H25:L25" si="3">SUM(H23:H24)</f>
        <v>524</v>
      </c>
      <c r="I25" s="872">
        <f t="shared" si="3"/>
        <v>482</v>
      </c>
      <c r="J25" s="872">
        <f t="shared" si="3"/>
        <v>494</v>
      </c>
      <c r="K25" s="872">
        <f t="shared" si="3"/>
        <v>449</v>
      </c>
      <c r="L25" s="872">
        <f t="shared" si="3"/>
        <v>457</v>
      </c>
      <c r="M25" s="576"/>
      <c r="N25" s="149"/>
      <c r="O25" s="149"/>
      <c r="P25" s="39"/>
    </row>
    <row r="26" spans="1:16" s="967" customFormat="1" ht="10.5" customHeight="1" x14ac:dyDescent="0.15">
      <c r="A26" s="1013"/>
      <c r="B26" s="1013"/>
      <c r="C26" s="1013"/>
      <c r="D26" s="570" t="s">
        <v>894</v>
      </c>
      <c r="E26" s="1022"/>
      <c r="F26" s="2082">
        <v>2</v>
      </c>
      <c r="G26" s="578">
        <v>0</v>
      </c>
      <c r="H26" s="99">
        <v>20</v>
      </c>
      <c r="I26" s="99">
        <v>0</v>
      </c>
      <c r="J26" s="99">
        <v>0</v>
      </c>
      <c r="K26" s="99">
        <v>0</v>
      </c>
      <c r="L26" s="99">
        <v>0</v>
      </c>
      <c r="M26" s="576"/>
      <c r="N26" s="149"/>
      <c r="O26" s="149"/>
      <c r="P26" s="39"/>
    </row>
    <row r="27" spans="1:16" s="967" customFormat="1" ht="10.5" customHeight="1" x14ac:dyDescent="0.15">
      <c r="A27" s="46"/>
      <c r="B27" s="46"/>
      <c r="C27" s="46"/>
      <c r="D27" s="46"/>
      <c r="E27" s="173"/>
      <c r="F27" s="2081">
        <f>SUM(F25:F26)</f>
        <v>563</v>
      </c>
      <c r="G27" s="872">
        <f>SUM(G25:G26)</f>
        <v>548</v>
      </c>
      <c r="H27" s="872">
        <f t="shared" ref="H27:L27" si="4">SUM(H25:H26)</f>
        <v>544</v>
      </c>
      <c r="I27" s="872">
        <f t="shared" si="4"/>
        <v>482</v>
      </c>
      <c r="J27" s="872">
        <f t="shared" si="4"/>
        <v>494</v>
      </c>
      <c r="K27" s="872">
        <f t="shared" si="4"/>
        <v>449</v>
      </c>
      <c r="L27" s="872">
        <f t="shared" si="4"/>
        <v>457</v>
      </c>
      <c r="M27" s="576"/>
      <c r="N27" s="149"/>
      <c r="O27" s="149"/>
      <c r="P27" s="149"/>
    </row>
    <row r="28" spans="1:16" s="967" customFormat="1" ht="10.5" customHeight="1" x14ac:dyDescent="0.15">
      <c r="A28" s="46"/>
      <c r="B28" s="46"/>
      <c r="C28" s="46"/>
      <c r="D28" s="46"/>
      <c r="E28" s="173"/>
      <c r="F28" s="2256"/>
      <c r="G28" s="1896"/>
      <c r="H28" s="1018"/>
      <c r="I28" s="1018"/>
      <c r="J28" s="1018"/>
      <c r="K28" s="1018"/>
      <c r="L28" s="1018"/>
      <c r="M28" s="1006"/>
      <c r="N28" s="144"/>
      <c r="O28" s="144"/>
      <c r="P28" s="39"/>
    </row>
    <row r="29" spans="1:16" s="967" customFormat="1" ht="10.5" customHeight="1" x14ac:dyDescent="0.15">
      <c r="A29" s="2335" t="s">
        <v>326</v>
      </c>
      <c r="B29" s="2335"/>
      <c r="C29" s="2335"/>
      <c r="D29" s="2335"/>
      <c r="E29" s="46"/>
      <c r="F29" s="2218"/>
      <c r="G29" s="1935"/>
      <c r="H29" s="662"/>
      <c r="I29" s="662"/>
      <c r="J29" s="662"/>
      <c r="K29" s="662"/>
      <c r="L29" s="662"/>
      <c r="M29" s="143"/>
      <c r="N29" s="144"/>
      <c r="O29" s="144"/>
      <c r="P29" s="39"/>
    </row>
    <row r="30" spans="1:16" s="967" customFormat="1" ht="10.5" customHeight="1" x14ac:dyDescent="0.15">
      <c r="A30" s="974"/>
      <c r="B30" s="2335" t="s">
        <v>895</v>
      </c>
      <c r="C30" s="2335"/>
      <c r="D30" s="2335"/>
      <c r="E30" s="46"/>
      <c r="F30" s="2060"/>
      <c r="G30" s="1007"/>
      <c r="H30" s="68"/>
      <c r="I30" s="68"/>
      <c r="J30" s="68"/>
      <c r="K30" s="68"/>
      <c r="L30" s="68"/>
      <c r="M30" s="143"/>
      <c r="N30" s="144"/>
      <c r="O30" s="144"/>
      <c r="P30" s="46"/>
    </row>
    <row r="31" spans="1:16" s="967" customFormat="1" ht="10.5" customHeight="1" x14ac:dyDescent="0.15">
      <c r="A31" s="1012"/>
      <c r="B31" s="1012"/>
      <c r="C31" s="2335" t="s">
        <v>314</v>
      </c>
      <c r="D31" s="2335"/>
      <c r="E31" s="46"/>
      <c r="F31" s="2082"/>
      <c r="G31" s="578"/>
      <c r="H31" s="99"/>
      <c r="I31" s="99"/>
      <c r="J31" s="99"/>
      <c r="K31" s="99"/>
      <c r="L31" s="99"/>
      <c r="M31" s="291"/>
      <c r="N31" s="149"/>
      <c r="O31" s="149"/>
      <c r="P31" s="39"/>
    </row>
    <row r="32" spans="1:16" s="967" customFormat="1" ht="10.5" customHeight="1" x14ac:dyDescent="0.15">
      <c r="A32" s="1013"/>
      <c r="B32" s="1013"/>
      <c r="C32" s="1013"/>
      <c r="D32" s="570" t="s">
        <v>11</v>
      </c>
      <c r="E32" s="980"/>
      <c r="F32" s="2066">
        <v>837</v>
      </c>
      <c r="G32" s="581">
        <v>834</v>
      </c>
      <c r="H32" s="78">
        <v>824</v>
      </c>
      <c r="I32" s="78">
        <v>806</v>
      </c>
      <c r="J32" s="78">
        <v>800</v>
      </c>
      <c r="K32" s="78">
        <v>796</v>
      </c>
      <c r="L32" s="78">
        <v>809</v>
      </c>
      <c r="M32" s="291"/>
      <c r="N32" s="149"/>
      <c r="O32" s="149"/>
      <c r="P32" s="39"/>
    </row>
    <row r="33" spans="1:16" s="967" customFormat="1" ht="10.5" customHeight="1" x14ac:dyDescent="0.15">
      <c r="A33" s="1013"/>
      <c r="B33" s="1013"/>
      <c r="C33" s="1013"/>
      <c r="D33" s="615" t="s">
        <v>12</v>
      </c>
      <c r="E33" s="980"/>
      <c r="F33" s="2066">
        <v>7</v>
      </c>
      <c r="G33" s="581">
        <v>6</v>
      </c>
      <c r="H33" s="78">
        <v>5</v>
      </c>
      <c r="I33" s="78">
        <v>5</v>
      </c>
      <c r="J33" s="78">
        <v>7</v>
      </c>
      <c r="K33" s="78">
        <v>7</v>
      </c>
      <c r="L33" s="78">
        <v>2</v>
      </c>
      <c r="M33" s="291"/>
      <c r="N33" s="149"/>
      <c r="O33" s="149"/>
      <c r="P33" s="39"/>
    </row>
    <row r="34" spans="1:16" s="967" customFormat="1" ht="10.5" customHeight="1" x14ac:dyDescent="0.15">
      <c r="A34" s="1013"/>
      <c r="B34" s="1013"/>
      <c r="C34" s="1013"/>
      <c r="D34" s="570" t="s">
        <v>13</v>
      </c>
      <c r="E34" s="1014"/>
      <c r="F34" s="2177">
        <v>43</v>
      </c>
      <c r="G34" s="1664">
        <v>49</v>
      </c>
      <c r="H34" s="97">
        <v>55</v>
      </c>
      <c r="I34" s="97">
        <v>50</v>
      </c>
      <c r="J34" s="97">
        <v>51</v>
      </c>
      <c r="K34" s="97">
        <v>48</v>
      </c>
      <c r="L34" s="97">
        <v>51</v>
      </c>
      <c r="M34" s="148"/>
      <c r="N34" s="149"/>
      <c r="O34" s="149"/>
      <c r="P34" s="39"/>
    </row>
    <row r="35" spans="1:16" s="967" customFormat="1" ht="10.5" customHeight="1" x14ac:dyDescent="0.15">
      <c r="A35" s="172"/>
      <c r="B35" s="172"/>
      <c r="C35" s="172"/>
      <c r="D35" s="172"/>
      <c r="E35" s="173"/>
      <c r="F35" s="2081">
        <f>SUM(F32:F34)</f>
        <v>887</v>
      </c>
      <c r="G35" s="872">
        <f>SUM(G32:G34)</f>
        <v>889</v>
      </c>
      <c r="H35" s="872">
        <f t="shared" ref="H35:L35" si="5">SUM(H32:H34)</f>
        <v>884</v>
      </c>
      <c r="I35" s="872">
        <f t="shared" si="5"/>
        <v>861</v>
      </c>
      <c r="J35" s="872">
        <f t="shared" si="5"/>
        <v>858</v>
      </c>
      <c r="K35" s="872">
        <f t="shared" si="5"/>
        <v>851</v>
      </c>
      <c r="L35" s="872">
        <f t="shared" si="5"/>
        <v>862</v>
      </c>
      <c r="M35" s="576"/>
      <c r="N35" s="149"/>
      <c r="O35" s="149"/>
      <c r="P35" s="39"/>
    </row>
    <row r="36" spans="1:16" s="967" customFormat="1" ht="10.5" customHeight="1" x14ac:dyDescent="0.15">
      <c r="A36" s="172"/>
      <c r="B36" s="172"/>
      <c r="C36" s="172"/>
      <c r="D36" s="172"/>
      <c r="E36" s="173"/>
      <c r="F36" s="2060"/>
      <c r="G36" s="1007"/>
      <c r="H36" s="68"/>
      <c r="I36" s="68"/>
      <c r="J36" s="68"/>
      <c r="K36" s="68"/>
      <c r="L36" s="68"/>
      <c r="M36" s="143"/>
      <c r="N36" s="144"/>
      <c r="O36" s="144"/>
      <c r="P36" s="39"/>
    </row>
    <row r="37" spans="1:16" s="967" customFormat="1" ht="10.5" customHeight="1" x14ac:dyDescent="0.15">
      <c r="A37" s="1012"/>
      <c r="B37" s="1012"/>
      <c r="C37" s="2335" t="s">
        <v>315</v>
      </c>
      <c r="D37" s="2335"/>
      <c r="E37" s="46"/>
      <c r="F37" s="2082"/>
      <c r="G37" s="578"/>
      <c r="H37" s="99"/>
      <c r="I37" s="99"/>
      <c r="J37" s="99"/>
      <c r="K37" s="99"/>
      <c r="L37" s="99"/>
      <c r="M37" s="291"/>
      <c r="N37" s="149"/>
      <c r="O37" s="149"/>
      <c r="P37" s="39"/>
    </row>
    <row r="38" spans="1:16" s="967" customFormat="1" ht="10.5" customHeight="1" x14ac:dyDescent="0.15">
      <c r="A38" s="1013"/>
      <c r="B38" s="1013"/>
      <c r="C38" s="1013"/>
      <c r="D38" s="570" t="s">
        <v>11</v>
      </c>
      <c r="E38" s="980"/>
      <c r="F38" s="2066">
        <v>132</v>
      </c>
      <c r="G38" s="581">
        <v>115</v>
      </c>
      <c r="H38" s="78">
        <v>100</v>
      </c>
      <c r="I38" s="78">
        <v>98</v>
      </c>
      <c r="J38" s="78">
        <v>95</v>
      </c>
      <c r="K38" s="78">
        <v>104</v>
      </c>
      <c r="L38" s="78">
        <v>99</v>
      </c>
      <c r="M38" s="291"/>
      <c r="N38" s="149"/>
      <c r="O38" s="149"/>
      <c r="P38" s="39"/>
    </row>
    <row r="39" spans="1:16" s="967" customFormat="1" ht="10.5" customHeight="1" x14ac:dyDescent="0.15">
      <c r="A39" s="1013"/>
      <c r="B39" s="1013"/>
      <c r="C39" s="1013"/>
      <c r="D39" s="570" t="s">
        <v>12</v>
      </c>
      <c r="E39" s="980"/>
      <c r="F39" s="2066">
        <v>116</v>
      </c>
      <c r="G39" s="581">
        <v>122</v>
      </c>
      <c r="H39" s="78">
        <v>123</v>
      </c>
      <c r="I39" s="78">
        <v>108</v>
      </c>
      <c r="J39" s="78">
        <v>93</v>
      </c>
      <c r="K39" s="78">
        <v>100</v>
      </c>
      <c r="L39" s="78">
        <v>106</v>
      </c>
      <c r="M39" s="291"/>
      <c r="N39" s="149"/>
      <c r="O39" s="149"/>
      <c r="P39" s="39"/>
    </row>
    <row r="40" spans="1:16" s="967" customFormat="1" ht="10.5" customHeight="1" x14ac:dyDescent="0.15">
      <c r="A40" s="1013"/>
      <c r="B40" s="1013"/>
      <c r="C40" s="1013"/>
      <c r="D40" s="570" t="s">
        <v>13</v>
      </c>
      <c r="E40" s="1014"/>
      <c r="F40" s="2177">
        <v>75</v>
      </c>
      <c r="G40" s="1664">
        <v>77</v>
      </c>
      <c r="H40" s="97">
        <v>84</v>
      </c>
      <c r="I40" s="97">
        <v>90</v>
      </c>
      <c r="J40" s="97">
        <v>101</v>
      </c>
      <c r="K40" s="97">
        <v>115</v>
      </c>
      <c r="L40" s="97">
        <v>102</v>
      </c>
      <c r="M40" s="148"/>
      <c r="N40" s="149"/>
      <c r="O40" s="149"/>
      <c r="P40" s="39"/>
    </row>
    <row r="41" spans="1:16" s="967" customFormat="1" ht="10.5" customHeight="1" x14ac:dyDescent="0.15">
      <c r="A41" s="172"/>
      <c r="B41" s="172"/>
      <c r="C41" s="172"/>
      <c r="D41" s="172"/>
      <c r="E41" s="173"/>
      <c r="F41" s="2081">
        <f>SUM(F38:F40)</f>
        <v>323</v>
      </c>
      <c r="G41" s="872">
        <f>SUM(G38:G40)</f>
        <v>314</v>
      </c>
      <c r="H41" s="872">
        <f t="shared" ref="H41:L41" si="6">SUM(H38:H40)</f>
        <v>307</v>
      </c>
      <c r="I41" s="872">
        <f t="shared" si="6"/>
        <v>296</v>
      </c>
      <c r="J41" s="872">
        <f t="shared" si="6"/>
        <v>289</v>
      </c>
      <c r="K41" s="872">
        <f t="shared" si="6"/>
        <v>319</v>
      </c>
      <c r="L41" s="872">
        <f t="shared" si="6"/>
        <v>307</v>
      </c>
      <c r="M41" s="576"/>
      <c r="N41" s="149"/>
      <c r="O41" s="149"/>
      <c r="P41" s="39"/>
    </row>
    <row r="42" spans="1:16" s="967" customFormat="1" ht="10.5" customHeight="1" x14ac:dyDescent="0.15">
      <c r="A42" s="172"/>
      <c r="B42" s="172"/>
      <c r="C42" s="172"/>
      <c r="D42" s="172"/>
      <c r="E42" s="173"/>
      <c r="F42" s="2181">
        <f>F41+F35</f>
        <v>1210</v>
      </c>
      <c r="G42" s="884">
        <f>G41+G35</f>
        <v>1203</v>
      </c>
      <c r="H42" s="884">
        <f t="shared" ref="H42:L42" si="7">H41+H35</f>
        <v>1191</v>
      </c>
      <c r="I42" s="884">
        <f t="shared" si="7"/>
        <v>1157</v>
      </c>
      <c r="J42" s="884">
        <f t="shared" si="7"/>
        <v>1147</v>
      </c>
      <c r="K42" s="884">
        <f t="shared" si="7"/>
        <v>1170</v>
      </c>
      <c r="L42" s="884">
        <f t="shared" si="7"/>
        <v>1169</v>
      </c>
      <c r="M42" s="576"/>
      <c r="N42" s="149"/>
      <c r="O42" s="149"/>
      <c r="P42" s="46"/>
    </row>
    <row r="43" spans="1:16" s="967" customFormat="1" ht="10.5" customHeight="1" x14ac:dyDescent="0.15">
      <c r="A43" s="173"/>
      <c r="B43" s="173"/>
      <c r="C43" s="173"/>
      <c r="D43" s="173"/>
      <c r="E43" s="173"/>
      <c r="F43" s="2256"/>
      <c r="G43" s="1896"/>
      <c r="H43" s="1018"/>
      <c r="I43" s="1018"/>
      <c r="J43" s="1018"/>
      <c r="K43" s="1018"/>
      <c r="L43" s="1018"/>
      <c r="M43" s="1006"/>
      <c r="N43" s="144"/>
      <c r="O43" s="144"/>
      <c r="P43" s="39"/>
    </row>
    <row r="44" spans="1:16" s="967" customFormat="1" ht="10.5" customHeight="1" x14ac:dyDescent="0.15">
      <c r="A44" s="2335" t="s">
        <v>326</v>
      </c>
      <c r="B44" s="2335"/>
      <c r="C44" s="2335"/>
      <c r="D44" s="2335"/>
      <c r="E44" s="46"/>
      <c r="F44" s="2082"/>
      <c r="G44" s="578"/>
      <c r="H44" s="99"/>
      <c r="I44" s="99"/>
      <c r="J44" s="99"/>
      <c r="K44" s="99"/>
      <c r="L44" s="99"/>
      <c r="M44" s="291"/>
      <c r="N44" s="149"/>
      <c r="O44" s="149"/>
      <c r="P44" s="39"/>
    </row>
    <row r="45" spans="1:16" s="967" customFormat="1" ht="10.5" customHeight="1" x14ac:dyDescent="0.15">
      <c r="A45" s="974"/>
      <c r="B45" s="2335" t="s">
        <v>325</v>
      </c>
      <c r="C45" s="2335"/>
      <c r="D45" s="2335"/>
      <c r="E45" s="46"/>
      <c r="F45" s="2082"/>
      <c r="G45" s="578"/>
      <c r="H45" s="99"/>
      <c r="I45" s="99"/>
      <c r="J45" s="99"/>
      <c r="K45" s="99"/>
      <c r="L45" s="99"/>
      <c r="M45" s="291"/>
      <c r="N45" s="149"/>
      <c r="O45" s="149"/>
      <c r="P45" s="46"/>
    </row>
    <row r="46" spans="1:16" s="967" customFormat="1" ht="10.5" customHeight="1" x14ac:dyDescent="0.15">
      <c r="A46" s="1013"/>
      <c r="B46" s="1013"/>
      <c r="C46" s="1013"/>
      <c r="D46" s="570" t="s">
        <v>314</v>
      </c>
      <c r="E46" s="980"/>
      <c r="F46" s="2066">
        <v>887</v>
      </c>
      <c r="G46" s="581">
        <v>889</v>
      </c>
      <c r="H46" s="78">
        <v>884</v>
      </c>
      <c r="I46" s="78">
        <v>861</v>
      </c>
      <c r="J46" s="78">
        <v>858</v>
      </c>
      <c r="K46" s="78">
        <v>851</v>
      </c>
      <c r="L46" s="78">
        <v>862</v>
      </c>
      <c r="M46" s="291"/>
      <c r="N46" s="149"/>
      <c r="O46" s="149"/>
      <c r="P46" s="39"/>
    </row>
    <row r="47" spans="1:16" s="967" customFormat="1" ht="10.5" customHeight="1" x14ac:dyDescent="0.15">
      <c r="A47" s="1019"/>
      <c r="B47" s="1019"/>
      <c r="C47" s="1019"/>
      <c r="D47" s="869" t="s">
        <v>327</v>
      </c>
      <c r="E47" s="1014"/>
      <c r="F47" s="2177">
        <v>323</v>
      </c>
      <c r="G47" s="1664">
        <v>314</v>
      </c>
      <c r="H47" s="97">
        <v>307</v>
      </c>
      <c r="I47" s="97">
        <v>296</v>
      </c>
      <c r="J47" s="97">
        <v>289</v>
      </c>
      <c r="K47" s="97">
        <v>319</v>
      </c>
      <c r="L47" s="97">
        <v>307</v>
      </c>
      <c r="M47" s="148"/>
      <c r="N47" s="149"/>
      <c r="O47" s="149"/>
      <c r="P47" s="39"/>
    </row>
    <row r="48" spans="1:16" s="967" customFormat="1" ht="10.5" customHeight="1" x14ac:dyDescent="0.15">
      <c r="A48" s="1015"/>
      <c r="B48" s="1015"/>
      <c r="C48" s="1015"/>
      <c r="D48" s="977"/>
      <c r="E48" s="1016"/>
      <c r="F48" s="2081">
        <f>SUM(F46:F47)</f>
        <v>1210</v>
      </c>
      <c r="G48" s="872">
        <f>SUM(G46:G47)</f>
        <v>1203</v>
      </c>
      <c r="H48" s="872">
        <f t="shared" ref="H48:L48" si="8">SUM(H46:H47)</f>
        <v>1191</v>
      </c>
      <c r="I48" s="872">
        <f t="shared" si="8"/>
        <v>1157</v>
      </c>
      <c r="J48" s="872">
        <f t="shared" si="8"/>
        <v>1147</v>
      </c>
      <c r="K48" s="872">
        <f t="shared" si="8"/>
        <v>1170</v>
      </c>
      <c r="L48" s="872">
        <f t="shared" si="8"/>
        <v>1169</v>
      </c>
      <c r="M48" s="576"/>
      <c r="N48" s="149"/>
      <c r="O48" s="149"/>
      <c r="P48" s="46"/>
    </row>
    <row r="49" spans="1:16" s="967" customFormat="1" ht="10.5" customHeight="1" x14ac:dyDescent="0.15">
      <c r="A49" s="1013"/>
      <c r="B49" s="1013"/>
      <c r="C49" s="1013"/>
      <c r="D49" s="570" t="s">
        <v>894</v>
      </c>
      <c r="E49" s="1022"/>
      <c r="F49" s="2082">
        <v>117</v>
      </c>
      <c r="G49" s="578">
        <v>109</v>
      </c>
      <c r="H49" s="99">
        <v>110</v>
      </c>
      <c r="I49" s="99">
        <v>102</v>
      </c>
      <c r="J49" s="99">
        <v>103</v>
      </c>
      <c r="K49" s="99">
        <v>109</v>
      </c>
      <c r="L49" s="99">
        <v>101</v>
      </c>
      <c r="M49" s="576"/>
      <c r="N49" s="149"/>
      <c r="O49" s="149"/>
      <c r="P49" s="39"/>
    </row>
    <row r="50" spans="1:16" s="967" customFormat="1" ht="10.5" customHeight="1" x14ac:dyDescent="0.15">
      <c r="A50" s="1023"/>
      <c r="B50" s="1023"/>
      <c r="C50" s="1023"/>
      <c r="D50" s="1023"/>
      <c r="E50" s="1016"/>
      <c r="F50" s="2081">
        <f>SUM(F48:F49)</f>
        <v>1327</v>
      </c>
      <c r="G50" s="872">
        <f>SUM(G48:G49)</f>
        <v>1312</v>
      </c>
      <c r="H50" s="872">
        <f t="shared" ref="H50:L50" si="9">SUM(H48:H49)</f>
        <v>1301</v>
      </c>
      <c r="I50" s="872">
        <f t="shared" si="9"/>
        <v>1259</v>
      </c>
      <c r="J50" s="872">
        <f t="shared" si="9"/>
        <v>1250</v>
      </c>
      <c r="K50" s="872">
        <f t="shared" si="9"/>
        <v>1279</v>
      </c>
      <c r="L50" s="872">
        <f t="shared" si="9"/>
        <v>1270</v>
      </c>
      <c r="M50" s="148"/>
      <c r="N50" s="149"/>
      <c r="O50" s="149"/>
      <c r="P50" s="39"/>
    </row>
    <row r="51" spans="1:16" ht="3.75" customHeight="1" x14ac:dyDescent="0.2">
      <c r="A51" s="1024"/>
      <c r="B51" s="1024"/>
      <c r="C51" s="1024"/>
      <c r="D51" s="1024"/>
      <c r="E51" s="160"/>
      <c r="F51" s="1025"/>
      <c r="G51" s="1025"/>
      <c r="H51" s="1025"/>
      <c r="I51" s="1025"/>
      <c r="J51" s="1025"/>
      <c r="K51" s="1025"/>
      <c r="L51" s="1026"/>
      <c r="M51" s="1026"/>
      <c r="N51" s="1026"/>
      <c r="O51" s="1026"/>
      <c r="P51" s="1027"/>
    </row>
    <row r="52" spans="1:16" s="997" customFormat="1" ht="9.9499999999999993" customHeight="1" x14ac:dyDescent="0.15">
      <c r="A52" s="999" t="s">
        <v>40</v>
      </c>
      <c r="B52" s="2563" t="s">
        <v>891</v>
      </c>
      <c r="C52" s="2570"/>
      <c r="D52" s="2570"/>
      <c r="E52" s="2570"/>
      <c r="F52" s="2570"/>
      <c r="G52" s="2570"/>
      <c r="H52" s="2570"/>
      <c r="I52" s="2570"/>
      <c r="J52" s="2570"/>
      <c r="K52" s="2570"/>
      <c r="L52" s="2570"/>
      <c r="M52" s="2570"/>
      <c r="N52" s="2570"/>
      <c r="O52" s="2570"/>
      <c r="P52" s="2570"/>
    </row>
    <row r="53" spans="1:16" s="997" customFormat="1" ht="9.9499999999999993" customHeight="1" x14ac:dyDescent="0.15">
      <c r="A53" s="999" t="s">
        <v>135</v>
      </c>
      <c r="B53" s="2563" t="s">
        <v>322</v>
      </c>
      <c r="C53" s="2570"/>
      <c r="D53" s="2570"/>
      <c r="E53" s="2570"/>
      <c r="F53" s="2570"/>
      <c r="G53" s="2570"/>
      <c r="H53" s="2570"/>
      <c r="I53" s="2570"/>
      <c r="J53" s="2570"/>
      <c r="K53" s="2570"/>
      <c r="L53" s="2570"/>
      <c r="M53" s="2570"/>
      <c r="N53" s="2570"/>
      <c r="O53" s="2570"/>
      <c r="P53" s="2570"/>
    </row>
    <row r="54" spans="1:16" s="997" customFormat="1" ht="9.9499999999999993" customHeight="1" x14ac:dyDescent="0.15">
      <c r="A54" s="999" t="s">
        <v>152</v>
      </c>
      <c r="B54" s="2563" t="s">
        <v>900</v>
      </c>
      <c r="C54" s="2570"/>
      <c r="D54" s="2570"/>
      <c r="E54" s="2570"/>
      <c r="F54" s="2570"/>
      <c r="G54" s="2570"/>
      <c r="H54" s="2570"/>
      <c r="I54" s="2570"/>
      <c r="J54" s="2570"/>
      <c r="K54" s="2570"/>
      <c r="L54" s="2570"/>
      <c r="M54" s="2570"/>
      <c r="N54" s="2570"/>
      <c r="O54" s="2570"/>
      <c r="P54" s="2570"/>
    </row>
  </sheetData>
  <sheetProtection selectLockedCells="1"/>
  <mergeCells count="20">
    <mergeCell ref="B30:D30"/>
    <mergeCell ref="C31:D31"/>
    <mergeCell ref="C37:D37"/>
    <mergeCell ref="A44:D44"/>
    <mergeCell ref="B53:P53"/>
    <mergeCell ref="B54:P54"/>
    <mergeCell ref="C14:D14"/>
    <mergeCell ref="C8:D8"/>
    <mergeCell ref="A1:P1"/>
    <mergeCell ref="A4:D4"/>
    <mergeCell ref="A6:D6"/>
    <mergeCell ref="B7:D7"/>
    <mergeCell ref="A3:D3"/>
    <mergeCell ref="A2:P2"/>
    <mergeCell ref="F3:M3"/>
    <mergeCell ref="A21:D21"/>
    <mergeCell ref="B22:D22"/>
    <mergeCell ref="A29:D29"/>
    <mergeCell ref="B45:D45"/>
    <mergeCell ref="B52:P52"/>
  </mergeCells>
  <pageMargins left="0.25" right="0.25" top="0.5" bottom="0.25" header="0.5" footer="0.5"/>
  <pageSetup paperSize="9" scale="98" orientation="landscape" r:id="rId1"/>
  <colBreaks count="1" manualBreakCount="1">
    <brk id="16" min="3" max="47"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activeCell="B49" sqref="B49:G49"/>
    </sheetView>
  </sheetViews>
  <sheetFormatPr defaultColWidth="9.140625" defaultRowHeight="12.75" x14ac:dyDescent="0.2"/>
  <cols>
    <col min="1" max="3" width="2.140625" style="1001" customWidth="1"/>
    <col min="4" max="4" width="122" style="1001" customWidth="1"/>
    <col min="5" max="5" width="7.140625" style="1001" customWidth="1"/>
    <col min="6" max="6" width="7.140625" style="1000" customWidth="1"/>
    <col min="7" max="7" width="1.28515625" style="1000" customWidth="1"/>
    <col min="8" max="8" width="9.140625" style="1028" customWidth="1"/>
    <col min="9" max="9" width="9.140625" style="1000" customWidth="1"/>
    <col min="10" max="10" width="9.140625" style="1005" customWidth="1"/>
    <col min="11" max="11" width="9.140625" style="1000" customWidth="1"/>
    <col min="12" max="16384" width="9.140625" style="1000"/>
  </cols>
  <sheetData>
    <row r="1" spans="1:7" ht="15.75" customHeight="1" x14ac:dyDescent="0.2">
      <c r="A1" s="2383" t="s">
        <v>310</v>
      </c>
      <c r="B1" s="2383"/>
      <c r="C1" s="2383"/>
      <c r="D1" s="2383"/>
      <c r="E1" s="2383"/>
      <c r="F1" s="2383"/>
      <c r="G1" s="2383"/>
    </row>
    <row r="2" spans="1:7" s="967" customFormat="1" ht="8.25" customHeight="1" x14ac:dyDescent="0.15">
      <c r="A2" s="2571"/>
      <c r="B2" s="2571"/>
      <c r="C2" s="2571"/>
      <c r="D2" s="2571"/>
      <c r="E2" s="2571"/>
      <c r="F2" s="2571"/>
      <c r="G2" s="2571"/>
    </row>
    <row r="3" spans="1:7" s="967" customFormat="1" ht="10.5" customHeight="1" x14ac:dyDescent="0.15">
      <c r="A3" s="2465"/>
      <c r="B3" s="2465"/>
      <c r="C3" s="2465"/>
      <c r="D3" s="2465"/>
      <c r="E3" s="2575" t="s">
        <v>576</v>
      </c>
      <c r="F3" s="2576"/>
      <c r="G3" s="973"/>
    </row>
    <row r="4" spans="1:7" s="967" customFormat="1" ht="10.5" customHeight="1" x14ac:dyDescent="0.15">
      <c r="A4" s="2465" t="s">
        <v>1</v>
      </c>
      <c r="B4" s="2465"/>
      <c r="C4" s="2465"/>
      <c r="D4" s="2465"/>
      <c r="E4" s="1691" t="s">
        <v>8</v>
      </c>
      <c r="F4" s="968" t="s">
        <v>9</v>
      </c>
      <c r="G4" s="969"/>
    </row>
    <row r="5" spans="1:7" s="967" customFormat="1" ht="10.5" customHeight="1" x14ac:dyDescent="0.15">
      <c r="A5" s="39"/>
      <c r="B5" s="39"/>
      <c r="C5" s="39"/>
      <c r="D5" s="39"/>
      <c r="E5" s="1018"/>
      <c r="F5" s="68"/>
      <c r="G5" s="658"/>
    </row>
    <row r="6" spans="1:7" s="967" customFormat="1" ht="10.5" customHeight="1" x14ac:dyDescent="0.15">
      <c r="A6" s="2335" t="s">
        <v>577</v>
      </c>
      <c r="B6" s="2335"/>
      <c r="C6" s="2335"/>
      <c r="D6" s="2335"/>
      <c r="E6" s="1692"/>
      <c r="F6" s="662"/>
      <c r="G6" s="973"/>
    </row>
    <row r="7" spans="1:7" s="967" customFormat="1" ht="10.5" customHeight="1" x14ac:dyDescent="0.15">
      <c r="A7" s="974"/>
      <c r="B7" s="2335" t="s">
        <v>893</v>
      </c>
      <c r="C7" s="2335"/>
      <c r="D7" s="2335"/>
      <c r="E7" s="1693"/>
      <c r="F7" s="68"/>
      <c r="G7" s="976"/>
    </row>
    <row r="8" spans="1:7" s="967" customFormat="1" ht="10.5" customHeight="1" x14ac:dyDescent="0.15">
      <c r="A8" s="1012"/>
      <c r="B8" s="1012"/>
      <c r="C8" s="2335" t="s">
        <v>314</v>
      </c>
      <c r="D8" s="2335"/>
      <c r="E8" s="1694"/>
      <c r="F8" s="144"/>
      <c r="G8" s="104"/>
    </row>
    <row r="9" spans="1:7" s="967" customFormat="1" ht="10.5" customHeight="1" x14ac:dyDescent="0.15">
      <c r="A9" s="1013"/>
      <c r="B9" s="1013"/>
      <c r="C9" s="1013"/>
      <c r="D9" s="570" t="s">
        <v>11</v>
      </c>
      <c r="E9" s="573">
        <v>9</v>
      </c>
      <c r="F9" s="149">
        <v>8</v>
      </c>
      <c r="G9" s="104"/>
    </row>
    <row r="10" spans="1:7" s="967" customFormat="1" ht="10.5" customHeight="1" x14ac:dyDescent="0.15">
      <c r="A10" s="1015"/>
      <c r="B10" s="1015"/>
      <c r="C10" s="1015"/>
      <c r="D10" s="977"/>
      <c r="E10" s="577">
        <v>9</v>
      </c>
      <c r="F10" s="575">
        <v>8</v>
      </c>
      <c r="G10" s="969"/>
    </row>
    <row r="11" spans="1:7" s="967" customFormat="1" ht="10.5" customHeight="1" x14ac:dyDescent="0.15">
      <c r="A11" s="638"/>
      <c r="B11" s="638"/>
      <c r="C11" s="638"/>
      <c r="D11" s="638"/>
      <c r="E11" s="1694"/>
      <c r="F11" s="144"/>
      <c r="G11" s="104"/>
    </row>
    <row r="12" spans="1:7" s="967" customFormat="1" ht="10.5" customHeight="1" x14ac:dyDescent="0.15">
      <c r="A12" s="1012"/>
      <c r="B12" s="1012"/>
      <c r="C12" s="2335" t="s">
        <v>315</v>
      </c>
      <c r="D12" s="2335"/>
      <c r="E12" s="1695"/>
      <c r="F12" s="985"/>
      <c r="G12" s="976"/>
    </row>
    <row r="13" spans="1:7" s="967" customFormat="1" ht="10.5" customHeight="1" x14ac:dyDescent="0.15">
      <c r="A13" s="1013"/>
      <c r="B13" s="1013"/>
      <c r="C13" s="1013"/>
      <c r="D13" s="570" t="s">
        <v>11</v>
      </c>
      <c r="E13" s="428">
        <v>35</v>
      </c>
      <c r="F13" s="290">
        <v>40</v>
      </c>
      <c r="G13" s="976"/>
    </row>
    <row r="14" spans="1:7" s="967" customFormat="1" ht="10.5" customHeight="1" x14ac:dyDescent="0.15">
      <c r="A14" s="1013"/>
      <c r="B14" s="1013"/>
      <c r="C14" s="1013"/>
      <c r="D14" s="570" t="s">
        <v>12</v>
      </c>
      <c r="E14" s="428">
        <v>65</v>
      </c>
      <c r="F14" s="290">
        <v>47</v>
      </c>
      <c r="G14" s="976"/>
    </row>
    <row r="15" spans="1:7" s="967" customFormat="1" ht="10.5" customHeight="1" x14ac:dyDescent="0.15">
      <c r="A15" s="1013"/>
      <c r="B15" s="1013"/>
      <c r="C15" s="1013"/>
      <c r="D15" s="570" t="s">
        <v>13</v>
      </c>
      <c r="E15" s="574">
        <v>83</v>
      </c>
      <c r="F15" s="295">
        <v>93</v>
      </c>
      <c r="G15" s="976"/>
    </row>
    <row r="16" spans="1:7" s="967" customFormat="1" ht="10.5" customHeight="1" x14ac:dyDescent="0.15">
      <c r="A16" s="172"/>
      <c r="B16" s="172"/>
      <c r="C16" s="172"/>
      <c r="D16" s="172"/>
      <c r="E16" s="577">
        <v>183</v>
      </c>
      <c r="F16" s="575">
        <v>180</v>
      </c>
      <c r="G16" s="969"/>
    </row>
    <row r="17" spans="1:7" s="967" customFormat="1" ht="10.5" customHeight="1" x14ac:dyDescent="0.15">
      <c r="A17" s="172"/>
      <c r="B17" s="172"/>
      <c r="C17" s="172"/>
      <c r="D17" s="172"/>
      <c r="E17" s="571">
        <v>192</v>
      </c>
      <c r="F17" s="304">
        <v>188</v>
      </c>
      <c r="G17" s="1036"/>
    </row>
    <row r="18" spans="1:7" s="967" customFormat="1" ht="10.5" customHeight="1" x14ac:dyDescent="0.15">
      <c r="A18" s="172"/>
      <c r="B18" s="172"/>
      <c r="C18" s="172"/>
      <c r="D18" s="172"/>
      <c r="E18" s="968"/>
      <c r="F18" s="52"/>
      <c r="G18" s="658"/>
    </row>
    <row r="19" spans="1:7" s="967" customFormat="1" ht="10.5" customHeight="1" x14ac:dyDescent="0.15">
      <c r="A19" s="2335" t="s">
        <v>577</v>
      </c>
      <c r="B19" s="2335"/>
      <c r="C19" s="2335"/>
      <c r="D19" s="2335"/>
      <c r="E19" s="573"/>
      <c r="F19" s="149"/>
      <c r="G19" s="973"/>
    </row>
    <row r="20" spans="1:7" s="967" customFormat="1" ht="10.5" customHeight="1" x14ac:dyDescent="0.15">
      <c r="A20" s="974"/>
      <c r="B20" s="2335" t="s">
        <v>325</v>
      </c>
      <c r="C20" s="2335"/>
      <c r="D20" s="2335"/>
      <c r="E20" s="573"/>
      <c r="F20" s="149"/>
      <c r="G20" s="104"/>
    </row>
    <row r="21" spans="1:7" s="967" customFormat="1" ht="10.5" customHeight="1" x14ac:dyDescent="0.15">
      <c r="A21" s="1013"/>
      <c r="B21" s="1013"/>
      <c r="C21" s="1013"/>
      <c r="D21" s="570" t="s">
        <v>314</v>
      </c>
      <c r="E21" s="428">
        <v>9</v>
      </c>
      <c r="F21" s="290">
        <v>8</v>
      </c>
      <c r="G21" s="976"/>
    </row>
    <row r="22" spans="1:7" s="967" customFormat="1" ht="10.5" customHeight="1" x14ac:dyDescent="0.15">
      <c r="A22" s="1019"/>
      <c r="B22" s="1019"/>
      <c r="C22" s="1019"/>
      <c r="D22" s="869" t="s">
        <v>315</v>
      </c>
      <c r="E22" s="428">
        <v>183</v>
      </c>
      <c r="F22" s="290">
        <v>180</v>
      </c>
      <c r="G22" s="976"/>
    </row>
    <row r="23" spans="1:7" s="967" customFormat="1" ht="10.5" customHeight="1" x14ac:dyDescent="0.15">
      <c r="A23" s="46"/>
      <c r="B23" s="46"/>
      <c r="C23" s="46"/>
      <c r="D23" s="46"/>
      <c r="E23" s="577">
        <v>192</v>
      </c>
      <c r="F23" s="575">
        <v>188</v>
      </c>
      <c r="G23" s="576"/>
    </row>
    <row r="24" spans="1:7" s="967" customFormat="1" ht="10.5" customHeight="1" x14ac:dyDescent="0.15">
      <c r="A24" s="46"/>
      <c r="B24" s="46"/>
      <c r="C24" s="46"/>
      <c r="D24" s="46"/>
      <c r="E24" s="968"/>
      <c r="F24" s="144"/>
      <c r="G24" s="658"/>
    </row>
    <row r="25" spans="1:7" s="967" customFormat="1" ht="10.5" customHeight="1" x14ac:dyDescent="0.15">
      <c r="A25" s="2335" t="s">
        <v>578</v>
      </c>
      <c r="B25" s="2335"/>
      <c r="C25" s="2335"/>
      <c r="D25" s="2335"/>
      <c r="E25" s="268"/>
      <c r="F25" s="269"/>
      <c r="G25" s="973"/>
    </row>
    <row r="26" spans="1:7" s="967" customFormat="1" ht="10.5" customHeight="1" x14ac:dyDescent="0.15">
      <c r="A26" s="974"/>
      <c r="B26" s="2335" t="s">
        <v>896</v>
      </c>
      <c r="C26" s="2335"/>
      <c r="D26" s="2335"/>
      <c r="E26" s="1694"/>
      <c r="F26" s="144"/>
      <c r="G26" s="104"/>
    </row>
    <row r="27" spans="1:7" s="967" customFormat="1" ht="10.5" customHeight="1" x14ac:dyDescent="0.15">
      <c r="A27" s="1012"/>
      <c r="B27" s="1012"/>
      <c r="C27" s="2335" t="s">
        <v>314</v>
      </c>
      <c r="D27" s="2335"/>
      <c r="E27" s="573"/>
      <c r="F27" s="149"/>
      <c r="G27" s="976"/>
    </row>
    <row r="28" spans="1:7" s="967" customFormat="1" ht="10.5" customHeight="1" x14ac:dyDescent="0.15">
      <c r="A28" s="1013"/>
      <c r="B28" s="1013"/>
      <c r="C28" s="1013"/>
      <c r="D28" s="570" t="s">
        <v>11</v>
      </c>
      <c r="E28" s="428">
        <v>885</v>
      </c>
      <c r="F28" s="290">
        <v>896</v>
      </c>
      <c r="G28" s="976"/>
    </row>
    <row r="29" spans="1:7" s="967" customFormat="1" ht="10.5" customHeight="1" x14ac:dyDescent="0.15">
      <c r="A29" s="1013"/>
      <c r="B29" s="1013"/>
      <c r="C29" s="1013"/>
      <c r="D29" s="615" t="s">
        <v>12</v>
      </c>
      <c r="E29" s="428">
        <v>1</v>
      </c>
      <c r="F29" s="290">
        <v>0</v>
      </c>
      <c r="G29" s="976"/>
    </row>
    <row r="30" spans="1:7" s="967" customFormat="1" ht="10.5" customHeight="1" x14ac:dyDescent="0.15">
      <c r="A30" s="1013"/>
      <c r="B30" s="1013"/>
      <c r="C30" s="1013"/>
      <c r="D30" s="570" t="s">
        <v>13</v>
      </c>
      <c r="E30" s="574">
        <v>189</v>
      </c>
      <c r="F30" s="295">
        <v>199</v>
      </c>
      <c r="G30" s="976"/>
    </row>
    <row r="31" spans="1:7" s="967" customFormat="1" ht="10.5" customHeight="1" x14ac:dyDescent="0.15">
      <c r="A31" s="172"/>
      <c r="B31" s="172"/>
      <c r="C31" s="172"/>
      <c r="D31" s="172"/>
      <c r="E31" s="577">
        <v>1075</v>
      </c>
      <c r="F31" s="575">
        <v>1095</v>
      </c>
      <c r="G31" s="969"/>
    </row>
    <row r="32" spans="1:7" s="967" customFormat="1" ht="10.5" customHeight="1" x14ac:dyDescent="0.15">
      <c r="A32" s="172"/>
      <c r="B32" s="172"/>
      <c r="C32" s="172"/>
      <c r="D32" s="172"/>
      <c r="E32" s="1694"/>
      <c r="F32" s="144"/>
      <c r="G32" s="976"/>
    </row>
    <row r="33" spans="1:7" s="967" customFormat="1" ht="10.5" customHeight="1" x14ac:dyDescent="0.15">
      <c r="A33" s="1012"/>
      <c r="B33" s="1012"/>
      <c r="C33" s="2335" t="s">
        <v>315</v>
      </c>
      <c r="D33" s="2335"/>
      <c r="E33" s="573"/>
      <c r="F33" s="149"/>
      <c r="G33" s="976"/>
    </row>
    <row r="34" spans="1:7" s="967" customFormat="1" ht="10.5" customHeight="1" x14ac:dyDescent="0.15">
      <c r="A34" s="1013"/>
      <c r="B34" s="1013"/>
      <c r="C34" s="1013"/>
      <c r="D34" s="570" t="s">
        <v>11</v>
      </c>
      <c r="E34" s="428">
        <v>195</v>
      </c>
      <c r="F34" s="290">
        <v>191</v>
      </c>
      <c r="G34" s="976"/>
    </row>
    <row r="35" spans="1:7" s="967" customFormat="1" ht="10.5" customHeight="1" x14ac:dyDescent="0.15">
      <c r="A35" s="1013"/>
      <c r="B35" s="1013"/>
      <c r="C35" s="1013"/>
      <c r="D35" s="570" t="s">
        <v>12</v>
      </c>
      <c r="E35" s="428">
        <v>83</v>
      </c>
      <c r="F35" s="290">
        <v>59</v>
      </c>
      <c r="G35" s="976"/>
    </row>
    <row r="36" spans="1:7" s="967" customFormat="1" ht="10.5" customHeight="1" x14ac:dyDescent="0.15">
      <c r="A36" s="1013"/>
      <c r="B36" s="1013"/>
      <c r="C36" s="1013"/>
      <c r="D36" s="570" t="s">
        <v>13</v>
      </c>
      <c r="E36" s="574">
        <v>73</v>
      </c>
      <c r="F36" s="295">
        <v>65</v>
      </c>
      <c r="G36" s="976"/>
    </row>
    <row r="37" spans="1:7" s="967" customFormat="1" ht="10.5" customHeight="1" x14ac:dyDescent="0.15">
      <c r="A37" s="172"/>
      <c r="B37" s="172"/>
      <c r="C37" s="172"/>
      <c r="D37" s="172"/>
      <c r="E37" s="577">
        <v>351</v>
      </c>
      <c r="F37" s="575">
        <v>315</v>
      </c>
      <c r="G37" s="969"/>
    </row>
    <row r="38" spans="1:7" s="967" customFormat="1" ht="10.5" customHeight="1" x14ac:dyDescent="0.15">
      <c r="A38" s="172"/>
      <c r="B38" s="172"/>
      <c r="C38" s="172"/>
      <c r="D38" s="172"/>
      <c r="E38" s="571">
        <v>1426</v>
      </c>
      <c r="F38" s="304">
        <v>1410</v>
      </c>
      <c r="G38" s="1036"/>
    </row>
    <row r="39" spans="1:7" s="967" customFormat="1" ht="10.5" customHeight="1" x14ac:dyDescent="0.15">
      <c r="A39" s="173"/>
      <c r="B39" s="173"/>
      <c r="C39" s="173"/>
      <c r="D39" s="173"/>
      <c r="E39" s="968"/>
      <c r="F39" s="52"/>
      <c r="G39" s="658"/>
    </row>
    <row r="40" spans="1:7" s="967" customFormat="1" ht="10.5" customHeight="1" x14ac:dyDescent="0.15">
      <c r="A40" s="2335" t="s">
        <v>578</v>
      </c>
      <c r="B40" s="2335"/>
      <c r="C40" s="2335"/>
      <c r="D40" s="2335"/>
      <c r="E40" s="573"/>
      <c r="F40" s="149"/>
      <c r="G40" s="973"/>
    </row>
    <row r="41" spans="1:7" s="967" customFormat="1" ht="10.5" customHeight="1" x14ac:dyDescent="0.15">
      <c r="A41" s="974"/>
      <c r="B41" s="2335" t="s">
        <v>325</v>
      </c>
      <c r="C41" s="2335"/>
      <c r="D41" s="2335"/>
      <c r="E41" s="573"/>
      <c r="F41" s="149"/>
      <c r="G41" s="104"/>
    </row>
    <row r="42" spans="1:7" s="967" customFormat="1" ht="10.5" customHeight="1" x14ac:dyDescent="0.15">
      <c r="A42" s="1013"/>
      <c r="B42" s="1013"/>
      <c r="C42" s="1013"/>
      <c r="D42" s="570" t="s">
        <v>314</v>
      </c>
      <c r="E42" s="428">
        <v>1075</v>
      </c>
      <c r="F42" s="290">
        <v>1095</v>
      </c>
      <c r="G42" s="976"/>
    </row>
    <row r="43" spans="1:7" s="967" customFormat="1" ht="10.5" customHeight="1" x14ac:dyDescent="0.15">
      <c r="A43" s="1019"/>
      <c r="B43" s="1019"/>
      <c r="C43" s="1019"/>
      <c r="D43" s="869" t="s">
        <v>327</v>
      </c>
      <c r="E43" s="574">
        <v>351</v>
      </c>
      <c r="F43" s="295">
        <v>315</v>
      </c>
      <c r="G43" s="976"/>
    </row>
    <row r="44" spans="1:7" s="967" customFormat="1" ht="10.5" customHeight="1" x14ac:dyDescent="0.15">
      <c r="A44" s="1015"/>
      <c r="B44" s="1015"/>
      <c r="C44" s="1015"/>
      <c r="D44" s="977"/>
      <c r="E44" s="577">
        <v>1426</v>
      </c>
      <c r="F44" s="575">
        <v>1410</v>
      </c>
      <c r="G44" s="983"/>
    </row>
    <row r="45" spans="1:7" s="967" customFormat="1" ht="10.5" customHeight="1" x14ac:dyDescent="0.15">
      <c r="A45" s="1013"/>
      <c r="B45" s="1013"/>
      <c r="C45" s="1013"/>
      <c r="D45" s="570" t="s">
        <v>869</v>
      </c>
      <c r="E45" s="573">
        <v>119</v>
      </c>
      <c r="F45" s="149">
        <v>122</v>
      </c>
      <c r="G45" s="976"/>
    </row>
    <row r="46" spans="1:7" s="967" customFormat="1" ht="9.9499999999999993" customHeight="1" x14ac:dyDescent="0.15">
      <c r="A46" s="1023"/>
      <c r="B46" s="1023"/>
      <c r="C46" s="1023"/>
      <c r="D46" s="1023"/>
      <c r="E46" s="577">
        <v>1545</v>
      </c>
      <c r="F46" s="575">
        <v>1532</v>
      </c>
      <c r="G46" s="969"/>
    </row>
    <row r="47" spans="1:7" ht="3.75" customHeight="1" x14ac:dyDescent="0.2">
      <c r="A47" s="1024"/>
      <c r="B47" s="1024"/>
      <c r="C47" s="1024"/>
      <c r="D47" s="1024"/>
      <c r="E47" s="1025"/>
      <c r="F47" s="1026"/>
      <c r="G47" s="1027"/>
    </row>
    <row r="48" spans="1:7" s="997" customFormat="1" ht="9" customHeight="1" x14ac:dyDescent="0.15">
      <c r="A48" s="999" t="s">
        <v>40</v>
      </c>
      <c r="B48" s="2563" t="s">
        <v>891</v>
      </c>
      <c r="C48" s="2570"/>
      <c r="D48" s="2570"/>
      <c r="E48" s="2570"/>
      <c r="F48" s="2570"/>
      <c r="G48" s="2570"/>
    </row>
    <row r="49" spans="1:7" s="997" customFormat="1" ht="9" customHeight="1" x14ac:dyDescent="0.15">
      <c r="A49" s="999" t="s">
        <v>135</v>
      </c>
      <c r="B49" s="2563" t="s">
        <v>901</v>
      </c>
      <c r="C49" s="2570"/>
      <c r="D49" s="2570"/>
      <c r="E49" s="2570"/>
      <c r="F49" s="2570"/>
      <c r="G49" s="2570"/>
    </row>
    <row r="50" spans="1:7" s="997" customFormat="1" ht="9" customHeight="1" x14ac:dyDescent="0.15">
      <c r="A50" s="999" t="s">
        <v>152</v>
      </c>
      <c r="B50" s="2563" t="s">
        <v>322</v>
      </c>
      <c r="C50" s="2570"/>
      <c r="D50" s="2570"/>
      <c r="E50" s="2570"/>
      <c r="F50" s="2570"/>
      <c r="G50" s="2570"/>
    </row>
  </sheetData>
  <sheetProtection selectLockedCells="1"/>
  <mergeCells count="20">
    <mergeCell ref="B26:D26"/>
    <mergeCell ref="C27:D27"/>
    <mergeCell ref="C33:D33"/>
    <mergeCell ref="A40:D40"/>
    <mergeCell ref="B49:G49"/>
    <mergeCell ref="B50:G50"/>
    <mergeCell ref="C12:D12"/>
    <mergeCell ref="C8:D8"/>
    <mergeCell ref="A1:G1"/>
    <mergeCell ref="A4:D4"/>
    <mergeCell ref="A6:D6"/>
    <mergeCell ref="B7:D7"/>
    <mergeCell ref="A3:D3"/>
    <mergeCell ref="E3:F3"/>
    <mergeCell ref="A2:G2"/>
    <mergeCell ref="A19:D19"/>
    <mergeCell ref="B20:D20"/>
    <mergeCell ref="A25:D25"/>
    <mergeCell ref="B41:D41"/>
    <mergeCell ref="B48:G48"/>
  </mergeCells>
  <pageMargins left="0.25" right="0.25" top="0.5" bottom="0.25" header="0.5" footer="0.5"/>
  <pageSetup paperSize="9" scale="98" orientation="landscape" r:id="rId1"/>
  <colBreaks count="1" manualBreakCount="1">
    <brk id="7" min="3" max="47"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Normal="100" workbookViewId="0">
      <selection activeCell="C77" sqref="C77"/>
    </sheetView>
  </sheetViews>
  <sheetFormatPr defaultColWidth="9.140625" defaultRowHeight="12.75" x14ac:dyDescent="0.2"/>
  <cols>
    <col min="1" max="2" width="2.140625" style="1037" customWidth="1"/>
    <col min="3" max="3" width="67.7109375" style="1037" customWidth="1"/>
    <col min="4" max="4" width="7.85546875" style="1037" customWidth="1"/>
    <col min="5" max="5" width="7.85546875" style="1038" customWidth="1"/>
    <col min="6" max="6" width="7.85546875" style="1039" customWidth="1"/>
    <col min="7" max="12" width="7.85546875" style="1037" customWidth="1"/>
    <col min="13" max="13" width="1.28515625" style="1037" customWidth="1"/>
    <col min="14" max="14" width="9.140625" style="1040" customWidth="1"/>
    <col min="15" max="15" width="9.140625" style="1041" customWidth="1"/>
    <col min="16" max="16" width="9.140625" style="1037" customWidth="1"/>
    <col min="17" max="16384" width="9.140625" style="1037"/>
  </cols>
  <sheetData>
    <row r="1" spans="1:13" ht="15.75" customHeight="1" x14ac:dyDescent="0.2">
      <c r="A1" s="2383" t="s">
        <v>328</v>
      </c>
      <c r="B1" s="2383"/>
      <c r="C1" s="2383"/>
      <c r="D1" s="2383"/>
      <c r="E1" s="2383"/>
      <c r="F1" s="2383"/>
      <c r="G1" s="2383"/>
      <c r="H1" s="2383"/>
      <c r="I1" s="2383"/>
      <c r="J1" s="2383"/>
      <c r="K1" s="2383"/>
      <c r="L1" s="2383"/>
      <c r="M1" s="2383"/>
    </row>
    <row r="2" spans="1:13" s="1029" customFormat="1" ht="9" customHeight="1" x14ac:dyDescent="0.15">
      <c r="A2" s="2465"/>
      <c r="B2" s="2465"/>
      <c r="C2" s="2465"/>
      <c r="D2" s="2465"/>
      <c r="E2" s="2465"/>
      <c r="F2" s="2465"/>
      <c r="G2" s="2465"/>
      <c r="H2" s="2465"/>
      <c r="I2" s="2465"/>
      <c r="J2" s="2465"/>
      <c r="K2" s="2465"/>
      <c r="L2" s="2465"/>
      <c r="M2" s="2465"/>
    </row>
    <row r="3" spans="1:13" s="1029" customFormat="1" ht="9.75" customHeight="1" x14ac:dyDescent="0.15">
      <c r="A3" s="2465" t="s">
        <v>1</v>
      </c>
      <c r="B3" s="2465"/>
      <c r="C3" s="2465"/>
      <c r="D3" s="92" t="s">
        <v>847</v>
      </c>
      <c r="E3" s="1896" t="s">
        <v>2</v>
      </c>
      <c r="F3" s="968" t="s">
        <v>3</v>
      </c>
      <c r="G3" s="968" t="s">
        <v>4</v>
      </c>
      <c r="H3" s="968" t="s">
        <v>5</v>
      </c>
      <c r="I3" s="968" t="s">
        <v>6</v>
      </c>
      <c r="J3" s="968" t="s">
        <v>7</v>
      </c>
      <c r="K3" s="968" t="s">
        <v>8</v>
      </c>
      <c r="L3" s="968" t="s">
        <v>9</v>
      </c>
      <c r="M3" s="969"/>
    </row>
    <row r="4" spans="1:13" s="1029" customFormat="1" ht="9.75" customHeight="1" x14ac:dyDescent="0.15">
      <c r="A4" s="41"/>
      <c r="B4" s="41"/>
      <c r="C4" s="41"/>
      <c r="D4" s="1030"/>
      <c r="E4" s="1007"/>
      <c r="F4" s="68"/>
      <c r="G4" s="68"/>
      <c r="H4" s="68"/>
      <c r="I4" s="68"/>
      <c r="J4" s="68"/>
      <c r="K4" s="68"/>
      <c r="L4" s="68"/>
      <c r="M4" s="1031"/>
    </row>
    <row r="5" spans="1:13" s="1029" customFormat="1" ht="9.75" customHeight="1" x14ac:dyDescent="0.15">
      <c r="A5" s="2559" t="s">
        <v>329</v>
      </c>
      <c r="B5" s="2559"/>
      <c r="C5" s="2559"/>
      <c r="D5" s="876"/>
      <c r="E5" s="875"/>
      <c r="F5" s="427"/>
      <c r="G5" s="427"/>
      <c r="H5" s="427"/>
      <c r="I5" s="427"/>
      <c r="J5" s="427"/>
      <c r="K5" s="427"/>
      <c r="L5" s="427"/>
      <c r="M5" s="973"/>
    </row>
    <row r="6" spans="1:13" s="1029" customFormat="1" ht="9.75" customHeight="1" x14ac:dyDescent="0.15">
      <c r="A6" s="974"/>
      <c r="B6" s="2335" t="s">
        <v>303</v>
      </c>
      <c r="C6" s="2335"/>
      <c r="D6" s="1032"/>
      <c r="E6" s="1057"/>
      <c r="F6" s="985"/>
      <c r="G6" s="985"/>
      <c r="H6" s="985"/>
      <c r="I6" s="985"/>
      <c r="J6" s="985"/>
      <c r="K6" s="985"/>
      <c r="L6" s="985"/>
      <c r="M6" s="976"/>
    </row>
    <row r="7" spans="1:13" s="1029" customFormat="1" ht="9.75" customHeight="1" x14ac:dyDescent="0.15">
      <c r="A7" s="618"/>
      <c r="B7" s="618"/>
      <c r="C7" s="267" t="s">
        <v>15</v>
      </c>
      <c r="D7" s="2082">
        <v>580</v>
      </c>
      <c r="E7" s="578">
        <v>572</v>
      </c>
      <c r="F7" s="99">
        <v>579</v>
      </c>
      <c r="G7" s="99">
        <v>534</v>
      </c>
      <c r="H7" s="99">
        <v>550</v>
      </c>
      <c r="I7" s="99">
        <v>565</v>
      </c>
      <c r="J7" s="99">
        <v>541</v>
      </c>
      <c r="K7" s="99">
        <v>368</v>
      </c>
      <c r="L7" s="99">
        <v>361</v>
      </c>
      <c r="M7" s="976"/>
    </row>
    <row r="8" spans="1:13" s="1029" customFormat="1" ht="9.75" customHeight="1" x14ac:dyDescent="0.15">
      <c r="A8" s="1033"/>
      <c r="B8" s="1033"/>
      <c r="C8" s="869" t="s">
        <v>235</v>
      </c>
      <c r="D8" s="2177">
        <v>73</v>
      </c>
      <c r="E8" s="1664">
        <v>71</v>
      </c>
      <c r="F8" s="295">
        <v>72</v>
      </c>
      <c r="G8" s="295">
        <v>73</v>
      </c>
      <c r="H8" s="295">
        <v>58</v>
      </c>
      <c r="I8" s="295">
        <v>66</v>
      </c>
      <c r="J8" s="295">
        <v>55</v>
      </c>
      <c r="K8" s="295">
        <v>30</v>
      </c>
      <c r="L8" s="295">
        <v>33</v>
      </c>
      <c r="M8" s="976"/>
    </row>
    <row r="9" spans="1:13" s="1029" customFormat="1" ht="9.75" customHeight="1" x14ac:dyDescent="0.15">
      <c r="A9" s="299"/>
      <c r="B9" s="2460" t="s">
        <v>330</v>
      </c>
      <c r="C9" s="2460"/>
      <c r="D9" s="2081">
        <f>SUM(D7:D8)</f>
        <v>653</v>
      </c>
      <c r="E9" s="872">
        <f>SUM(E7:E8)</f>
        <v>643</v>
      </c>
      <c r="F9" s="872">
        <f t="shared" ref="F9:L9" si="0">SUM(F7:F8)</f>
        <v>651</v>
      </c>
      <c r="G9" s="872">
        <f t="shared" si="0"/>
        <v>607</v>
      </c>
      <c r="H9" s="872">
        <f t="shared" si="0"/>
        <v>608</v>
      </c>
      <c r="I9" s="872">
        <f t="shared" si="0"/>
        <v>631</v>
      </c>
      <c r="J9" s="872">
        <f t="shared" si="0"/>
        <v>596</v>
      </c>
      <c r="K9" s="872">
        <f t="shared" si="0"/>
        <v>398</v>
      </c>
      <c r="L9" s="872">
        <f t="shared" si="0"/>
        <v>394</v>
      </c>
      <c r="M9" s="102"/>
    </row>
    <row r="10" spans="1:13" s="1029" customFormat="1" ht="9.75" customHeight="1" x14ac:dyDescent="0.15">
      <c r="A10" s="652"/>
      <c r="B10" s="652"/>
      <c r="C10" s="652"/>
      <c r="D10" s="2082"/>
      <c r="E10" s="578"/>
      <c r="F10" s="149"/>
      <c r="G10" s="149"/>
      <c r="H10" s="149"/>
      <c r="I10" s="149"/>
      <c r="J10" s="149"/>
      <c r="K10" s="149"/>
      <c r="L10" s="149"/>
      <c r="M10" s="976"/>
    </row>
    <row r="11" spans="1:13" s="1029" customFormat="1" ht="9.75" customHeight="1" x14ac:dyDescent="0.15">
      <c r="A11" s="2335" t="s">
        <v>236</v>
      </c>
      <c r="B11" s="2335"/>
      <c r="C11" s="2335"/>
      <c r="D11" s="2082"/>
      <c r="E11" s="578"/>
      <c r="F11" s="149"/>
      <c r="G11" s="149"/>
      <c r="H11" s="149"/>
      <c r="I11" s="149"/>
      <c r="J11" s="149"/>
      <c r="K11" s="149"/>
      <c r="L11" s="149"/>
      <c r="M11" s="976"/>
    </row>
    <row r="12" spans="1:13" s="1029" customFormat="1" ht="9.75" customHeight="1" x14ac:dyDescent="0.15">
      <c r="A12" s="979"/>
      <c r="B12" s="979"/>
      <c r="C12" s="570" t="s">
        <v>19</v>
      </c>
      <c r="D12" s="2066">
        <v>14</v>
      </c>
      <c r="E12" s="581">
        <v>11</v>
      </c>
      <c r="F12" s="290">
        <v>13</v>
      </c>
      <c r="G12" s="290">
        <v>11</v>
      </c>
      <c r="H12" s="290">
        <v>14</v>
      </c>
      <c r="I12" s="290">
        <v>9</v>
      </c>
      <c r="J12" s="290">
        <v>17</v>
      </c>
      <c r="K12" s="290">
        <v>13</v>
      </c>
      <c r="L12" s="290">
        <v>16</v>
      </c>
      <c r="M12" s="976"/>
    </row>
    <row r="13" spans="1:13" s="1029" customFormat="1" ht="9.75" customHeight="1" x14ac:dyDescent="0.15">
      <c r="A13" s="1033"/>
      <c r="B13" s="1033"/>
      <c r="C13" s="869" t="s">
        <v>20</v>
      </c>
      <c r="D13" s="2165">
        <v>38</v>
      </c>
      <c r="E13" s="877">
        <v>42</v>
      </c>
      <c r="F13" s="303">
        <v>43</v>
      </c>
      <c r="G13" s="303">
        <v>56</v>
      </c>
      <c r="H13" s="303">
        <v>63</v>
      </c>
      <c r="I13" s="303">
        <v>12</v>
      </c>
      <c r="J13" s="303">
        <v>8</v>
      </c>
      <c r="K13" s="303">
        <v>10</v>
      </c>
      <c r="L13" s="303">
        <v>9</v>
      </c>
      <c r="M13" s="976"/>
    </row>
    <row r="14" spans="1:13" s="1029" customFormat="1" ht="9.75" customHeight="1" x14ac:dyDescent="0.15">
      <c r="A14" s="1033"/>
      <c r="B14" s="1033"/>
      <c r="C14" s="869" t="s">
        <v>21</v>
      </c>
      <c r="D14" s="2165">
        <v>73</v>
      </c>
      <c r="E14" s="877">
        <v>79</v>
      </c>
      <c r="F14" s="303">
        <v>75</v>
      </c>
      <c r="G14" s="303">
        <v>46</v>
      </c>
      <c r="H14" s="303">
        <v>24</v>
      </c>
      <c r="I14" s="303">
        <v>26</v>
      </c>
      <c r="J14" s="303">
        <v>26</v>
      </c>
      <c r="K14" s="303">
        <v>25</v>
      </c>
      <c r="L14" s="303">
        <v>13</v>
      </c>
      <c r="M14" s="976"/>
    </row>
    <row r="15" spans="1:13" s="1029" customFormat="1" ht="9.75" customHeight="1" x14ac:dyDescent="0.15">
      <c r="A15" s="1033"/>
      <c r="B15" s="1033"/>
      <c r="C15" s="869" t="s">
        <v>305</v>
      </c>
      <c r="D15" s="2165">
        <v>108</v>
      </c>
      <c r="E15" s="877">
        <v>63</v>
      </c>
      <c r="F15" s="303">
        <v>62</v>
      </c>
      <c r="G15" s="303">
        <v>31</v>
      </c>
      <c r="H15" s="303">
        <v>67</v>
      </c>
      <c r="I15" s="303">
        <v>67</v>
      </c>
      <c r="J15" s="303">
        <v>78</v>
      </c>
      <c r="K15" s="303">
        <v>59</v>
      </c>
      <c r="L15" s="303">
        <v>62</v>
      </c>
      <c r="M15" s="976"/>
    </row>
    <row r="16" spans="1:13" s="1029" customFormat="1" ht="9.75" customHeight="1" x14ac:dyDescent="0.15">
      <c r="A16" s="1033"/>
      <c r="B16" s="1033"/>
      <c r="C16" s="869" t="s">
        <v>23</v>
      </c>
      <c r="D16" s="2165">
        <v>30</v>
      </c>
      <c r="E16" s="877">
        <v>34</v>
      </c>
      <c r="F16" s="303">
        <v>7</v>
      </c>
      <c r="G16" s="303">
        <v>8</v>
      </c>
      <c r="H16" s="303">
        <v>4</v>
      </c>
      <c r="I16" s="303">
        <v>6</v>
      </c>
      <c r="J16" s="303">
        <v>4</v>
      </c>
      <c r="K16" s="303">
        <v>3</v>
      </c>
      <c r="L16" s="303">
        <v>11</v>
      </c>
      <c r="M16" s="976"/>
    </row>
    <row r="17" spans="1:13" s="1029" customFormat="1" ht="9.75" customHeight="1" x14ac:dyDescent="0.15">
      <c r="A17" s="1033"/>
      <c r="B17" s="1033"/>
      <c r="C17" s="869" t="s">
        <v>24</v>
      </c>
      <c r="D17" s="2165">
        <v>7</v>
      </c>
      <c r="E17" s="877">
        <v>8</v>
      </c>
      <c r="F17" s="303">
        <v>8</v>
      </c>
      <c r="G17" s="303">
        <v>9</v>
      </c>
      <c r="H17" s="303">
        <v>10</v>
      </c>
      <c r="I17" s="303">
        <v>7</v>
      </c>
      <c r="J17" s="303">
        <v>1</v>
      </c>
      <c r="K17" s="303">
        <v>1</v>
      </c>
      <c r="L17" s="303">
        <v>0</v>
      </c>
      <c r="M17" s="976"/>
    </row>
    <row r="18" spans="1:13" s="1029" customFormat="1" ht="10.5" customHeight="1" x14ac:dyDescent="0.15">
      <c r="A18" s="1033"/>
      <c r="B18" s="1033"/>
      <c r="C18" s="869" t="s">
        <v>865</v>
      </c>
      <c r="D18" s="2165">
        <v>140</v>
      </c>
      <c r="E18" s="877">
        <v>158</v>
      </c>
      <c r="F18" s="303">
        <v>127</v>
      </c>
      <c r="G18" s="303">
        <v>106</v>
      </c>
      <c r="H18" s="303">
        <v>102</v>
      </c>
      <c r="I18" s="303">
        <v>136</v>
      </c>
      <c r="J18" s="303">
        <v>146</v>
      </c>
      <c r="K18" s="303">
        <v>159</v>
      </c>
      <c r="L18" s="303">
        <v>145</v>
      </c>
      <c r="M18" s="976"/>
    </row>
    <row r="19" spans="1:13" s="1029" customFormat="1" ht="9.75" customHeight="1" x14ac:dyDescent="0.15">
      <c r="A19" s="1033"/>
      <c r="B19" s="1033"/>
      <c r="C19" s="869" t="s">
        <v>26</v>
      </c>
      <c r="D19" s="2165">
        <v>64</v>
      </c>
      <c r="E19" s="877">
        <v>4</v>
      </c>
      <c r="F19" s="303">
        <v>4</v>
      </c>
      <c r="G19" s="303">
        <v>4</v>
      </c>
      <c r="H19" s="303">
        <v>33</v>
      </c>
      <c r="I19" s="303">
        <v>6</v>
      </c>
      <c r="J19" s="303">
        <v>6</v>
      </c>
      <c r="K19" s="303">
        <v>9</v>
      </c>
      <c r="L19" s="303">
        <v>4</v>
      </c>
      <c r="M19" s="976"/>
    </row>
    <row r="20" spans="1:13" s="1029" customFormat="1" ht="9.75" customHeight="1" x14ac:dyDescent="0.15">
      <c r="A20" s="1033"/>
      <c r="B20" s="1033"/>
      <c r="C20" s="869" t="s">
        <v>27</v>
      </c>
      <c r="D20" s="2165">
        <v>55</v>
      </c>
      <c r="E20" s="877">
        <v>62</v>
      </c>
      <c r="F20" s="303">
        <v>40</v>
      </c>
      <c r="G20" s="303">
        <v>49</v>
      </c>
      <c r="H20" s="303">
        <v>57</v>
      </c>
      <c r="I20" s="303">
        <v>112</v>
      </c>
      <c r="J20" s="303">
        <v>89</v>
      </c>
      <c r="K20" s="303">
        <v>106</v>
      </c>
      <c r="L20" s="303">
        <v>138</v>
      </c>
      <c r="M20" s="976"/>
    </row>
    <row r="21" spans="1:13" s="1029" customFormat="1" ht="9.75" customHeight="1" x14ac:dyDescent="0.15">
      <c r="A21" s="1033"/>
      <c r="B21" s="1033"/>
      <c r="C21" s="869" t="s">
        <v>29</v>
      </c>
      <c r="D21" s="2165">
        <v>13</v>
      </c>
      <c r="E21" s="877">
        <v>0</v>
      </c>
      <c r="F21" s="303">
        <v>1</v>
      </c>
      <c r="G21" s="303">
        <v>0</v>
      </c>
      <c r="H21" s="303">
        <v>0</v>
      </c>
      <c r="I21" s="303">
        <v>0</v>
      </c>
      <c r="J21" s="303">
        <v>0</v>
      </c>
      <c r="K21" s="303">
        <v>0</v>
      </c>
      <c r="L21" s="303">
        <v>0</v>
      </c>
      <c r="M21" s="976"/>
    </row>
    <row r="22" spans="1:13" s="1029" customFormat="1" ht="9.75" customHeight="1" x14ac:dyDescent="0.15">
      <c r="A22" s="1033"/>
      <c r="B22" s="1033"/>
      <c r="C22" s="869" t="s">
        <v>30</v>
      </c>
      <c r="D22" s="2165">
        <v>1</v>
      </c>
      <c r="E22" s="877">
        <v>1</v>
      </c>
      <c r="F22" s="303">
        <v>1</v>
      </c>
      <c r="G22" s="303">
        <v>1</v>
      </c>
      <c r="H22" s="303">
        <v>3</v>
      </c>
      <c r="I22" s="303">
        <v>5</v>
      </c>
      <c r="J22" s="303">
        <v>0</v>
      </c>
      <c r="K22" s="303">
        <v>0</v>
      </c>
      <c r="L22" s="303">
        <v>0</v>
      </c>
      <c r="M22" s="976"/>
    </row>
    <row r="23" spans="1:13" s="1029" customFormat="1" ht="9.75" customHeight="1" x14ac:dyDescent="0.15">
      <c r="A23" s="1033"/>
      <c r="B23" s="1033"/>
      <c r="C23" s="869" t="s">
        <v>31</v>
      </c>
      <c r="D23" s="2165">
        <v>0</v>
      </c>
      <c r="E23" s="877">
        <v>0</v>
      </c>
      <c r="F23" s="303">
        <v>0</v>
      </c>
      <c r="G23" s="303">
        <v>0</v>
      </c>
      <c r="H23" s="303">
        <v>0</v>
      </c>
      <c r="I23" s="303">
        <v>0</v>
      </c>
      <c r="J23" s="303">
        <v>0</v>
      </c>
      <c r="K23" s="303">
        <v>1</v>
      </c>
      <c r="L23" s="303">
        <v>0</v>
      </c>
      <c r="M23" s="976"/>
    </row>
    <row r="24" spans="1:13" s="1029" customFormat="1" ht="9.75" customHeight="1" x14ac:dyDescent="0.15">
      <c r="A24" s="1033"/>
      <c r="B24" s="1033"/>
      <c r="C24" s="869" t="s">
        <v>32</v>
      </c>
      <c r="D24" s="2165">
        <v>2</v>
      </c>
      <c r="E24" s="877">
        <v>3</v>
      </c>
      <c r="F24" s="303">
        <v>2</v>
      </c>
      <c r="G24" s="303">
        <v>2</v>
      </c>
      <c r="H24" s="303">
        <v>2</v>
      </c>
      <c r="I24" s="303">
        <v>2</v>
      </c>
      <c r="J24" s="303">
        <v>3</v>
      </c>
      <c r="K24" s="303">
        <v>2</v>
      </c>
      <c r="L24" s="303">
        <v>14</v>
      </c>
      <c r="M24" s="976"/>
    </row>
    <row r="25" spans="1:13" s="1029" customFormat="1" ht="9.75" customHeight="1" x14ac:dyDescent="0.15">
      <c r="A25" s="1033"/>
      <c r="B25" s="1033"/>
      <c r="C25" s="869" t="s">
        <v>33</v>
      </c>
      <c r="D25" s="2165">
        <v>4</v>
      </c>
      <c r="E25" s="877">
        <v>3</v>
      </c>
      <c r="F25" s="303">
        <v>5</v>
      </c>
      <c r="G25" s="303">
        <v>3</v>
      </c>
      <c r="H25" s="303">
        <v>3</v>
      </c>
      <c r="I25" s="303">
        <v>4</v>
      </c>
      <c r="J25" s="303">
        <v>2</v>
      </c>
      <c r="K25" s="303">
        <v>2</v>
      </c>
      <c r="L25" s="303">
        <v>4</v>
      </c>
      <c r="M25" s="976"/>
    </row>
    <row r="26" spans="1:13" s="1029" customFormat="1" ht="9.75" customHeight="1" x14ac:dyDescent="0.15">
      <c r="A26" s="1033"/>
      <c r="B26" s="1033"/>
      <c r="C26" s="869" t="s">
        <v>34</v>
      </c>
      <c r="D26" s="2165">
        <v>14</v>
      </c>
      <c r="E26" s="877">
        <v>345</v>
      </c>
      <c r="F26" s="303">
        <v>155</v>
      </c>
      <c r="G26" s="303">
        <v>0</v>
      </c>
      <c r="H26" s="303">
        <v>0</v>
      </c>
      <c r="I26" s="303">
        <v>0</v>
      </c>
      <c r="J26" s="303">
        <v>0</v>
      </c>
      <c r="K26" s="303">
        <v>0</v>
      </c>
      <c r="L26" s="303">
        <v>0</v>
      </c>
      <c r="M26" s="976"/>
    </row>
    <row r="27" spans="1:13" s="1029" customFormat="1" ht="10.5" customHeight="1" x14ac:dyDescent="0.15">
      <c r="A27" s="1033"/>
      <c r="B27" s="1033"/>
      <c r="C27" s="869" t="s">
        <v>866</v>
      </c>
      <c r="D27" s="2165">
        <v>15</v>
      </c>
      <c r="E27" s="877">
        <v>34</v>
      </c>
      <c r="F27" s="295">
        <v>71</v>
      </c>
      <c r="G27" s="295">
        <v>58</v>
      </c>
      <c r="H27" s="295">
        <v>44</v>
      </c>
      <c r="I27" s="295">
        <v>51</v>
      </c>
      <c r="J27" s="295">
        <v>41</v>
      </c>
      <c r="K27" s="295">
        <v>45</v>
      </c>
      <c r="L27" s="295">
        <v>48</v>
      </c>
      <c r="M27" s="976"/>
    </row>
    <row r="28" spans="1:13" s="1029" customFormat="1" ht="9.75" customHeight="1" x14ac:dyDescent="0.15">
      <c r="A28" s="1033"/>
      <c r="B28" s="1033"/>
      <c r="C28" s="1034" t="s">
        <v>306</v>
      </c>
      <c r="D28" s="2177">
        <v>5</v>
      </c>
      <c r="E28" s="1664">
        <v>5</v>
      </c>
      <c r="F28" s="295">
        <v>5</v>
      </c>
      <c r="G28" s="295">
        <v>7</v>
      </c>
      <c r="H28" s="295">
        <v>124</v>
      </c>
      <c r="I28" s="295">
        <v>0</v>
      </c>
      <c r="J28" s="295">
        <v>0</v>
      </c>
      <c r="K28" s="295">
        <v>0</v>
      </c>
      <c r="L28" s="295">
        <v>0</v>
      </c>
      <c r="M28" s="976"/>
    </row>
    <row r="29" spans="1:13" s="1029" customFormat="1" ht="9.75" customHeight="1" x14ac:dyDescent="0.15">
      <c r="A29" s="299"/>
      <c r="B29" s="2460" t="s">
        <v>331</v>
      </c>
      <c r="C29" s="2460"/>
      <c r="D29" s="2081">
        <f>SUM(D12:D28)</f>
        <v>583</v>
      </c>
      <c r="E29" s="872">
        <f>SUM(E12:E28)</f>
        <v>852</v>
      </c>
      <c r="F29" s="872">
        <f t="shared" ref="F29:L29" si="1">SUM(F12:F28)</f>
        <v>619</v>
      </c>
      <c r="G29" s="872">
        <f t="shared" si="1"/>
        <v>391</v>
      </c>
      <c r="H29" s="872">
        <f t="shared" si="1"/>
        <v>550</v>
      </c>
      <c r="I29" s="872">
        <f t="shared" si="1"/>
        <v>443</v>
      </c>
      <c r="J29" s="872">
        <f t="shared" si="1"/>
        <v>421</v>
      </c>
      <c r="K29" s="872">
        <f t="shared" si="1"/>
        <v>435</v>
      </c>
      <c r="L29" s="872">
        <f t="shared" si="1"/>
        <v>464</v>
      </c>
      <c r="M29" s="102"/>
    </row>
    <row r="30" spans="1:13" s="1029" customFormat="1" ht="9.75" customHeight="1" x14ac:dyDescent="0.15">
      <c r="A30" s="2577" t="s">
        <v>332</v>
      </c>
      <c r="B30" s="2577"/>
      <c r="C30" s="2577"/>
      <c r="D30" s="2181">
        <f>D29+D9</f>
        <v>1236</v>
      </c>
      <c r="E30" s="884">
        <f>E29+E9</f>
        <v>1495</v>
      </c>
      <c r="F30" s="884">
        <f t="shared" ref="F30:L30" si="2">F29+F9</f>
        <v>1270</v>
      </c>
      <c r="G30" s="884">
        <f t="shared" si="2"/>
        <v>998</v>
      </c>
      <c r="H30" s="884">
        <f t="shared" si="2"/>
        <v>1158</v>
      </c>
      <c r="I30" s="884">
        <f t="shared" si="2"/>
        <v>1074</v>
      </c>
      <c r="J30" s="884">
        <f t="shared" si="2"/>
        <v>1017</v>
      </c>
      <c r="K30" s="884">
        <f t="shared" si="2"/>
        <v>833</v>
      </c>
      <c r="L30" s="884">
        <f t="shared" si="2"/>
        <v>858</v>
      </c>
      <c r="M30" s="75"/>
    </row>
    <row r="31" spans="1:13" s="1029" customFormat="1" ht="9.75" customHeight="1" x14ac:dyDescent="0.15">
      <c r="A31" s="41"/>
      <c r="B31" s="41"/>
      <c r="C31" s="41"/>
      <c r="D31" s="2256"/>
      <c r="E31" s="1896"/>
      <c r="F31" s="68"/>
      <c r="G31" s="68"/>
      <c r="H31" s="68"/>
      <c r="I31" s="68"/>
      <c r="J31" s="68"/>
      <c r="K31" s="68"/>
      <c r="L31" s="68"/>
      <c r="M31" s="658"/>
    </row>
    <row r="32" spans="1:13" s="1029" customFormat="1" ht="9.75" customHeight="1" x14ac:dyDescent="0.15">
      <c r="A32" s="2559" t="s">
        <v>897</v>
      </c>
      <c r="B32" s="2559"/>
      <c r="C32" s="2559"/>
      <c r="D32" s="2218"/>
      <c r="E32" s="1935"/>
      <c r="F32" s="662"/>
      <c r="G32" s="662"/>
      <c r="H32" s="662"/>
      <c r="I32" s="662"/>
      <c r="J32" s="662"/>
      <c r="K32" s="662"/>
      <c r="L32" s="662"/>
      <c r="M32" s="973"/>
    </row>
    <row r="33" spans="1:13" s="1029" customFormat="1" ht="9.75" customHeight="1" x14ac:dyDescent="0.15">
      <c r="A33" s="974"/>
      <c r="B33" s="2335" t="s">
        <v>303</v>
      </c>
      <c r="C33" s="2335"/>
      <c r="D33" s="2082"/>
      <c r="E33" s="578"/>
      <c r="F33" s="99"/>
      <c r="G33" s="99"/>
      <c r="H33" s="99"/>
      <c r="I33" s="99"/>
      <c r="J33" s="99"/>
      <c r="K33" s="99"/>
      <c r="L33" s="99"/>
      <c r="M33" s="976"/>
    </row>
    <row r="34" spans="1:13" s="1029" customFormat="1" ht="9.75" customHeight="1" x14ac:dyDescent="0.15">
      <c r="A34" s="979"/>
      <c r="B34" s="979"/>
      <c r="C34" s="570" t="s">
        <v>11</v>
      </c>
      <c r="D34" s="2066">
        <v>554</v>
      </c>
      <c r="E34" s="581">
        <v>538</v>
      </c>
      <c r="F34" s="78">
        <v>547</v>
      </c>
      <c r="G34" s="78">
        <v>501</v>
      </c>
      <c r="H34" s="78">
        <v>489</v>
      </c>
      <c r="I34" s="78">
        <v>503</v>
      </c>
      <c r="J34" s="78">
        <v>470</v>
      </c>
      <c r="K34" s="78">
        <v>276</v>
      </c>
      <c r="L34" s="78">
        <v>273</v>
      </c>
      <c r="M34" s="976"/>
    </row>
    <row r="35" spans="1:13" s="1029" customFormat="1" ht="9.75" customHeight="1" x14ac:dyDescent="0.15">
      <c r="A35" s="979"/>
      <c r="B35" s="979"/>
      <c r="C35" s="1035" t="s">
        <v>12</v>
      </c>
      <c r="D35" s="2066">
        <v>15</v>
      </c>
      <c r="E35" s="581">
        <v>16</v>
      </c>
      <c r="F35" s="78">
        <v>13</v>
      </c>
      <c r="G35" s="78">
        <v>13</v>
      </c>
      <c r="H35" s="78">
        <v>13</v>
      </c>
      <c r="I35" s="78">
        <v>11</v>
      </c>
      <c r="J35" s="78">
        <v>10</v>
      </c>
      <c r="K35" s="78">
        <v>11</v>
      </c>
      <c r="L35" s="78">
        <v>10</v>
      </c>
      <c r="M35" s="976"/>
    </row>
    <row r="36" spans="1:13" s="1029" customFormat="1" ht="9.75" customHeight="1" x14ac:dyDescent="0.15">
      <c r="A36" s="979"/>
      <c r="B36" s="979"/>
      <c r="C36" s="570" t="s">
        <v>13</v>
      </c>
      <c r="D36" s="2082">
        <v>84</v>
      </c>
      <c r="E36" s="578">
        <v>89</v>
      </c>
      <c r="F36" s="149">
        <v>91</v>
      </c>
      <c r="G36" s="149">
        <v>93</v>
      </c>
      <c r="H36" s="149">
        <v>106</v>
      </c>
      <c r="I36" s="149">
        <v>117</v>
      </c>
      <c r="J36" s="149">
        <v>116</v>
      </c>
      <c r="K36" s="149">
        <v>111</v>
      </c>
      <c r="L36" s="149">
        <v>111</v>
      </c>
      <c r="M36" s="976"/>
    </row>
    <row r="37" spans="1:13" s="1029" customFormat="1" ht="9.75" customHeight="1" x14ac:dyDescent="0.15">
      <c r="A37" s="41"/>
      <c r="B37" s="41"/>
      <c r="C37" s="41"/>
      <c r="D37" s="2081">
        <f>SUM(D34:D36)</f>
        <v>653</v>
      </c>
      <c r="E37" s="872">
        <f>SUM(E34:E36)</f>
        <v>643</v>
      </c>
      <c r="F37" s="872">
        <f t="shared" ref="F37:L37" si="3">SUM(F34:F36)</f>
        <v>651</v>
      </c>
      <c r="G37" s="872">
        <f t="shared" si="3"/>
        <v>607</v>
      </c>
      <c r="H37" s="872">
        <f t="shared" si="3"/>
        <v>608</v>
      </c>
      <c r="I37" s="872">
        <f t="shared" si="3"/>
        <v>631</v>
      </c>
      <c r="J37" s="872">
        <f t="shared" si="3"/>
        <v>596</v>
      </c>
      <c r="K37" s="872">
        <f t="shared" si="3"/>
        <v>398</v>
      </c>
      <c r="L37" s="872">
        <f t="shared" si="3"/>
        <v>394</v>
      </c>
      <c r="M37" s="969"/>
    </row>
    <row r="38" spans="1:13" s="1029" customFormat="1" ht="9.75" customHeight="1" x14ac:dyDescent="0.15">
      <c r="A38" s="974"/>
      <c r="B38" s="2335" t="s">
        <v>248</v>
      </c>
      <c r="C38" s="2335"/>
      <c r="D38" s="2082"/>
      <c r="E38" s="578"/>
      <c r="F38" s="149"/>
      <c r="G38" s="149"/>
      <c r="H38" s="149"/>
      <c r="I38" s="149"/>
      <c r="J38" s="149"/>
      <c r="K38" s="149"/>
      <c r="L38" s="149"/>
      <c r="M38" s="104"/>
    </row>
    <row r="39" spans="1:13" s="1029" customFormat="1" ht="9.75" customHeight="1" x14ac:dyDescent="0.15">
      <c r="A39" s="979"/>
      <c r="B39" s="979"/>
      <c r="C39" s="570" t="s">
        <v>11</v>
      </c>
      <c r="D39" s="2066">
        <v>187</v>
      </c>
      <c r="E39" s="581">
        <v>127</v>
      </c>
      <c r="F39" s="78">
        <v>139</v>
      </c>
      <c r="G39" s="78">
        <v>79</v>
      </c>
      <c r="H39" s="78">
        <v>53</v>
      </c>
      <c r="I39" s="78">
        <v>60</v>
      </c>
      <c r="J39" s="78">
        <v>65</v>
      </c>
      <c r="K39" s="78">
        <v>60</v>
      </c>
      <c r="L39" s="78">
        <v>48</v>
      </c>
      <c r="M39" s="976"/>
    </row>
    <row r="40" spans="1:13" s="1029" customFormat="1" ht="9.75" customHeight="1" x14ac:dyDescent="0.15">
      <c r="A40" s="979"/>
      <c r="B40" s="979"/>
      <c r="C40" s="570" t="s">
        <v>12</v>
      </c>
      <c r="D40" s="2066">
        <v>325</v>
      </c>
      <c r="E40" s="581">
        <v>657</v>
      </c>
      <c r="F40" s="78">
        <v>408</v>
      </c>
      <c r="G40" s="78">
        <v>238</v>
      </c>
      <c r="H40" s="78">
        <v>272</v>
      </c>
      <c r="I40" s="78">
        <v>293</v>
      </c>
      <c r="J40" s="78">
        <v>266</v>
      </c>
      <c r="K40" s="78">
        <v>294</v>
      </c>
      <c r="L40" s="78">
        <v>323</v>
      </c>
      <c r="M40" s="976"/>
    </row>
    <row r="41" spans="1:13" s="1029" customFormat="1" ht="9.75" customHeight="1" x14ac:dyDescent="0.15">
      <c r="A41" s="979"/>
      <c r="B41" s="979"/>
      <c r="C41" s="570" t="s">
        <v>13</v>
      </c>
      <c r="D41" s="2082">
        <v>71</v>
      </c>
      <c r="E41" s="578">
        <v>68</v>
      </c>
      <c r="F41" s="99">
        <v>72</v>
      </c>
      <c r="G41" s="99">
        <v>74</v>
      </c>
      <c r="H41" s="99">
        <v>225</v>
      </c>
      <c r="I41" s="99">
        <v>90</v>
      </c>
      <c r="J41" s="99">
        <v>90</v>
      </c>
      <c r="K41" s="99">
        <v>81</v>
      </c>
      <c r="L41" s="99">
        <v>93</v>
      </c>
      <c r="M41" s="976"/>
    </row>
    <row r="42" spans="1:13" s="1029" customFormat="1" ht="9.75" customHeight="1" x14ac:dyDescent="0.15">
      <c r="A42" s="41"/>
      <c r="B42" s="41"/>
      <c r="C42" s="41"/>
      <c r="D42" s="2081">
        <f>SUM(D39:D41)</f>
        <v>583</v>
      </c>
      <c r="E42" s="872">
        <f>SUM(E39:E41)</f>
        <v>852</v>
      </c>
      <c r="F42" s="872">
        <f t="shared" ref="F42:L42" si="4">SUM(F39:F41)</f>
        <v>619</v>
      </c>
      <c r="G42" s="872">
        <f t="shared" si="4"/>
        <v>391</v>
      </c>
      <c r="H42" s="872">
        <f t="shared" si="4"/>
        <v>550</v>
      </c>
      <c r="I42" s="872">
        <f t="shared" si="4"/>
        <v>443</v>
      </c>
      <c r="J42" s="872">
        <f t="shared" si="4"/>
        <v>421</v>
      </c>
      <c r="K42" s="872">
        <f t="shared" si="4"/>
        <v>435</v>
      </c>
      <c r="L42" s="872">
        <f t="shared" si="4"/>
        <v>464</v>
      </c>
      <c r="M42" s="969"/>
    </row>
    <row r="43" spans="1:13" s="1029" customFormat="1" ht="9.75" customHeight="1" x14ac:dyDescent="0.15">
      <c r="A43" s="2422" t="s">
        <v>332</v>
      </c>
      <c r="B43" s="2422"/>
      <c r="C43" s="2422"/>
      <c r="D43" s="2181">
        <f>D42+D37</f>
        <v>1236</v>
      </c>
      <c r="E43" s="884">
        <f>E42+E37</f>
        <v>1495</v>
      </c>
      <c r="F43" s="884">
        <f t="shared" ref="F43:L43" si="5">F42+F37</f>
        <v>1270</v>
      </c>
      <c r="G43" s="884">
        <f t="shared" si="5"/>
        <v>998</v>
      </c>
      <c r="H43" s="884">
        <f t="shared" si="5"/>
        <v>1158</v>
      </c>
      <c r="I43" s="884">
        <f t="shared" si="5"/>
        <v>1074</v>
      </c>
      <c r="J43" s="884">
        <f t="shared" si="5"/>
        <v>1017</v>
      </c>
      <c r="K43" s="884">
        <f t="shared" si="5"/>
        <v>833</v>
      </c>
      <c r="L43" s="884">
        <f t="shared" si="5"/>
        <v>858</v>
      </c>
      <c r="M43" s="1036"/>
    </row>
    <row r="44" spans="1:13" ht="3.75" customHeight="1" x14ac:dyDescent="0.2">
      <c r="A44" s="908"/>
      <c r="B44" s="908"/>
      <c r="C44" s="908"/>
      <c r="D44" s="908"/>
      <c r="E44" s="908"/>
      <c r="F44" s="908"/>
      <c r="G44" s="908"/>
      <c r="H44" s="908"/>
      <c r="I44" s="908"/>
      <c r="J44" s="908"/>
      <c r="K44" s="908"/>
      <c r="L44" s="908"/>
      <c r="M44" s="908"/>
    </row>
    <row r="45" spans="1:13" ht="17.25" customHeight="1" x14ac:dyDescent="0.2">
      <c r="A45" s="961" t="s">
        <v>40</v>
      </c>
      <c r="B45" s="2420" t="s">
        <v>333</v>
      </c>
      <c r="C45" s="2420"/>
      <c r="D45" s="2420"/>
      <c r="E45" s="2420"/>
      <c r="F45" s="2420"/>
      <c r="G45" s="2420"/>
      <c r="H45" s="2420"/>
      <c r="I45" s="2420"/>
      <c r="J45" s="2420"/>
      <c r="K45" s="2420"/>
      <c r="L45" s="2420"/>
      <c r="M45" s="2420"/>
    </row>
    <row r="46" spans="1:13" ht="36" customHeight="1" x14ac:dyDescent="0.2">
      <c r="A46" s="961" t="s">
        <v>135</v>
      </c>
      <c r="B46" s="2420" t="s">
        <v>309</v>
      </c>
      <c r="C46" s="2420"/>
      <c r="D46" s="2420"/>
      <c r="E46" s="2420"/>
      <c r="F46" s="2420"/>
      <c r="G46" s="2420"/>
      <c r="H46" s="2420"/>
      <c r="I46" s="2420"/>
      <c r="J46" s="2420"/>
      <c r="K46" s="2420"/>
      <c r="L46" s="2420"/>
      <c r="M46" s="2420"/>
    </row>
    <row r="47" spans="1:13" ht="9" customHeight="1" x14ac:dyDescent="0.2">
      <c r="A47" s="961" t="s">
        <v>152</v>
      </c>
      <c r="B47" s="2420" t="s">
        <v>858</v>
      </c>
      <c r="C47" s="2420"/>
      <c r="D47" s="2420"/>
      <c r="E47" s="2420"/>
      <c r="F47" s="2420"/>
      <c r="G47" s="2420"/>
      <c r="H47" s="2420"/>
      <c r="I47" s="2420"/>
      <c r="J47" s="2420"/>
      <c r="K47" s="2420"/>
      <c r="L47" s="2420"/>
      <c r="M47" s="2420"/>
    </row>
    <row r="48" spans="1:13" ht="9" customHeight="1" x14ac:dyDescent="0.2">
      <c r="A48" s="961" t="s">
        <v>154</v>
      </c>
      <c r="B48" s="2420" t="s">
        <v>891</v>
      </c>
      <c r="C48" s="2420"/>
      <c r="D48" s="2420"/>
      <c r="E48" s="2420"/>
      <c r="F48" s="2420"/>
      <c r="G48" s="2420"/>
      <c r="H48" s="2420"/>
      <c r="I48" s="2420"/>
      <c r="J48" s="2420"/>
      <c r="K48" s="2420"/>
      <c r="L48" s="2420"/>
      <c r="M48" s="2420"/>
    </row>
  </sheetData>
  <sheetProtection selectLockedCells="1"/>
  <mergeCells count="17">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 ref="B48:M48"/>
    <mergeCell ref="B47:M47"/>
    <mergeCell ref="A2:M2"/>
  </mergeCells>
  <pageMargins left="0.25" right="0.25" top="0.5" bottom="0.25" header="0.5" footer="0.5"/>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zoomScaleNormal="100" workbookViewId="0">
      <selection activeCell="Q22" sqref="Q22"/>
    </sheetView>
  </sheetViews>
  <sheetFormatPr defaultColWidth="9.140625" defaultRowHeight="12.75" x14ac:dyDescent="0.2"/>
  <cols>
    <col min="1" max="2" width="2.140625" style="1075" customWidth="1"/>
    <col min="3" max="3" width="45.42578125" style="1075" customWidth="1"/>
    <col min="4" max="4" width="4.28515625" style="1076" customWidth="1"/>
    <col min="5" max="5" width="6.85546875" style="1077" customWidth="1"/>
    <col min="6" max="6" width="6.85546875" style="1078" customWidth="1"/>
    <col min="7" max="8" width="6.85546875" style="1075" customWidth="1"/>
    <col min="9" max="9" width="6.42578125" style="1075" customWidth="1"/>
    <col min="10" max="13" width="6.85546875" style="1075" customWidth="1"/>
    <col min="14" max="14" width="1.28515625" style="1075" customWidth="1"/>
    <col min="15" max="15" width="1.7109375" style="1078" customWidth="1"/>
    <col min="16" max="16" width="1.28515625" style="1078" customWidth="1"/>
    <col min="17" max="20" width="6.85546875" style="1075" customWidth="1"/>
    <col min="21" max="21" width="1.28515625" style="1075" customWidth="1"/>
    <col min="22" max="22" width="9.140625" style="1043" customWidth="1"/>
    <col min="23" max="23" width="9.140625" style="1075" customWidth="1"/>
    <col min="24" max="24" width="9.140625" style="1079" customWidth="1"/>
    <col min="25" max="25" width="9.140625" style="1075" customWidth="1"/>
    <col min="26" max="16384" width="9.140625" style="1075"/>
  </cols>
  <sheetData>
    <row r="1" spans="1:21" ht="15" customHeight="1" x14ac:dyDescent="0.2">
      <c r="A1" s="2383" t="s">
        <v>334</v>
      </c>
      <c r="B1" s="2383"/>
      <c r="C1" s="2383"/>
      <c r="D1" s="2383"/>
      <c r="E1" s="2383"/>
      <c r="F1" s="2383"/>
      <c r="G1" s="2383"/>
      <c r="H1" s="2383"/>
      <c r="I1" s="2383"/>
      <c r="J1" s="2383"/>
      <c r="K1" s="2383"/>
      <c r="L1" s="2383"/>
      <c r="M1" s="2383"/>
      <c r="N1" s="2383"/>
      <c r="O1" s="2383"/>
      <c r="P1" s="2383"/>
      <c r="Q1" s="2383"/>
      <c r="R1" s="2383"/>
      <c r="S1" s="2383"/>
      <c r="T1" s="2383"/>
      <c r="U1" s="2383"/>
    </row>
    <row r="2" spans="1:21" s="1042" customFormat="1" ht="9" customHeight="1" x14ac:dyDescent="0.15">
      <c r="A2" s="2417"/>
      <c r="B2" s="2417"/>
      <c r="C2" s="2417"/>
      <c r="D2" s="2417"/>
      <c r="E2" s="2417"/>
      <c r="F2" s="2417"/>
      <c r="G2" s="2417"/>
      <c r="H2" s="2417"/>
      <c r="I2" s="2417"/>
      <c r="J2" s="2417"/>
      <c r="K2" s="2417"/>
      <c r="L2" s="2417"/>
      <c r="M2" s="2417"/>
      <c r="N2" s="2417"/>
      <c r="O2" s="2417"/>
      <c r="P2" s="2417"/>
      <c r="Q2" s="2417"/>
      <c r="R2" s="2417"/>
      <c r="S2" s="2417"/>
      <c r="T2" s="2417"/>
      <c r="U2" s="2417"/>
    </row>
    <row r="3" spans="1:21" s="1043" customFormat="1" ht="10.5" customHeight="1" x14ac:dyDescent="0.15">
      <c r="A3" s="2341" t="s">
        <v>1</v>
      </c>
      <c r="B3" s="2341"/>
      <c r="C3" s="2341"/>
      <c r="D3" s="43"/>
      <c r="E3" s="272"/>
      <c r="F3" s="2514"/>
      <c r="G3" s="2514"/>
      <c r="H3" s="2514"/>
      <c r="I3" s="2514"/>
      <c r="J3" s="2514"/>
      <c r="K3" s="2514"/>
      <c r="L3" s="2514"/>
      <c r="M3" s="2514"/>
      <c r="N3" s="270"/>
      <c r="O3" s="629"/>
      <c r="P3" s="268"/>
      <c r="Q3" s="48" t="s">
        <v>44</v>
      </c>
      <c r="R3" s="49" t="s">
        <v>45</v>
      </c>
      <c r="S3" s="49" t="s">
        <v>45</v>
      </c>
      <c r="T3" s="49" t="s">
        <v>46</v>
      </c>
      <c r="U3" s="1044"/>
    </row>
    <row r="4" spans="1:21" s="1043" customFormat="1" ht="10.5" customHeight="1" x14ac:dyDescent="0.15">
      <c r="A4" s="274"/>
      <c r="B4" s="274"/>
      <c r="C4" s="274"/>
      <c r="D4" s="275"/>
      <c r="E4" s="73" t="s">
        <v>847</v>
      </c>
      <c r="F4" s="1894" t="s">
        <v>2</v>
      </c>
      <c r="G4" s="52" t="s">
        <v>3</v>
      </c>
      <c r="H4" s="52" t="s">
        <v>4</v>
      </c>
      <c r="I4" s="52" t="s">
        <v>5</v>
      </c>
      <c r="J4" s="52" t="s">
        <v>6</v>
      </c>
      <c r="K4" s="52" t="s">
        <v>7</v>
      </c>
      <c r="L4" s="52" t="s">
        <v>8</v>
      </c>
      <c r="M4" s="52" t="s">
        <v>9</v>
      </c>
      <c r="N4" s="276"/>
      <c r="O4" s="144"/>
      <c r="P4" s="277"/>
      <c r="Q4" s="56" t="s">
        <v>846</v>
      </c>
      <c r="R4" s="52" t="s">
        <v>846</v>
      </c>
      <c r="S4" s="52" t="s">
        <v>47</v>
      </c>
      <c r="T4" s="52" t="s">
        <v>47</v>
      </c>
      <c r="U4" s="53"/>
    </row>
    <row r="5" spans="1:21" s="1043" customFormat="1" ht="10.5" customHeight="1" x14ac:dyDescent="0.15">
      <c r="A5" s="58"/>
      <c r="B5" s="58"/>
      <c r="C5" s="58"/>
      <c r="D5" s="58"/>
      <c r="E5" s="1007"/>
      <c r="F5" s="1007"/>
      <c r="G5" s="144"/>
      <c r="H5" s="144"/>
      <c r="I5" s="144"/>
      <c r="J5" s="144"/>
      <c r="K5" s="144"/>
      <c r="L5" s="144"/>
      <c r="M5" s="144"/>
      <c r="N5" s="144"/>
      <c r="O5" s="144"/>
      <c r="P5" s="144"/>
      <c r="Q5" s="968"/>
      <c r="R5" s="968"/>
      <c r="S5" s="1045"/>
      <c r="T5" s="46"/>
      <c r="U5" s="60"/>
    </row>
    <row r="6" spans="1:21" s="1043" customFormat="1" ht="10.5" customHeight="1" x14ac:dyDescent="0.15">
      <c r="A6" s="2502" t="s">
        <v>335</v>
      </c>
      <c r="B6" s="2502"/>
      <c r="C6" s="2502"/>
      <c r="D6" s="862"/>
      <c r="E6" s="876"/>
      <c r="F6" s="875"/>
      <c r="G6" s="424"/>
      <c r="H6" s="424"/>
      <c r="I6" s="424"/>
      <c r="J6" s="424"/>
      <c r="K6" s="424"/>
      <c r="L6" s="424"/>
      <c r="M6" s="424"/>
      <c r="N6" s="614"/>
      <c r="O6" s="144"/>
      <c r="P6" s="426"/>
      <c r="Q6" s="424"/>
      <c r="R6" s="424"/>
      <c r="S6" s="867"/>
      <c r="T6" s="867"/>
      <c r="U6" s="45"/>
    </row>
    <row r="7" spans="1:21" s="1043" customFormat="1" ht="10.5" customHeight="1" x14ac:dyDescent="0.15">
      <c r="A7" s="862"/>
      <c r="B7" s="2335" t="s">
        <v>336</v>
      </c>
      <c r="C7" s="2335"/>
      <c r="D7" s="1046"/>
      <c r="E7" s="580"/>
      <c r="F7" s="578"/>
      <c r="G7" s="149"/>
      <c r="H7" s="149"/>
      <c r="I7" s="149"/>
      <c r="J7" s="149"/>
      <c r="K7" s="149"/>
      <c r="L7" s="149"/>
      <c r="M7" s="149"/>
      <c r="N7" s="143"/>
      <c r="O7" s="144"/>
      <c r="P7" s="573"/>
      <c r="Q7" s="149"/>
      <c r="R7" s="149"/>
      <c r="S7" s="613"/>
      <c r="T7" s="613"/>
      <c r="U7" s="104"/>
    </row>
    <row r="8" spans="1:21" s="1043" customFormat="1" ht="10.5" customHeight="1" x14ac:dyDescent="0.15">
      <c r="A8" s="106"/>
      <c r="B8" s="2463" t="s">
        <v>337</v>
      </c>
      <c r="C8" s="2463"/>
      <c r="D8" s="1047"/>
      <c r="E8" s="2066" t="s">
        <v>163</v>
      </c>
      <c r="F8" s="581" t="s">
        <v>163</v>
      </c>
      <c r="G8" s="290" t="s">
        <v>163</v>
      </c>
      <c r="H8" s="290" t="s">
        <v>163</v>
      </c>
      <c r="I8" s="290" t="s">
        <v>163</v>
      </c>
      <c r="J8" s="290" t="s">
        <v>163</v>
      </c>
      <c r="K8" s="290">
        <f>L42</f>
        <v>684</v>
      </c>
      <c r="L8" s="290">
        <f>M42</f>
        <v>690</v>
      </c>
      <c r="M8" s="290">
        <v>729</v>
      </c>
      <c r="N8" s="1048"/>
      <c r="O8" s="1049"/>
      <c r="P8" s="428"/>
      <c r="Q8" s="2067" t="s">
        <v>163</v>
      </c>
      <c r="R8" s="290">
        <f>S8</f>
        <v>684</v>
      </c>
      <c r="S8" s="290">
        <v>684</v>
      </c>
      <c r="T8" s="290">
        <v>707</v>
      </c>
      <c r="U8" s="1050"/>
    </row>
    <row r="9" spans="1:21" s="1043" customFormat="1" ht="10.5" customHeight="1" x14ac:dyDescent="0.15">
      <c r="A9" s="106"/>
      <c r="B9" s="106"/>
      <c r="C9" s="570" t="s">
        <v>284</v>
      </c>
      <c r="D9" s="76"/>
      <c r="E9" s="2181" t="s">
        <v>163</v>
      </c>
      <c r="F9" s="884" t="s">
        <v>163</v>
      </c>
      <c r="G9" s="304" t="s">
        <v>163</v>
      </c>
      <c r="H9" s="304" t="s">
        <v>163</v>
      </c>
      <c r="I9" s="304" t="s">
        <v>163</v>
      </c>
      <c r="J9" s="304" t="s">
        <v>163</v>
      </c>
      <c r="K9" s="304">
        <v>195</v>
      </c>
      <c r="L9" s="304" t="s">
        <v>163</v>
      </c>
      <c r="M9" s="304" t="s">
        <v>163</v>
      </c>
      <c r="N9" s="1051"/>
      <c r="O9" s="1049"/>
      <c r="P9" s="571"/>
      <c r="Q9" s="2180" t="s">
        <v>163</v>
      </c>
      <c r="R9" s="304">
        <f>SUM(I9:K9)</f>
        <v>195</v>
      </c>
      <c r="S9" s="304">
        <v>195</v>
      </c>
      <c r="T9" s="304" t="s">
        <v>163</v>
      </c>
      <c r="U9" s="1052"/>
    </row>
    <row r="10" spans="1:21" s="1043" customFormat="1" ht="10.5" customHeight="1" x14ac:dyDescent="0.15">
      <c r="A10" s="106"/>
      <c r="B10" s="2460" t="s">
        <v>338</v>
      </c>
      <c r="C10" s="2460"/>
      <c r="D10" s="76"/>
      <c r="E10" s="2066">
        <f t="shared" ref="E10:J10" si="0">F42</f>
        <v>908</v>
      </c>
      <c r="F10" s="581">
        <f t="shared" si="0"/>
        <v>917</v>
      </c>
      <c r="G10" s="290">
        <f t="shared" si="0"/>
        <v>859</v>
      </c>
      <c r="H10" s="290">
        <f t="shared" si="0"/>
        <v>871</v>
      </c>
      <c r="I10" s="290">
        <f t="shared" si="0"/>
        <v>883</v>
      </c>
      <c r="J10" s="290">
        <f t="shared" si="0"/>
        <v>845</v>
      </c>
      <c r="K10" s="290">
        <f>SUM(K8:K9)</f>
        <v>879</v>
      </c>
      <c r="L10" s="290" t="s">
        <v>163</v>
      </c>
      <c r="M10" s="290" t="s">
        <v>163</v>
      </c>
      <c r="N10" s="1048"/>
      <c r="O10" s="1049"/>
      <c r="P10" s="428"/>
      <c r="Q10" s="2067">
        <f>S42</f>
        <v>859</v>
      </c>
      <c r="R10" s="290">
        <f>SUM(R8:R9)</f>
        <v>879</v>
      </c>
      <c r="S10" s="290">
        <v>879</v>
      </c>
      <c r="T10" s="290" t="s">
        <v>163</v>
      </c>
      <c r="U10" s="1053"/>
    </row>
    <row r="11" spans="1:21" s="1043" customFormat="1" ht="10.5" customHeight="1" x14ac:dyDescent="0.15">
      <c r="A11" s="638"/>
      <c r="B11" s="638"/>
      <c r="C11" s="267"/>
      <c r="D11" s="608"/>
      <c r="E11" s="2082"/>
      <c r="F11" s="578"/>
      <c r="G11" s="149"/>
      <c r="H11" s="149"/>
      <c r="I11" s="149"/>
      <c r="J11" s="149"/>
      <c r="K11" s="149"/>
      <c r="L11" s="149"/>
      <c r="M11" s="149"/>
      <c r="N11" s="1048"/>
      <c r="O11" s="1049"/>
      <c r="P11" s="573"/>
      <c r="Q11" s="2154"/>
      <c r="R11" s="149"/>
      <c r="S11" s="149"/>
      <c r="T11" s="149"/>
      <c r="U11" s="1053"/>
    </row>
    <row r="12" spans="1:21" s="1043" customFormat="1" ht="10.5" customHeight="1" x14ac:dyDescent="0.15">
      <c r="A12" s="638"/>
      <c r="B12" s="2335" t="s">
        <v>339</v>
      </c>
      <c r="C12" s="2335"/>
      <c r="D12" s="1054"/>
      <c r="E12" s="2082"/>
      <c r="F12" s="578"/>
      <c r="G12" s="149"/>
      <c r="H12" s="149"/>
      <c r="I12" s="149"/>
      <c r="J12" s="149"/>
      <c r="K12" s="149"/>
      <c r="L12" s="149"/>
      <c r="M12" s="149"/>
      <c r="N12" s="1048"/>
      <c r="O12" s="1049"/>
      <c r="P12" s="573"/>
      <c r="Q12" s="2154"/>
      <c r="R12" s="149"/>
      <c r="S12" s="149"/>
      <c r="T12" s="149"/>
      <c r="U12" s="1053"/>
    </row>
    <row r="13" spans="1:21" s="1043" customFormat="1" ht="10.5" customHeight="1" x14ac:dyDescent="0.15">
      <c r="A13" s="106"/>
      <c r="B13" s="2463" t="s">
        <v>337</v>
      </c>
      <c r="C13" s="2463"/>
      <c r="D13" s="76"/>
      <c r="E13" s="2066" t="s">
        <v>163</v>
      </c>
      <c r="F13" s="581" t="s">
        <v>163</v>
      </c>
      <c r="G13" s="290" t="s">
        <v>163</v>
      </c>
      <c r="H13" s="290" t="s">
        <v>163</v>
      </c>
      <c r="I13" s="290" t="s">
        <v>163</v>
      </c>
      <c r="J13" s="290" t="s">
        <v>163</v>
      </c>
      <c r="K13" s="290">
        <f>L43</f>
        <v>626</v>
      </c>
      <c r="L13" s="290">
        <f>M43</f>
        <v>654</v>
      </c>
      <c r="M13" s="290">
        <v>604</v>
      </c>
      <c r="N13" s="1048"/>
      <c r="O13" s="1049"/>
      <c r="P13" s="428"/>
      <c r="Q13" s="2067" t="s">
        <v>163</v>
      </c>
      <c r="R13" s="290">
        <f>S13</f>
        <v>626</v>
      </c>
      <c r="S13" s="290">
        <v>626</v>
      </c>
      <c r="T13" s="290">
        <v>951</v>
      </c>
      <c r="U13" s="1053"/>
    </row>
    <row r="14" spans="1:21" s="1043" customFormat="1" ht="10.5" customHeight="1" x14ac:dyDescent="0.15">
      <c r="A14" s="106"/>
      <c r="B14" s="106"/>
      <c r="C14" s="570" t="s">
        <v>284</v>
      </c>
      <c r="D14" s="76"/>
      <c r="E14" s="2181" t="s">
        <v>163</v>
      </c>
      <c r="F14" s="884" t="s">
        <v>163</v>
      </c>
      <c r="G14" s="304" t="s">
        <v>163</v>
      </c>
      <c r="H14" s="304" t="s">
        <v>163</v>
      </c>
      <c r="I14" s="304" t="s">
        <v>163</v>
      </c>
      <c r="J14" s="304" t="s">
        <v>163</v>
      </c>
      <c r="K14" s="304">
        <v>27</v>
      </c>
      <c r="L14" s="304" t="s">
        <v>163</v>
      </c>
      <c r="M14" s="304" t="s">
        <v>163</v>
      </c>
      <c r="N14" s="1051"/>
      <c r="O14" s="1049"/>
      <c r="P14" s="571"/>
      <c r="Q14" s="2180" t="s">
        <v>163</v>
      </c>
      <c r="R14" s="304">
        <f>SUM(I14:K14)</f>
        <v>27</v>
      </c>
      <c r="S14" s="304">
        <v>27</v>
      </c>
      <c r="T14" s="304" t="s">
        <v>163</v>
      </c>
      <c r="U14" s="1052"/>
    </row>
    <row r="15" spans="1:21" s="1043" customFormat="1" ht="10.5" customHeight="1" x14ac:dyDescent="0.15">
      <c r="A15" s="106"/>
      <c r="B15" s="2460" t="s">
        <v>338</v>
      </c>
      <c r="C15" s="2460"/>
      <c r="D15" s="76"/>
      <c r="E15" s="2066">
        <f t="shared" ref="E15:J15" si="1">F43</f>
        <v>1135</v>
      </c>
      <c r="F15" s="581">
        <f t="shared" si="1"/>
        <v>877</v>
      </c>
      <c r="G15" s="290">
        <f t="shared" si="1"/>
        <v>621</v>
      </c>
      <c r="H15" s="290">
        <f t="shared" si="1"/>
        <v>781</v>
      </c>
      <c r="I15" s="290">
        <f t="shared" si="1"/>
        <v>640</v>
      </c>
      <c r="J15" s="290">
        <f t="shared" si="1"/>
        <v>629</v>
      </c>
      <c r="K15" s="290">
        <f>SUM(K13:K14)</f>
        <v>653</v>
      </c>
      <c r="L15" s="290" t="s">
        <v>163</v>
      </c>
      <c r="M15" s="290" t="s">
        <v>163</v>
      </c>
      <c r="N15" s="1048"/>
      <c r="O15" s="1049"/>
      <c r="P15" s="428"/>
      <c r="Q15" s="2067">
        <f>S43</f>
        <v>621</v>
      </c>
      <c r="R15" s="290">
        <f>SUM(R13:R14)</f>
        <v>653</v>
      </c>
      <c r="S15" s="290">
        <v>653</v>
      </c>
      <c r="T15" s="290" t="s">
        <v>163</v>
      </c>
      <c r="U15" s="1050"/>
    </row>
    <row r="16" spans="1:21" s="1043" customFormat="1" ht="10.5" customHeight="1" x14ac:dyDescent="0.15">
      <c r="A16" s="172"/>
      <c r="B16" s="172"/>
      <c r="C16" s="172"/>
      <c r="D16" s="58"/>
      <c r="E16" s="2081">
        <f>E15+E10</f>
        <v>2043</v>
      </c>
      <c r="F16" s="872">
        <f>F15+F10</f>
        <v>1794</v>
      </c>
      <c r="G16" s="872">
        <f t="shared" ref="G16:K16" si="2">G15+G10</f>
        <v>1480</v>
      </c>
      <c r="H16" s="872">
        <f t="shared" si="2"/>
        <v>1652</v>
      </c>
      <c r="I16" s="872">
        <f t="shared" si="2"/>
        <v>1523</v>
      </c>
      <c r="J16" s="872">
        <f t="shared" si="2"/>
        <v>1474</v>
      </c>
      <c r="K16" s="872">
        <f t="shared" si="2"/>
        <v>1532</v>
      </c>
      <c r="L16" s="872">
        <f>L13+L8</f>
        <v>1344</v>
      </c>
      <c r="M16" s="872">
        <f>M13+M8</f>
        <v>1333</v>
      </c>
      <c r="N16" s="1055"/>
      <c r="O16" s="1049"/>
      <c r="P16" s="577"/>
      <c r="Q16" s="2166">
        <f>Q10+Q15</f>
        <v>1480</v>
      </c>
      <c r="R16" s="575">
        <f>R15+R10</f>
        <v>1532</v>
      </c>
      <c r="S16" s="575">
        <f t="shared" ref="S16" si="3">S15+S10</f>
        <v>1532</v>
      </c>
      <c r="T16" s="575">
        <f>T13+T8</f>
        <v>1658</v>
      </c>
      <c r="U16" s="989"/>
    </row>
    <row r="17" spans="1:21" s="1043" customFormat="1" ht="10.5" customHeight="1" x14ac:dyDescent="0.15">
      <c r="A17" s="2502" t="s">
        <v>340</v>
      </c>
      <c r="B17" s="2502"/>
      <c r="C17" s="2502"/>
      <c r="D17" s="862"/>
      <c r="E17" s="2082"/>
      <c r="F17" s="578"/>
      <c r="G17" s="149"/>
      <c r="H17" s="149"/>
      <c r="I17" s="149"/>
      <c r="J17" s="149"/>
      <c r="K17" s="149"/>
      <c r="L17" s="149"/>
      <c r="M17" s="149"/>
      <c r="N17" s="1048"/>
      <c r="O17" s="1049"/>
      <c r="P17" s="573"/>
      <c r="Q17" s="2154"/>
      <c r="R17" s="149"/>
      <c r="S17" s="149"/>
      <c r="T17" s="149"/>
      <c r="U17" s="990"/>
    </row>
    <row r="18" spans="1:21" s="1043" customFormat="1" ht="10.5" customHeight="1" x14ac:dyDescent="0.15">
      <c r="A18" s="106"/>
      <c r="B18" s="2463" t="s">
        <v>806</v>
      </c>
      <c r="C18" s="2463"/>
      <c r="D18" s="463"/>
      <c r="E18" s="2066">
        <v>516</v>
      </c>
      <c r="F18" s="581">
        <v>488</v>
      </c>
      <c r="G18" s="581">
        <v>494</v>
      </c>
      <c r="H18" s="581">
        <v>461</v>
      </c>
      <c r="I18" s="581">
        <v>489</v>
      </c>
      <c r="J18" s="581">
        <v>498</v>
      </c>
      <c r="K18" s="581">
        <v>459</v>
      </c>
      <c r="L18" s="581">
        <v>329</v>
      </c>
      <c r="M18" s="581">
        <v>339</v>
      </c>
      <c r="N18" s="1056"/>
      <c r="O18" s="1057"/>
      <c r="P18" s="582"/>
      <c r="Q18" s="2067">
        <f>SUM(E18:G18)</f>
        <v>1498</v>
      </c>
      <c r="R18" s="290">
        <f>SUM(I18:K18)</f>
        <v>1446</v>
      </c>
      <c r="S18" s="290">
        <v>1907</v>
      </c>
      <c r="T18" s="290">
        <v>1368</v>
      </c>
      <c r="U18" s="990"/>
    </row>
    <row r="19" spans="1:21" s="1043" customFormat="1" ht="10.5" customHeight="1" x14ac:dyDescent="0.15">
      <c r="A19" s="106"/>
      <c r="B19" s="2460" t="s">
        <v>807</v>
      </c>
      <c r="C19" s="2460"/>
      <c r="D19" s="463"/>
      <c r="E19" s="2082">
        <v>208</v>
      </c>
      <c r="F19" s="578">
        <v>351</v>
      </c>
      <c r="G19" s="578">
        <v>428</v>
      </c>
      <c r="H19" s="578">
        <v>107</v>
      </c>
      <c r="I19" s="578">
        <v>282</v>
      </c>
      <c r="J19" s="578">
        <v>126</v>
      </c>
      <c r="K19" s="578">
        <v>44</v>
      </c>
      <c r="L19" s="578">
        <v>87</v>
      </c>
      <c r="M19" s="578">
        <v>134</v>
      </c>
      <c r="N19" s="1056"/>
      <c r="O19" s="1057"/>
      <c r="P19" s="580"/>
      <c r="Q19" s="2154">
        <f>SUM(E19:G19)</f>
        <v>987</v>
      </c>
      <c r="R19" s="290">
        <f>SUM(I19:K19)</f>
        <v>452</v>
      </c>
      <c r="S19" s="149">
        <v>559</v>
      </c>
      <c r="T19" s="149">
        <v>346</v>
      </c>
      <c r="U19" s="990"/>
    </row>
    <row r="20" spans="1:21" s="1043" customFormat="1" ht="10.5" customHeight="1" x14ac:dyDescent="0.15">
      <c r="A20" s="172"/>
      <c r="B20" s="172"/>
      <c r="C20" s="172"/>
      <c r="D20" s="298"/>
      <c r="E20" s="2081">
        <f>SUM(E18:E19)</f>
        <v>724</v>
      </c>
      <c r="F20" s="872">
        <f>SUM(F18:F19)</f>
        <v>839</v>
      </c>
      <c r="G20" s="872">
        <f t="shared" ref="G20:M20" si="4">SUM(G18:G19)</f>
        <v>922</v>
      </c>
      <c r="H20" s="872">
        <f t="shared" si="4"/>
        <v>568</v>
      </c>
      <c r="I20" s="872">
        <f t="shared" si="4"/>
        <v>771</v>
      </c>
      <c r="J20" s="872">
        <f t="shared" si="4"/>
        <v>624</v>
      </c>
      <c r="K20" s="872">
        <f t="shared" si="4"/>
        <v>503</v>
      </c>
      <c r="L20" s="872">
        <f t="shared" si="4"/>
        <v>416</v>
      </c>
      <c r="M20" s="872">
        <f t="shared" si="4"/>
        <v>473</v>
      </c>
      <c r="N20" s="1058"/>
      <c r="O20" s="1057"/>
      <c r="P20" s="874"/>
      <c r="Q20" s="2166">
        <f>SUM(Q18:Q19)</f>
        <v>2485</v>
      </c>
      <c r="R20" s="575">
        <f>SUM(R18:R19)</f>
        <v>1898</v>
      </c>
      <c r="S20" s="575">
        <f t="shared" ref="S20:T20" si="5">SUM(S18:S19)</f>
        <v>2466</v>
      </c>
      <c r="T20" s="575">
        <f t="shared" si="5"/>
        <v>1714</v>
      </c>
      <c r="U20" s="989"/>
    </row>
    <row r="21" spans="1:21" s="1043" customFormat="1" ht="10.5" customHeight="1" x14ac:dyDescent="0.15">
      <c r="A21" s="2502" t="s">
        <v>341</v>
      </c>
      <c r="B21" s="2502"/>
      <c r="C21" s="2502"/>
      <c r="D21" s="1059"/>
      <c r="E21" s="2082"/>
      <c r="F21" s="578"/>
      <c r="G21" s="578"/>
      <c r="H21" s="578"/>
      <c r="I21" s="578"/>
      <c r="J21" s="578"/>
      <c r="K21" s="578"/>
      <c r="L21" s="578"/>
      <c r="M21" s="578"/>
      <c r="N21" s="1056"/>
      <c r="O21" s="1057"/>
      <c r="P21" s="580"/>
      <c r="Q21" s="2154"/>
      <c r="R21" s="149"/>
      <c r="S21" s="149"/>
      <c r="T21" s="149"/>
      <c r="U21" s="990"/>
    </row>
    <row r="22" spans="1:21" s="1043" customFormat="1" ht="10.5" customHeight="1" x14ac:dyDescent="0.15">
      <c r="A22" s="106"/>
      <c r="B22" s="2463" t="s">
        <v>303</v>
      </c>
      <c r="C22" s="2463"/>
      <c r="D22" s="1060"/>
      <c r="E22" s="2066">
        <v>-105</v>
      </c>
      <c r="F22" s="581">
        <v>-105</v>
      </c>
      <c r="G22" s="581">
        <v>-87</v>
      </c>
      <c r="H22" s="581">
        <v>-116</v>
      </c>
      <c r="I22" s="581">
        <v>-135</v>
      </c>
      <c r="J22" s="581">
        <v>-115</v>
      </c>
      <c r="K22" s="581">
        <v>-97</v>
      </c>
      <c r="L22" s="581">
        <v>-43</v>
      </c>
      <c r="M22" s="581">
        <v>-38</v>
      </c>
      <c r="N22" s="1056"/>
      <c r="O22" s="1057"/>
      <c r="P22" s="582"/>
      <c r="Q22" s="2067">
        <f>SUM(E22:G22)</f>
        <v>-297</v>
      </c>
      <c r="R22" s="290">
        <f>SUM(I22:K22)</f>
        <v>-347</v>
      </c>
      <c r="S22" s="290">
        <v>-463</v>
      </c>
      <c r="T22" s="290">
        <v>-157</v>
      </c>
      <c r="U22" s="990"/>
    </row>
    <row r="23" spans="1:21" s="1043" customFormat="1" ht="10.5" customHeight="1" x14ac:dyDescent="0.15">
      <c r="A23" s="106"/>
      <c r="B23" s="2460" t="s">
        <v>248</v>
      </c>
      <c r="C23" s="2460"/>
      <c r="D23" s="1061"/>
      <c r="E23" s="2082">
        <v>-8</v>
      </c>
      <c r="F23" s="578">
        <v>-29</v>
      </c>
      <c r="G23" s="578">
        <v>-21</v>
      </c>
      <c r="H23" s="578">
        <v>-43</v>
      </c>
      <c r="I23" s="578">
        <v>-40</v>
      </c>
      <c r="J23" s="578">
        <v>-27</v>
      </c>
      <c r="K23" s="578">
        <v>0</v>
      </c>
      <c r="L23" s="578">
        <v>-10</v>
      </c>
      <c r="M23" s="578">
        <v>-12</v>
      </c>
      <c r="N23" s="1056"/>
      <c r="O23" s="1057"/>
      <c r="P23" s="580"/>
      <c r="Q23" s="2154">
        <f>SUM(E23:G23)</f>
        <v>-58</v>
      </c>
      <c r="R23" s="290">
        <f>SUM(I23:K23)</f>
        <v>-67</v>
      </c>
      <c r="S23" s="149">
        <v>-110</v>
      </c>
      <c r="T23" s="149">
        <v>-42</v>
      </c>
      <c r="U23" s="990"/>
    </row>
    <row r="24" spans="1:21" s="1043" customFormat="1" ht="10.5" customHeight="1" x14ac:dyDescent="0.15">
      <c r="A24" s="172"/>
      <c r="B24" s="172"/>
      <c r="C24" s="172"/>
      <c r="D24" s="298"/>
      <c r="E24" s="2081">
        <f>SUM(E22:E23)</f>
        <v>-113</v>
      </c>
      <c r="F24" s="872">
        <f>SUM(F22:F23)</f>
        <v>-134</v>
      </c>
      <c r="G24" s="872">
        <f t="shared" ref="G24:M24" si="6">SUM(G22:G23)</f>
        <v>-108</v>
      </c>
      <c r="H24" s="872">
        <f t="shared" si="6"/>
        <v>-159</v>
      </c>
      <c r="I24" s="872">
        <f t="shared" si="6"/>
        <v>-175</v>
      </c>
      <c r="J24" s="872">
        <f t="shared" si="6"/>
        <v>-142</v>
      </c>
      <c r="K24" s="872">
        <f t="shared" si="6"/>
        <v>-97</v>
      </c>
      <c r="L24" s="872">
        <f t="shared" si="6"/>
        <v>-53</v>
      </c>
      <c r="M24" s="872">
        <f t="shared" si="6"/>
        <v>-50</v>
      </c>
      <c r="N24" s="1058"/>
      <c r="O24" s="1057"/>
      <c r="P24" s="874"/>
      <c r="Q24" s="2166">
        <f>SUM(Q22:Q23)</f>
        <v>-355</v>
      </c>
      <c r="R24" s="575">
        <f>SUM(R22:R23)</f>
        <v>-414</v>
      </c>
      <c r="S24" s="575">
        <f t="shared" ref="S24:T24" si="7">SUM(S22:S23)</f>
        <v>-573</v>
      </c>
      <c r="T24" s="575">
        <f t="shared" si="7"/>
        <v>-199</v>
      </c>
      <c r="U24" s="989"/>
    </row>
    <row r="25" spans="1:21" s="1043" customFormat="1" ht="10.5" customHeight="1" x14ac:dyDescent="0.15">
      <c r="A25" s="2502" t="s">
        <v>830</v>
      </c>
      <c r="B25" s="2502"/>
      <c r="C25" s="2502"/>
      <c r="D25" s="583"/>
      <c r="E25" s="2154"/>
      <c r="F25" s="578"/>
      <c r="G25" s="578"/>
      <c r="H25" s="578"/>
      <c r="I25" s="578"/>
      <c r="J25" s="578"/>
      <c r="K25" s="578"/>
      <c r="L25" s="578"/>
      <c r="M25" s="578"/>
      <c r="N25" s="1056"/>
      <c r="O25" s="1057"/>
      <c r="P25" s="580"/>
      <c r="Q25" s="2154"/>
      <c r="R25" s="149"/>
      <c r="S25" s="149"/>
      <c r="T25" s="149"/>
      <c r="U25" s="990"/>
    </row>
    <row r="26" spans="1:21" s="1043" customFormat="1" ht="10.5" customHeight="1" x14ac:dyDescent="0.15">
      <c r="A26" s="106"/>
      <c r="B26" s="2463" t="s">
        <v>303</v>
      </c>
      <c r="C26" s="2463"/>
      <c r="D26" s="1061"/>
      <c r="E26" s="2066">
        <v>-169</v>
      </c>
      <c r="F26" s="581">
        <v>-160</v>
      </c>
      <c r="G26" s="581">
        <v>-122</v>
      </c>
      <c r="H26" s="581">
        <v>-123</v>
      </c>
      <c r="I26" s="581">
        <v>-129</v>
      </c>
      <c r="J26" s="581">
        <v>-121</v>
      </c>
      <c r="K26" s="581">
        <v>-159</v>
      </c>
      <c r="L26" s="581">
        <v>-74</v>
      </c>
      <c r="M26" s="581">
        <v>-93</v>
      </c>
      <c r="N26" s="1056"/>
      <c r="O26" s="1057"/>
      <c r="P26" s="582"/>
      <c r="Q26" s="2067">
        <f>SUM(E26:G26)</f>
        <v>-451</v>
      </c>
      <c r="R26" s="290">
        <f>SUM(I26:K26)</f>
        <v>-409</v>
      </c>
      <c r="S26" s="290">
        <v>-532</v>
      </c>
      <c r="T26" s="290">
        <v>-310</v>
      </c>
      <c r="U26" s="990"/>
    </row>
    <row r="27" spans="1:21" s="1043" customFormat="1" ht="10.5" customHeight="1" x14ac:dyDescent="0.15">
      <c r="A27" s="106"/>
      <c r="B27" s="2564" t="s">
        <v>808</v>
      </c>
      <c r="C27" s="2564"/>
      <c r="D27" s="1062"/>
      <c r="E27" s="2082">
        <v>-391</v>
      </c>
      <c r="F27" s="578">
        <v>-33</v>
      </c>
      <c r="G27" s="578">
        <v>-102</v>
      </c>
      <c r="H27" s="578">
        <v>-200</v>
      </c>
      <c r="I27" s="578">
        <v>-76</v>
      </c>
      <c r="J27" s="578">
        <v>-63</v>
      </c>
      <c r="K27" s="578">
        <v>-33</v>
      </c>
      <c r="L27" s="578">
        <v>-85</v>
      </c>
      <c r="M27" s="578">
        <v>-107</v>
      </c>
      <c r="N27" s="1056"/>
      <c r="O27" s="1057"/>
      <c r="P27" s="580"/>
      <c r="Q27" s="2154">
        <f>SUM(E27:G27)</f>
        <v>-526</v>
      </c>
      <c r="R27" s="290">
        <f>SUM(I27:K27)</f>
        <v>-172</v>
      </c>
      <c r="S27" s="149">
        <v>-372</v>
      </c>
      <c r="T27" s="149">
        <v>-575</v>
      </c>
      <c r="U27" s="990"/>
    </row>
    <row r="28" spans="1:21" s="1043" customFormat="1" ht="10.5" customHeight="1" x14ac:dyDescent="0.15">
      <c r="A28" s="172"/>
      <c r="B28" s="172"/>
      <c r="C28" s="172"/>
      <c r="D28" s="298"/>
      <c r="E28" s="2081">
        <f>SUM(E26:E27)</f>
        <v>-560</v>
      </c>
      <c r="F28" s="872">
        <f>SUM(F26:F27)</f>
        <v>-193</v>
      </c>
      <c r="G28" s="872">
        <f t="shared" ref="G28:M28" si="8">SUM(G26:G27)</f>
        <v>-224</v>
      </c>
      <c r="H28" s="872">
        <f t="shared" si="8"/>
        <v>-323</v>
      </c>
      <c r="I28" s="872">
        <f t="shared" si="8"/>
        <v>-205</v>
      </c>
      <c r="J28" s="872">
        <f t="shared" si="8"/>
        <v>-184</v>
      </c>
      <c r="K28" s="872">
        <f t="shared" si="8"/>
        <v>-192</v>
      </c>
      <c r="L28" s="872">
        <f t="shared" si="8"/>
        <v>-159</v>
      </c>
      <c r="M28" s="872">
        <f t="shared" si="8"/>
        <v>-200</v>
      </c>
      <c r="N28" s="1058"/>
      <c r="O28" s="1057"/>
      <c r="P28" s="874"/>
      <c r="Q28" s="2166">
        <f>SUM(Q26:Q27)</f>
        <v>-977</v>
      </c>
      <c r="R28" s="575">
        <f>SUM(R26:R27)</f>
        <v>-581</v>
      </c>
      <c r="S28" s="575">
        <f t="shared" ref="S28:T28" si="9">SUM(S26:S27)</f>
        <v>-904</v>
      </c>
      <c r="T28" s="575">
        <f t="shared" si="9"/>
        <v>-885</v>
      </c>
      <c r="U28" s="989"/>
    </row>
    <row r="29" spans="1:21" s="1043" customFormat="1" ht="10.5" customHeight="1" x14ac:dyDescent="0.15">
      <c r="A29" s="2502" t="s">
        <v>342</v>
      </c>
      <c r="B29" s="2502"/>
      <c r="C29" s="2502"/>
      <c r="D29" s="1059"/>
      <c r="E29" s="2082"/>
      <c r="F29" s="578"/>
      <c r="G29" s="578"/>
      <c r="H29" s="578"/>
      <c r="I29" s="578"/>
      <c r="J29" s="578"/>
      <c r="K29" s="578"/>
      <c r="L29" s="578"/>
      <c r="M29" s="578"/>
      <c r="N29" s="1056"/>
      <c r="O29" s="1057"/>
      <c r="P29" s="580"/>
      <c r="Q29" s="2154"/>
      <c r="R29" s="149"/>
      <c r="S29" s="149"/>
      <c r="T29" s="149"/>
      <c r="U29" s="990"/>
    </row>
    <row r="30" spans="1:21" s="1043" customFormat="1" ht="10.5" customHeight="1" x14ac:dyDescent="0.15">
      <c r="A30" s="106"/>
      <c r="B30" s="2463" t="s">
        <v>806</v>
      </c>
      <c r="C30" s="2463"/>
      <c r="D30" s="463"/>
      <c r="E30" s="2066">
        <v>-230</v>
      </c>
      <c r="F30" s="581">
        <v>-237</v>
      </c>
      <c r="G30" s="581">
        <v>-226</v>
      </c>
      <c r="H30" s="581">
        <v>-237</v>
      </c>
      <c r="I30" s="581">
        <v>-240</v>
      </c>
      <c r="J30" s="581">
        <v>-233</v>
      </c>
      <c r="K30" s="581">
        <v>-224</v>
      </c>
      <c r="L30" s="581">
        <v>-229</v>
      </c>
      <c r="M30" s="581">
        <v>-233</v>
      </c>
      <c r="N30" s="1056"/>
      <c r="O30" s="1057"/>
      <c r="P30" s="582"/>
      <c r="Q30" s="2067">
        <f>SUM(E30:G30)</f>
        <v>-693</v>
      </c>
      <c r="R30" s="290">
        <f>SUM(I30:K30)</f>
        <v>-697</v>
      </c>
      <c r="S30" s="290">
        <v>-934</v>
      </c>
      <c r="T30" s="290">
        <v>-926</v>
      </c>
      <c r="U30" s="990"/>
    </row>
    <row r="31" spans="1:21" s="1043" customFormat="1" ht="10.5" customHeight="1" x14ac:dyDescent="0.15">
      <c r="A31" s="106"/>
      <c r="B31" s="2460" t="s">
        <v>248</v>
      </c>
      <c r="C31" s="2460"/>
      <c r="D31" s="1061"/>
      <c r="E31" s="2082">
        <v>-57</v>
      </c>
      <c r="F31" s="578">
        <v>-50</v>
      </c>
      <c r="G31" s="578">
        <v>-48</v>
      </c>
      <c r="H31" s="578">
        <v>-30</v>
      </c>
      <c r="I31" s="578">
        <v>-31</v>
      </c>
      <c r="J31" s="578">
        <v>-44</v>
      </c>
      <c r="K31" s="578">
        <v>-11</v>
      </c>
      <c r="L31" s="578">
        <v>-39</v>
      </c>
      <c r="M31" s="578">
        <v>-18</v>
      </c>
      <c r="N31" s="1056"/>
      <c r="O31" s="1057"/>
      <c r="P31" s="580"/>
      <c r="Q31" s="2154">
        <f>SUM(E31:G31)</f>
        <v>-155</v>
      </c>
      <c r="R31" s="290">
        <f>SUM(I31:K31)</f>
        <v>-86</v>
      </c>
      <c r="S31" s="149">
        <v>-116</v>
      </c>
      <c r="T31" s="149">
        <v>-131</v>
      </c>
      <c r="U31" s="990"/>
    </row>
    <row r="32" spans="1:21" s="1043" customFormat="1" ht="10.5" customHeight="1" x14ac:dyDescent="0.15">
      <c r="A32" s="172"/>
      <c r="B32" s="172"/>
      <c r="C32" s="172"/>
      <c r="D32" s="123"/>
      <c r="E32" s="2081">
        <f>SUM(E30:E31)</f>
        <v>-287</v>
      </c>
      <c r="F32" s="872">
        <f>SUM(F30:F31)</f>
        <v>-287</v>
      </c>
      <c r="G32" s="872">
        <f t="shared" ref="G32:M32" si="10">SUM(G30:G31)</f>
        <v>-274</v>
      </c>
      <c r="H32" s="872">
        <f t="shared" si="10"/>
        <v>-267</v>
      </c>
      <c r="I32" s="872">
        <f t="shared" si="10"/>
        <v>-271</v>
      </c>
      <c r="J32" s="872">
        <f t="shared" si="10"/>
        <v>-277</v>
      </c>
      <c r="K32" s="872">
        <f t="shared" si="10"/>
        <v>-235</v>
      </c>
      <c r="L32" s="872">
        <f t="shared" si="10"/>
        <v>-268</v>
      </c>
      <c r="M32" s="872">
        <f t="shared" si="10"/>
        <v>-251</v>
      </c>
      <c r="N32" s="1058"/>
      <c r="O32" s="1057"/>
      <c r="P32" s="874"/>
      <c r="Q32" s="2166">
        <f>SUM(Q30:Q31)</f>
        <v>-848</v>
      </c>
      <c r="R32" s="575">
        <f>SUM(R30:R31)</f>
        <v>-783</v>
      </c>
      <c r="S32" s="575">
        <f t="shared" ref="S32:T32" si="11">SUM(S30:S31)</f>
        <v>-1050</v>
      </c>
      <c r="T32" s="575">
        <f t="shared" si="11"/>
        <v>-1057</v>
      </c>
      <c r="U32" s="989"/>
    </row>
    <row r="33" spans="1:21" s="1043" customFormat="1" ht="10.5" customHeight="1" x14ac:dyDescent="0.15">
      <c r="A33" s="2581" t="s">
        <v>343</v>
      </c>
      <c r="B33" s="2581"/>
      <c r="C33" s="2581"/>
      <c r="D33" s="1063"/>
      <c r="E33" s="2082"/>
      <c r="F33" s="578"/>
      <c r="G33" s="578"/>
      <c r="H33" s="578"/>
      <c r="I33" s="578"/>
      <c r="J33" s="578"/>
      <c r="K33" s="578"/>
      <c r="L33" s="578"/>
      <c r="M33" s="578"/>
      <c r="N33" s="1056"/>
      <c r="O33" s="1057"/>
      <c r="P33" s="580"/>
      <c r="Q33" s="2154"/>
      <c r="R33" s="99"/>
      <c r="S33" s="99"/>
      <c r="T33" s="99"/>
      <c r="U33" s="986"/>
    </row>
    <row r="34" spans="1:21" s="1043" customFormat="1" ht="10.5" customHeight="1" x14ac:dyDescent="0.15">
      <c r="A34" s="1064"/>
      <c r="B34" s="2382" t="s">
        <v>303</v>
      </c>
      <c r="C34" s="2382"/>
      <c r="D34" s="1065"/>
      <c r="E34" s="2066">
        <v>0</v>
      </c>
      <c r="F34" s="581">
        <v>0</v>
      </c>
      <c r="G34" s="581">
        <v>0</v>
      </c>
      <c r="H34" s="581">
        <v>0</v>
      </c>
      <c r="I34" s="581">
        <v>0</v>
      </c>
      <c r="J34" s="581">
        <v>0</v>
      </c>
      <c r="K34" s="581">
        <v>0</v>
      </c>
      <c r="L34" s="581">
        <v>0</v>
      </c>
      <c r="M34" s="581">
        <v>12</v>
      </c>
      <c r="N34" s="1056"/>
      <c r="O34" s="1057"/>
      <c r="P34" s="582"/>
      <c r="Q34" s="2067">
        <f>SUM(E34:G34)</f>
        <v>0</v>
      </c>
      <c r="R34" s="290">
        <f>SUM(I34:K34)</f>
        <v>0</v>
      </c>
      <c r="S34" s="78">
        <v>0</v>
      </c>
      <c r="T34" s="78">
        <v>12</v>
      </c>
      <c r="U34" s="986"/>
    </row>
    <row r="35" spans="1:21" s="1043" customFormat="1" ht="10.5" customHeight="1" x14ac:dyDescent="0.15">
      <c r="A35" s="1064"/>
      <c r="B35" s="2373" t="s">
        <v>248</v>
      </c>
      <c r="C35" s="2373"/>
      <c r="D35" s="77"/>
      <c r="E35" s="2082">
        <v>0</v>
      </c>
      <c r="F35" s="578">
        <v>0</v>
      </c>
      <c r="G35" s="578">
        <v>0</v>
      </c>
      <c r="H35" s="578">
        <v>0</v>
      </c>
      <c r="I35" s="578">
        <v>0</v>
      </c>
      <c r="J35" s="578">
        <v>0</v>
      </c>
      <c r="K35" s="578">
        <v>0</v>
      </c>
      <c r="L35" s="578">
        <v>0</v>
      </c>
      <c r="M35" s="578">
        <v>93</v>
      </c>
      <c r="N35" s="1056"/>
      <c r="O35" s="1057"/>
      <c r="P35" s="580"/>
      <c r="Q35" s="2154">
        <f>SUM(E35:G35)</f>
        <v>0</v>
      </c>
      <c r="R35" s="290">
        <f>SUM(I35:K35)</f>
        <v>0</v>
      </c>
      <c r="S35" s="78">
        <v>0</v>
      </c>
      <c r="T35" s="78">
        <v>93</v>
      </c>
      <c r="U35" s="986"/>
    </row>
    <row r="36" spans="1:21" s="1043" customFormat="1" ht="10.5" customHeight="1" x14ac:dyDescent="0.15">
      <c r="A36" s="41"/>
      <c r="B36" s="41"/>
      <c r="C36" s="41"/>
      <c r="D36" s="1066"/>
      <c r="E36" s="2081">
        <f>SUM(E34:E35)</f>
        <v>0</v>
      </c>
      <c r="F36" s="872">
        <f>SUM(F34:F35)</f>
        <v>0</v>
      </c>
      <c r="G36" s="872">
        <f t="shared" ref="G36:M36" si="12">SUM(G34:G35)</f>
        <v>0</v>
      </c>
      <c r="H36" s="872">
        <f t="shared" si="12"/>
        <v>0</v>
      </c>
      <c r="I36" s="872">
        <f t="shared" si="12"/>
        <v>0</v>
      </c>
      <c r="J36" s="872">
        <f t="shared" si="12"/>
        <v>0</v>
      </c>
      <c r="K36" s="872">
        <f t="shared" si="12"/>
        <v>0</v>
      </c>
      <c r="L36" s="872">
        <f t="shared" si="12"/>
        <v>0</v>
      </c>
      <c r="M36" s="872">
        <f t="shared" si="12"/>
        <v>105</v>
      </c>
      <c r="N36" s="1058"/>
      <c r="O36" s="1057"/>
      <c r="P36" s="874"/>
      <c r="Q36" s="2166">
        <f>SUM(Q34:Q35)</f>
        <v>0</v>
      </c>
      <c r="R36" s="93">
        <f>SUM(R34:R35)</f>
        <v>0</v>
      </c>
      <c r="S36" s="93">
        <f t="shared" ref="S36:T36" si="13">SUM(S34:S35)</f>
        <v>0</v>
      </c>
      <c r="T36" s="93">
        <f t="shared" si="13"/>
        <v>105</v>
      </c>
      <c r="U36" s="1067"/>
    </row>
    <row r="37" spans="1:21" s="1043" customFormat="1" ht="10.5" customHeight="1" x14ac:dyDescent="0.15">
      <c r="A37" s="2502" t="s">
        <v>344</v>
      </c>
      <c r="B37" s="2502"/>
      <c r="C37" s="2502"/>
      <c r="D37" s="1068"/>
      <c r="E37" s="2082"/>
      <c r="F37" s="578"/>
      <c r="G37" s="578"/>
      <c r="H37" s="578"/>
      <c r="I37" s="578"/>
      <c r="J37" s="578"/>
      <c r="K37" s="578"/>
      <c r="L37" s="578"/>
      <c r="M37" s="578"/>
      <c r="N37" s="1056"/>
      <c r="O37" s="1057"/>
      <c r="P37" s="580"/>
      <c r="Q37" s="2154"/>
      <c r="R37" s="149"/>
      <c r="S37" s="149"/>
      <c r="T37" s="149"/>
      <c r="U37" s="990"/>
    </row>
    <row r="38" spans="1:21" s="1043" customFormat="1" ht="10.5" customHeight="1" x14ac:dyDescent="0.15">
      <c r="A38" s="106"/>
      <c r="B38" s="2463" t="s">
        <v>303</v>
      </c>
      <c r="C38" s="2463"/>
      <c r="D38" s="1069"/>
      <c r="E38" s="2066">
        <v>-3</v>
      </c>
      <c r="F38" s="581">
        <v>5</v>
      </c>
      <c r="G38" s="78">
        <v>-1</v>
      </c>
      <c r="H38" s="78">
        <v>3</v>
      </c>
      <c r="I38" s="78">
        <v>3</v>
      </c>
      <c r="J38" s="78">
        <v>9</v>
      </c>
      <c r="K38" s="78">
        <v>-13</v>
      </c>
      <c r="L38" s="78">
        <v>11</v>
      </c>
      <c r="M38" s="78">
        <v>-26</v>
      </c>
      <c r="N38" s="1048"/>
      <c r="O38" s="1049"/>
      <c r="P38" s="352"/>
      <c r="Q38" s="2067">
        <f>SUM(E38:G38)</f>
        <v>1</v>
      </c>
      <c r="R38" s="290">
        <f>SUM(I38:K38)</f>
        <v>-1</v>
      </c>
      <c r="S38" s="290">
        <v>2</v>
      </c>
      <c r="T38" s="290">
        <v>-10</v>
      </c>
      <c r="U38" s="990"/>
    </row>
    <row r="39" spans="1:21" s="1043" customFormat="1" ht="10.5" customHeight="1" x14ac:dyDescent="0.15">
      <c r="A39" s="106"/>
      <c r="B39" s="2460" t="s">
        <v>248</v>
      </c>
      <c r="C39" s="2460"/>
      <c r="D39" s="154"/>
      <c r="E39" s="2082">
        <v>-7</v>
      </c>
      <c r="F39" s="578">
        <v>19</v>
      </c>
      <c r="G39" s="99">
        <v>-1</v>
      </c>
      <c r="H39" s="99">
        <v>6</v>
      </c>
      <c r="I39" s="99">
        <v>6</v>
      </c>
      <c r="J39" s="99">
        <v>19</v>
      </c>
      <c r="K39" s="99">
        <v>-24</v>
      </c>
      <c r="L39" s="99">
        <v>19</v>
      </c>
      <c r="M39" s="99">
        <v>-40</v>
      </c>
      <c r="N39" s="1048"/>
      <c r="O39" s="1049"/>
      <c r="P39" s="423"/>
      <c r="Q39" s="2154">
        <f>SUM(E39:G39)</f>
        <v>11</v>
      </c>
      <c r="R39" s="290">
        <f>SUM(I39:K39)</f>
        <v>1</v>
      </c>
      <c r="S39" s="149">
        <v>7</v>
      </c>
      <c r="T39" s="149">
        <v>-16</v>
      </c>
      <c r="U39" s="990"/>
    </row>
    <row r="40" spans="1:21" s="1043" customFormat="1" ht="10.5" customHeight="1" x14ac:dyDescent="0.15">
      <c r="A40" s="172"/>
      <c r="B40" s="172"/>
      <c r="C40" s="172"/>
      <c r="D40" s="123"/>
      <c r="E40" s="2081">
        <f>SUM(E38:E39)</f>
        <v>-10</v>
      </c>
      <c r="F40" s="872">
        <f>SUM(F38:F39)</f>
        <v>24</v>
      </c>
      <c r="G40" s="872">
        <f t="shared" ref="G40:M40" si="14">SUM(G38:G39)</f>
        <v>-2</v>
      </c>
      <c r="H40" s="872">
        <f t="shared" si="14"/>
        <v>9</v>
      </c>
      <c r="I40" s="872">
        <f t="shared" si="14"/>
        <v>9</v>
      </c>
      <c r="J40" s="872">
        <f t="shared" si="14"/>
        <v>28</v>
      </c>
      <c r="K40" s="872">
        <f t="shared" si="14"/>
        <v>-37</v>
      </c>
      <c r="L40" s="872">
        <f t="shared" si="14"/>
        <v>30</v>
      </c>
      <c r="M40" s="872">
        <f t="shared" si="14"/>
        <v>-66</v>
      </c>
      <c r="N40" s="1055"/>
      <c r="O40" s="1049"/>
      <c r="P40" s="383"/>
      <c r="Q40" s="2166">
        <f>SUM(Q38:Q39)</f>
        <v>12</v>
      </c>
      <c r="R40" s="575">
        <f>SUM(R38:R39)</f>
        <v>0</v>
      </c>
      <c r="S40" s="575">
        <f>SUM(S38:S39)</f>
        <v>9</v>
      </c>
      <c r="T40" s="575">
        <f>SUM(T38:T39)</f>
        <v>-26</v>
      </c>
      <c r="U40" s="989"/>
    </row>
    <row r="41" spans="1:21" s="1043" customFormat="1" ht="10.5" customHeight="1" x14ac:dyDescent="0.15">
      <c r="A41" s="2502" t="s">
        <v>345</v>
      </c>
      <c r="B41" s="2502"/>
      <c r="C41" s="2502"/>
      <c r="D41" s="1068"/>
      <c r="E41" s="2082"/>
      <c r="F41" s="578"/>
      <c r="G41" s="149"/>
      <c r="H41" s="149"/>
      <c r="I41" s="149"/>
      <c r="J41" s="149"/>
      <c r="K41" s="149"/>
      <c r="L41" s="149"/>
      <c r="M41" s="149"/>
      <c r="N41" s="1048"/>
      <c r="O41" s="1049"/>
      <c r="P41" s="573"/>
      <c r="Q41" s="2154"/>
      <c r="R41" s="149"/>
      <c r="S41" s="149"/>
      <c r="T41" s="149"/>
      <c r="U41" s="990"/>
    </row>
    <row r="42" spans="1:21" s="1043" customFormat="1" ht="10.5" customHeight="1" x14ac:dyDescent="0.15">
      <c r="A42" s="106"/>
      <c r="B42" s="2463" t="s">
        <v>303</v>
      </c>
      <c r="C42" s="2463"/>
      <c r="D42" s="154"/>
      <c r="E42" s="2066">
        <f t="shared" ref="E42:K42" si="15">E38+E34+E30+E26+E22+E18+E10</f>
        <v>917</v>
      </c>
      <c r="F42" s="581">
        <f t="shared" si="15"/>
        <v>908</v>
      </c>
      <c r="G42" s="290">
        <f t="shared" si="15"/>
        <v>917</v>
      </c>
      <c r="H42" s="290">
        <f t="shared" si="15"/>
        <v>859</v>
      </c>
      <c r="I42" s="290">
        <f t="shared" si="15"/>
        <v>871</v>
      </c>
      <c r="J42" s="290">
        <f t="shared" si="15"/>
        <v>883</v>
      </c>
      <c r="K42" s="290">
        <f t="shared" si="15"/>
        <v>845</v>
      </c>
      <c r="L42" s="290">
        <f>L38+L34+L30+L26+L22+L18+L8</f>
        <v>684</v>
      </c>
      <c r="M42" s="290">
        <f>M38+M34+M30+M26+M22+M18+M8</f>
        <v>690</v>
      </c>
      <c r="N42" s="1048"/>
      <c r="O42" s="1049"/>
      <c r="P42" s="428"/>
      <c r="Q42" s="2067">
        <f>Q38+Q34+Q30+Q26+Q22+Q18+Q10</f>
        <v>917</v>
      </c>
      <c r="R42" s="290">
        <f>R38+R30+R26+R22+R18+R10</f>
        <v>871</v>
      </c>
      <c r="S42" s="581">
        <f>S38+S34+S30+S26+S22+S18+S10</f>
        <v>859</v>
      </c>
      <c r="T42" s="581">
        <f>T38+T34+T30+T26+T22+T18+T8</f>
        <v>684</v>
      </c>
      <c r="U42" s="990"/>
    </row>
    <row r="43" spans="1:21" s="1043" customFormat="1" ht="10.5" customHeight="1" x14ac:dyDescent="0.15">
      <c r="A43" s="106"/>
      <c r="B43" s="2460" t="s">
        <v>248</v>
      </c>
      <c r="C43" s="2460"/>
      <c r="D43" s="154"/>
      <c r="E43" s="2082">
        <f t="shared" ref="E43:K43" si="16">E39+E35+E31+E27+E23+E19+E15</f>
        <v>880</v>
      </c>
      <c r="F43" s="578">
        <f t="shared" si="16"/>
        <v>1135</v>
      </c>
      <c r="G43" s="578">
        <f t="shared" si="16"/>
        <v>877</v>
      </c>
      <c r="H43" s="578">
        <f t="shared" si="16"/>
        <v>621</v>
      </c>
      <c r="I43" s="578">
        <f t="shared" si="16"/>
        <v>781</v>
      </c>
      <c r="J43" s="578">
        <f t="shared" si="16"/>
        <v>640</v>
      </c>
      <c r="K43" s="578">
        <f t="shared" si="16"/>
        <v>629</v>
      </c>
      <c r="L43" s="578">
        <f>L39+L35+L31+L27+L23+L19+L13</f>
        <v>626</v>
      </c>
      <c r="M43" s="578">
        <f>M39+M35+M31+M27+M23+M19+M13</f>
        <v>654</v>
      </c>
      <c r="N43" s="1048"/>
      <c r="O43" s="1049"/>
      <c r="P43" s="573"/>
      <c r="Q43" s="2154">
        <f>Q39+Q35+Q31+Q27+Q23+Q19+Q15</f>
        <v>880</v>
      </c>
      <c r="R43" s="149">
        <f>R39+R35+R31+R27+R23+R19+R15</f>
        <v>781</v>
      </c>
      <c r="S43" s="578">
        <f>S39+S35+S31+S27+S23+S19+S15</f>
        <v>621</v>
      </c>
      <c r="T43" s="578">
        <f>T39+T35+T31+T27+T23+T19+T13</f>
        <v>626</v>
      </c>
      <c r="U43" s="990"/>
    </row>
    <row r="44" spans="1:21" s="1043" customFormat="1" ht="10.5" customHeight="1" x14ac:dyDescent="0.15">
      <c r="A44" s="58"/>
      <c r="B44" s="58"/>
      <c r="C44" s="58"/>
      <c r="D44" s="58"/>
      <c r="E44" s="2081">
        <f>SUM(E42:E43)</f>
        <v>1797</v>
      </c>
      <c r="F44" s="575">
        <f t="shared" ref="F44:K44" si="17">SUM(F42:F43)</f>
        <v>2043</v>
      </c>
      <c r="G44" s="575">
        <f t="shared" si="17"/>
        <v>1794</v>
      </c>
      <c r="H44" s="575">
        <f t="shared" si="17"/>
        <v>1480</v>
      </c>
      <c r="I44" s="575">
        <f t="shared" si="17"/>
        <v>1652</v>
      </c>
      <c r="J44" s="575">
        <f t="shared" si="17"/>
        <v>1523</v>
      </c>
      <c r="K44" s="575">
        <f t="shared" si="17"/>
        <v>1474</v>
      </c>
      <c r="L44" s="575">
        <f>SUM(L42:L43)</f>
        <v>1310</v>
      </c>
      <c r="M44" s="575">
        <f>SUM(M42:M43)</f>
        <v>1344</v>
      </c>
      <c r="N44" s="1055"/>
      <c r="O44" s="1049"/>
      <c r="P44" s="577"/>
      <c r="Q44" s="2166">
        <f>SUM(Q42:Q43)</f>
        <v>1797</v>
      </c>
      <c r="R44" s="575">
        <f>SUM(R42:R43)</f>
        <v>1652</v>
      </c>
      <c r="S44" s="575">
        <f>SUM(S42:S43)</f>
        <v>1480</v>
      </c>
      <c r="T44" s="575">
        <f>SUM(T42:T43)</f>
        <v>1310</v>
      </c>
      <c r="U44" s="1070"/>
    </row>
    <row r="45" spans="1:21" s="1071" customFormat="1" ht="5.25" customHeight="1" x14ac:dyDescent="0.15">
      <c r="A45" s="2582" t="s">
        <v>346</v>
      </c>
      <c r="B45" s="2582"/>
      <c r="C45" s="2582"/>
      <c r="D45" s="2582"/>
      <c r="E45" s="2582"/>
      <c r="F45" s="2582"/>
      <c r="G45" s="2582"/>
      <c r="H45" s="2582"/>
      <c r="I45" s="2582"/>
      <c r="J45" s="2582"/>
      <c r="K45" s="2582"/>
      <c r="L45" s="2582"/>
      <c r="M45" s="2582"/>
      <c r="N45" s="2582"/>
      <c r="O45" s="2582"/>
      <c r="P45" s="2582"/>
      <c r="Q45" s="2582"/>
      <c r="R45" s="2582"/>
      <c r="S45" s="2582"/>
      <c r="T45" s="2582"/>
      <c r="U45" s="2582"/>
    </row>
    <row r="46" spans="1:21" ht="34.5" customHeight="1" x14ac:dyDescent="0.2">
      <c r="A46" s="1072" t="s">
        <v>40</v>
      </c>
      <c r="B46" s="2578" t="s">
        <v>309</v>
      </c>
      <c r="C46" s="2578"/>
      <c r="D46" s="2578"/>
      <c r="E46" s="2578"/>
      <c r="F46" s="2578"/>
      <c r="G46" s="2578"/>
      <c r="H46" s="2578"/>
      <c r="I46" s="2578"/>
      <c r="J46" s="2578"/>
      <c r="K46" s="2578"/>
      <c r="L46" s="2578"/>
      <c r="M46" s="2578"/>
      <c r="N46" s="2578"/>
      <c r="O46" s="2578"/>
      <c r="P46" s="2578"/>
      <c r="Q46" s="2578"/>
      <c r="R46" s="2578"/>
      <c r="S46" s="2578"/>
      <c r="T46" s="2578"/>
      <c r="U46" s="2578"/>
    </row>
    <row r="47" spans="1:21" ht="9" customHeight="1" x14ac:dyDescent="0.2">
      <c r="A47" s="1073" t="s">
        <v>135</v>
      </c>
      <c r="B47" s="2579" t="s">
        <v>347</v>
      </c>
      <c r="C47" s="2579"/>
      <c r="D47" s="2579"/>
      <c r="E47" s="2579"/>
      <c r="F47" s="2579"/>
      <c r="G47" s="2579"/>
      <c r="H47" s="2579"/>
      <c r="I47" s="2579"/>
      <c r="J47" s="2579"/>
      <c r="K47" s="2579"/>
      <c r="L47" s="2579"/>
      <c r="M47" s="2579"/>
      <c r="N47" s="2579"/>
      <c r="O47" s="2579"/>
      <c r="P47" s="2579"/>
      <c r="Q47" s="2579"/>
      <c r="R47" s="2579"/>
      <c r="S47" s="2579"/>
      <c r="T47" s="2579"/>
      <c r="U47" s="2579"/>
    </row>
    <row r="48" spans="1:21" ht="9" customHeight="1" x14ac:dyDescent="0.2">
      <c r="A48" s="1072" t="s">
        <v>152</v>
      </c>
      <c r="B48" s="2580" t="s">
        <v>857</v>
      </c>
      <c r="C48" s="2580"/>
      <c r="D48" s="2580"/>
      <c r="E48" s="2580"/>
      <c r="F48" s="2580"/>
      <c r="G48" s="2580"/>
      <c r="H48" s="2580"/>
      <c r="I48" s="2580"/>
      <c r="J48" s="2580"/>
      <c r="K48" s="2580"/>
      <c r="L48" s="2580"/>
      <c r="M48" s="2580"/>
      <c r="N48" s="2580"/>
      <c r="O48" s="2580"/>
      <c r="P48" s="2580"/>
      <c r="Q48" s="2580"/>
      <c r="R48" s="2580"/>
      <c r="S48" s="2580"/>
      <c r="T48" s="2580"/>
      <c r="U48" s="2580"/>
    </row>
    <row r="49" spans="1:21" ht="9" customHeight="1" x14ac:dyDescent="0.2">
      <c r="A49" s="1073" t="s">
        <v>154</v>
      </c>
      <c r="B49" s="2579" t="s">
        <v>348</v>
      </c>
      <c r="C49" s="2579"/>
      <c r="D49" s="2579"/>
      <c r="E49" s="2579"/>
      <c r="F49" s="2579"/>
      <c r="G49" s="2579"/>
      <c r="H49" s="2579"/>
      <c r="I49" s="2579"/>
      <c r="J49" s="2579"/>
      <c r="K49" s="2579"/>
      <c r="L49" s="2579"/>
      <c r="M49" s="2579"/>
      <c r="N49" s="2579"/>
      <c r="O49" s="2579"/>
      <c r="P49" s="2579"/>
      <c r="Q49" s="2579"/>
      <c r="R49" s="2579"/>
      <c r="S49" s="2579"/>
      <c r="T49" s="2579"/>
      <c r="U49" s="2579"/>
    </row>
    <row r="50" spans="1:21" ht="9" customHeight="1" x14ac:dyDescent="0.2">
      <c r="A50" s="1072" t="s">
        <v>156</v>
      </c>
      <c r="B50" s="2580" t="s">
        <v>349</v>
      </c>
      <c r="C50" s="2580"/>
      <c r="D50" s="2580"/>
      <c r="E50" s="2580"/>
      <c r="F50" s="2580"/>
      <c r="G50" s="2580"/>
      <c r="H50" s="2580"/>
      <c r="I50" s="2580"/>
      <c r="J50" s="2580"/>
      <c r="K50" s="2580"/>
      <c r="L50" s="2580"/>
      <c r="M50" s="2580"/>
      <c r="N50" s="2580"/>
      <c r="O50" s="2580"/>
      <c r="P50" s="2580"/>
      <c r="Q50" s="2580"/>
      <c r="R50" s="2580"/>
      <c r="S50" s="2580"/>
      <c r="T50" s="2580"/>
      <c r="U50" s="2580"/>
    </row>
    <row r="51" spans="1:21" ht="9" customHeight="1" x14ac:dyDescent="0.2">
      <c r="A51" s="1074" t="s">
        <v>163</v>
      </c>
      <c r="B51" s="2579" t="s">
        <v>180</v>
      </c>
      <c r="C51" s="2579"/>
      <c r="D51" s="2579"/>
      <c r="E51" s="2579"/>
      <c r="F51" s="2579"/>
      <c r="G51" s="2579"/>
      <c r="H51" s="2579"/>
      <c r="I51" s="2579"/>
      <c r="J51" s="2579"/>
      <c r="K51" s="2579"/>
      <c r="L51" s="2579"/>
      <c r="M51" s="2579"/>
      <c r="N51" s="2579"/>
      <c r="O51" s="2579"/>
      <c r="P51" s="2579"/>
      <c r="Q51" s="2579"/>
      <c r="R51" s="2579"/>
      <c r="S51" s="2579"/>
      <c r="T51" s="2579"/>
      <c r="U51" s="2579"/>
    </row>
  </sheetData>
  <sheetProtection formatCells="0" formatColumns="0" formatRows="0" sort="0" autoFilter="0" pivotTables="0"/>
  <mergeCells count="39">
    <mergeCell ref="A25:C25"/>
    <mergeCell ref="A29:C29"/>
    <mergeCell ref="A41:C41"/>
    <mergeCell ref="A33:C33"/>
    <mergeCell ref="A45:U45"/>
    <mergeCell ref="B31:C31"/>
    <mergeCell ref="B34:C34"/>
    <mergeCell ref="A2:U2"/>
    <mergeCell ref="A3:C3"/>
    <mergeCell ref="F3:M3"/>
    <mergeCell ref="A6:C6"/>
    <mergeCell ref="A21:C21"/>
    <mergeCell ref="A1:U1"/>
    <mergeCell ref="A37:C37"/>
    <mergeCell ref="A17:C17"/>
    <mergeCell ref="B7:C7"/>
    <mergeCell ref="B8:C8"/>
    <mergeCell ref="B10:C10"/>
    <mergeCell ref="B12:C12"/>
    <mergeCell ref="B13:C13"/>
    <mergeCell ref="B15:C15"/>
    <mergeCell ref="B18:C18"/>
    <mergeCell ref="B19:C19"/>
    <mergeCell ref="B22:C22"/>
    <mergeCell ref="B23:C23"/>
    <mergeCell ref="B26:C26"/>
    <mergeCell ref="B27:C27"/>
    <mergeCell ref="B30:C30"/>
    <mergeCell ref="B46:U46"/>
    <mergeCell ref="B47:U47"/>
    <mergeCell ref="B49:U49"/>
    <mergeCell ref="B51:U51"/>
    <mergeCell ref="B35:C35"/>
    <mergeCell ref="B38:C38"/>
    <mergeCell ref="B39:C39"/>
    <mergeCell ref="B42:C42"/>
    <mergeCell ref="B43:C43"/>
    <mergeCell ref="B50:U50"/>
    <mergeCell ref="B48:U48"/>
  </mergeCells>
  <pageMargins left="0.25" right="0.25" top="0.5" bottom="0.25" header="0.5" footer="0.5"/>
  <pageSetup paperSize="9" scale="98" orientation="landscape" r:id="rId1"/>
  <colBreaks count="1" manualBreakCount="1">
    <brk id="21" min="3" max="46"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selection activeCell="B32" sqref="B32"/>
    </sheetView>
  </sheetViews>
  <sheetFormatPr defaultColWidth="9.140625" defaultRowHeight="12.75" x14ac:dyDescent="0.2"/>
  <cols>
    <col min="1" max="1" width="2.5703125" style="1075" customWidth="1"/>
    <col min="2" max="2" width="47.28515625" style="1075" customWidth="1"/>
    <col min="3" max="3" width="7.140625" style="1077" customWidth="1"/>
    <col min="4" max="4" width="6.85546875" style="1078" customWidth="1"/>
    <col min="5" max="6" width="6.85546875" style="1075" customWidth="1"/>
    <col min="7" max="7" width="6.42578125" style="1075" customWidth="1"/>
    <col min="8" max="11" width="6.85546875" style="1075" customWidth="1"/>
    <col min="12" max="12" width="1.28515625" style="1075" customWidth="1"/>
    <col min="13" max="13" width="1.7109375" style="1078" customWidth="1"/>
    <col min="14" max="14" width="1.28515625" style="1078" customWidth="1"/>
    <col min="15" max="18" width="6.85546875" style="1075" customWidth="1"/>
    <col min="19" max="19" width="1.28515625" style="1075" customWidth="1"/>
    <col min="20" max="21" width="9.140625" style="1075" customWidth="1"/>
    <col min="22" max="22" width="9.140625" style="1079" customWidth="1"/>
    <col min="23" max="23" width="9.140625" style="1075" customWidth="1"/>
    <col min="24" max="16384" width="9.140625" style="1075"/>
  </cols>
  <sheetData>
    <row r="1" spans="1:19" ht="15" customHeight="1" x14ac:dyDescent="0.2">
      <c r="A1" s="2383" t="s">
        <v>597</v>
      </c>
      <c r="B1" s="2383"/>
      <c r="C1" s="2383"/>
      <c r="D1" s="2383"/>
      <c r="E1" s="2383"/>
      <c r="F1" s="2383"/>
      <c r="G1" s="2383"/>
      <c r="H1" s="2383"/>
      <c r="I1" s="2383"/>
      <c r="J1" s="2383"/>
      <c r="K1" s="2383"/>
      <c r="L1" s="2383"/>
      <c r="M1" s="2383"/>
      <c r="N1" s="2383"/>
      <c r="O1" s="2383"/>
      <c r="P1" s="2383"/>
      <c r="Q1" s="2383"/>
      <c r="R1" s="2383"/>
      <c r="S1" s="2383"/>
    </row>
    <row r="2" spans="1:19" s="1043" customFormat="1" ht="9.75" customHeight="1" x14ac:dyDescent="0.15">
      <c r="A2" s="2341"/>
      <c r="B2" s="2341"/>
      <c r="C2" s="2341"/>
      <c r="D2" s="2341"/>
      <c r="E2" s="2341"/>
      <c r="F2" s="2341"/>
      <c r="G2" s="2341"/>
      <c r="H2" s="2341"/>
      <c r="I2" s="2341"/>
      <c r="J2" s="2341"/>
      <c r="K2" s="2341"/>
      <c r="L2" s="2341"/>
      <c r="M2" s="2341"/>
      <c r="N2" s="2341"/>
      <c r="O2" s="2341"/>
      <c r="P2" s="2341"/>
      <c r="Q2" s="2341"/>
      <c r="R2" s="2341"/>
      <c r="S2" s="2341"/>
    </row>
    <row r="3" spans="1:19" s="1043" customFormat="1" ht="11.25" customHeight="1" x14ac:dyDescent="0.15">
      <c r="A3" s="2417" t="s">
        <v>1</v>
      </c>
      <c r="B3" s="2417"/>
      <c r="C3" s="272"/>
      <c r="D3" s="2514"/>
      <c r="E3" s="2514"/>
      <c r="F3" s="2514"/>
      <c r="G3" s="2514"/>
      <c r="H3" s="2514"/>
      <c r="I3" s="2514"/>
      <c r="J3" s="2514"/>
      <c r="K3" s="2514"/>
      <c r="L3" s="1742"/>
      <c r="M3" s="1743"/>
      <c r="N3" s="1744"/>
      <c r="O3" s="48" t="s">
        <v>44</v>
      </c>
      <c r="P3" s="49" t="s">
        <v>45</v>
      </c>
      <c r="Q3" s="49" t="s">
        <v>45</v>
      </c>
      <c r="R3" s="49" t="s">
        <v>46</v>
      </c>
      <c r="S3" s="1745"/>
    </row>
    <row r="4" spans="1:19" s="1043" customFormat="1" ht="11.25" customHeight="1" x14ac:dyDescent="0.15">
      <c r="A4" s="274"/>
      <c r="B4" s="274"/>
      <c r="C4" s="51" t="s">
        <v>847</v>
      </c>
      <c r="D4" s="52" t="s">
        <v>2</v>
      </c>
      <c r="E4" s="52" t="s">
        <v>3</v>
      </c>
      <c r="F4" s="52" t="s">
        <v>4</v>
      </c>
      <c r="G4" s="52" t="s">
        <v>5</v>
      </c>
      <c r="H4" s="52" t="s">
        <v>6</v>
      </c>
      <c r="I4" s="52" t="s">
        <v>7</v>
      </c>
      <c r="J4" s="52" t="s">
        <v>8</v>
      </c>
      <c r="K4" s="52" t="s">
        <v>9</v>
      </c>
      <c r="L4" s="1746"/>
      <c r="M4" s="1747"/>
      <c r="N4" s="277"/>
      <c r="O4" s="56" t="s">
        <v>846</v>
      </c>
      <c r="P4" s="52" t="s">
        <v>846</v>
      </c>
      <c r="Q4" s="52" t="s">
        <v>47</v>
      </c>
      <c r="R4" s="52" t="s">
        <v>47</v>
      </c>
      <c r="S4" s="1748"/>
    </row>
    <row r="5" spans="1:19" s="1043" customFormat="1" ht="11.25" customHeight="1" x14ac:dyDescent="0.15">
      <c r="A5" s="46"/>
      <c r="B5" s="46"/>
      <c r="C5" s="149"/>
      <c r="D5" s="149"/>
      <c r="E5" s="149"/>
      <c r="F5" s="149"/>
      <c r="G5" s="149"/>
      <c r="H5" s="149"/>
      <c r="I5" s="149"/>
      <c r="J5" s="149"/>
      <c r="K5" s="149"/>
      <c r="L5" s="1262"/>
      <c r="M5" s="1262"/>
      <c r="N5" s="149"/>
      <c r="O5" s="575"/>
      <c r="P5" s="575"/>
      <c r="Q5" s="376"/>
      <c r="R5" s="613"/>
      <c r="S5" s="1749"/>
    </row>
    <row r="6" spans="1:19" s="1043" customFormat="1" ht="11.25" customHeight="1" x14ac:dyDescent="0.15">
      <c r="A6" s="2502" t="s">
        <v>598</v>
      </c>
      <c r="B6" s="2502"/>
      <c r="C6" s="2186" t="s">
        <v>163</v>
      </c>
      <c r="D6" s="875" t="s">
        <v>163</v>
      </c>
      <c r="E6" s="424" t="s">
        <v>163</v>
      </c>
      <c r="F6" s="424" t="s">
        <v>163</v>
      </c>
      <c r="G6" s="424" t="s">
        <v>163</v>
      </c>
      <c r="H6" s="424" t="s">
        <v>163</v>
      </c>
      <c r="I6" s="424">
        <v>1737</v>
      </c>
      <c r="J6" s="424">
        <v>1720</v>
      </c>
      <c r="K6" s="424">
        <v>1753</v>
      </c>
      <c r="L6" s="1750"/>
      <c r="M6" s="1049"/>
      <c r="N6" s="426"/>
      <c r="O6" s="2152" t="s">
        <v>163</v>
      </c>
      <c r="P6" s="1751">
        <v>1737</v>
      </c>
      <c r="Q6" s="424">
        <v>1737</v>
      </c>
      <c r="R6" s="424">
        <v>1813</v>
      </c>
      <c r="S6" s="1752"/>
    </row>
    <row r="7" spans="1:19" s="1043" customFormat="1" ht="11.25" customHeight="1" x14ac:dyDescent="0.15">
      <c r="A7" s="570"/>
      <c r="B7" s="570" t="s">
        <v>284</v>
      </c>
      <c r="C7" s="2181" t="s">
        <v>163</v>
      </c>
      <c r="D7" s="884" t="s">
        <v>163</v>
      </c>
      <c r="E7" s="304" t="s">
        <v>163</v>
      </c>
      <c r="F7" s="304" t="s">
        <v>163</v>
      </c>
      <c r="G7" s="304" t="s">
        <v>163</v>
      </c>
      <c r="H7" s="304" t="s">
        <v>163</v>
      </c>
      <c r="I7" s="304">
        <v>63</v>
      </c>
      <c r="J7" s="304" t="s">
        <v>163</v>
      </c>
      <c r="K7" s="304" t="s">
        <v>163</v>
      </c>
      <c r="L7" s="1051"/>
      <c r="M7" s="1049"/>
      <c r="N7" s="571"/>
      <c r="O7" s="2180" t="s">
        <v>163</v>
      </c>
      <c r="P7" s="304">
        <v>63</v>
      </c>
      <c r="Q7" s="304">
        <v>63</v>
      </c>
      <c r="R7" s="304" t="s">
        <v>163</v>
      </c>
      <c r="S7" s="1052"/>
    </row>
    <row r="8" spans="1:19" s="1043" customFormat="1" ht="11.25" customHeight="1" x14ac:dyDescent="0.15">
      <c r="A8" s="2459" t="s">
        <v>338</v>
      </c>
      <c r="B8" s="2459"/>
      <c r="C8" s="2066">
        <f>D14</f>
        <v>1860</v>
      </c>
      <c r="D8" s="581">
        <v>1845</v>
      </c>
      <c r="E8" s="290">
        <v>1741</v>
      </c>
      <c r="F8" s="290">
        <v>1744</v>
      </c>
      <c r="G8" s="290">
        <v>1728</v>
      </c>
      <c r="H8" s="290">
        <v>1727</v>
      </c>
      <c r="I8" s="290">
        <v>1800</v>
      </c>
      <c r="J8" s="290" t="s">
        <v>163</v>
      </c>
      <c r="K8" s="290" t="s">
        <v>163</v>
      </c>
      <c r="L8" s="1048"/>
      <c r="M8" s="1049"/>
      <c r="N8" s="428"/>
      <c r="O8" s="2067">
        <f>Q14</f>
        <v>1741</v>
      </c>
      <c r="P8" s="290">
        <v>1800</v>
      </c>
      <c r="Q8" s="290">
        <v>1800</v>
      </c>
      <c r="R8" s="290" t="s">
        <v>163</v>
      </c>
      <c r="S8" s="1053"/>
    </row>
    <row r="9" spans="1:19" s="1043" customFormat="1" ht="11.25" customHeight="1" x14ac:dyDescent="0.15">
      <c r="A9" s="81"/>
      <c r="B9" s="869" t="s">
        <v>599</v>
      </c>
      <c r="C9" s="2165">
        <v>-287</v>
      </c>
      <c r="D9" s="877">
        <v>-287</v>
      </c>
      <c r="E9" s="303">
        <v>-274</v>
      </c>
      <c r="F9" s="303">
        <v>-267</v>
      </c>
      <c r="G9" s="303">
        <v>-271</v>
      </c>
      <c r="H9" s="303">
        <v>-277</v>
      </c>
      <c r="I9" s="303">
        <v>-235</v>
      </c>
      <c r="J9" s="303">
        <v>-268</v>
      </c>
      <c r="K9" s="303">
        <v>-251</v>
      </c>
      <c r="L9" s="1048"/>
      <c r="M9" s="1049"/>
      <c r="N9" s="430"/>
      <c r="O9" s="2167">
        <f>SUM(C9:E9)</f>
        <v>-848</v>
      </c>
      <c r="P9" s="1753">
        <f>SUM(G9:I9)</f>
        <v>-783</v>
      </c>
      <c r="Q9" s="303">
        <v>-1050</v>
      </c>
      <c r="R9" s="303">
        <v>-1057</v>
      </c>
      <c r="S9" s="990"/>
    </row>
    <row r="10" spans="1:19" s="1043" customFormat="1" ht="11.25" customHeight="1" x14ac:dyDescent="0.15">
      <c r="A10" s="81"/>
      <c r="B10" s="869" t="s">
        <v>600</v>
      </c>
      <c r="C10" s="2165">
        <v>48</v>
      </c>
      <c r="D10" s="877">
        <v>48</v>
      </c>
      <c r="E10" s="303">
        <v>50</v>
      </c>
      <c r="F10" s="303">
        <v>48</v>
      </c>
      <c r="G10" s="303">
        <v>47</v>
      </c>
      <c r="H10" s="303">
        <v>47</v>
      </c>
      <c r="I10" s="303">
        <v>48</v>
      </c>
      <c r="J10" s="303">
        <v>48</v>
      </c>
      <c r="K10" s="303">
        <v>48</v>
      </c>
      <c r="L10" s="1048"/>
      <c r="M10" s="1049"/>
      <c r="N10" s="430"/>
      <c r="O10" s="2167">
        <f t="shared" ref="O10:O12" si="0">SUM(C10:E10)</f>
        <v>146</v>
      </c>
      <c r="P10" s="1753">
        <f t="shared" ref="P10:P12" si="1">SUM(G10:I10)</f>
        <v>142</v>
      </c>
      <c r="Q10" s="303">
        <v>190</v>
      </c>
      <c r="R10" s="303">
        <v>193</v>
      </c>
      <c r="S10" s="990"/>
    </row>
    <row r="11" spans="1:19" s="1043" customFormat="1" ht="11.25" customHeight="1" x14ac:dyDescent="0.15">
      <c r="A11" s="81"/>
      <c r="B11" s="869" t="s">
        <v>601</v>
      </c>
      <c r="C11" s="2165">
        <v>291</v>
      </c>
      <c r="D11" s="877">
        <v>255</v>
      </c>
      <c r="E11" s="303">
        <v>338</v>
      </c>
      <c r="F11" s="303">
        <v>264</v>
      </c>
      <c r="G11" s="303">
        <v>241</v>
      </c>
      <c r="H11" s="303">
        <v>212</v>
      </c>
      <c r="I11" s="303">
        <v>153</v>
      </c>
      <c r="J11" s="303">
        <v>229</v>
      </c>
      <c r="K11" s="303">
        <v>209</v>
      </c>
      <c r="L11" s="1048"/>
      <c r="M11" s="1049"/>
      <c r="N11" s="430"/>
      <c r="O11" s="2167">
        <f t="shared" si="0"/>
        <v>884</v>
      </c>
      <c r="P11" s="1753">
        <f t="shared" si="1"/>
        <v>606</v>
      </c>
      <c r="Q11" s="303">
        <v>870</v>
      </c>
      <c r="R11" s="303">
        <v>829</v>
      </c>
      <c r="S11" s="990"/>
    </row>
    <row r="12" spans="1:19" s="1043" customFormat="1" ht="11.25" customHeight="1" x14ac:dyDescent="0.15">
      <c r="A12" s="81"/>
      <c r="B12" s="869" t="s">
        <v>602</v>
      </c>
      <c r="C12" s="2165">
        <v>-8</v>
      </c>
      <c r="D12" s="877">
        <v>-11</v>
      </c>
      <c r="E12" s="303">
        <v>-6</v>
      </c>
      <c r="F12" s="303">
        <v>-5</v>
      </c>
      <c r="G12" s="303">
        <v>-7</v>
      </c>
      <c r="H12" s="303">
        <v>-6</v>
      </c>
      <c r="I12" s="303">
        <v>-5</v>
      </c>
      <c r="J12" s="303">
        <v>-5</v>
      </c>
      <c r="K12" s="303">
        <v>-7</v>
      </c>
      <c r="L12" s="1048"/>
      <c r="M12" s="1049"/>
      <c r="N12" s="430"/>
      <c r="O12" s="2167">
        <f t="shared" si="0"/>
        <v>-25</v>
      </c>
      <c r="P12" s="1753">
        <f t="shared" si="1"/>
        <v>-18</v>
      </c>
      <c r="Q12" s="303">
        <v>-23</v>
      </c>
      <c r="R12" s="303">
        <v>-26</v>
      </c>
      <c r="S12" s="990"/>
    </row>
    <row r="13" spans="1:19" s="1043" customFormat="1" ht="11.25" customHeight="1" x14ac:dyDescent="0.15">
      <c r="A13" s="81"/>
      <c r="B13" s="869" t="s">
        <v>809</v>
      </c>
      <c r="C13" s="2177">
        <v>-14</v>
      </c>
      <c r="D13" s="1664">
        <v>10</v>
      </c>
      <c r="E13" s="295">
        <v>-4</v>
      </c>
      <c r="F13" s="295">
        <v>-43</v>
      </c>
      <c r="G13" s="295">
        <v>6</v>
      </c>
      <c r="H13" s="295">
        <v>25</v>
      </c>
      <c r="I13" s="295">
        <v>-34</v>
      </c>
      <c r="J13" s="295">
        <v>13</v>
      </c>
      <c r="K13" s="295">
        <v>-32</v>
      </c>
      <c r="L13" s="1754"/>
      <c r="M13" s="1755"/>
      <c r="N13" s="1756"/>
      <c r="O13" s="2219">
        <f>SUM(C13:E13)</f>
        <v>-8</v>
      </c>
      <c r="P13" s="1757">
        <f>SUM(G13:I13)</f>
        <v>-3</v>
      </c>
      <c r="Q13" s="643">
        <v>-46</v>
      </c>
      <c r="R13" s="643">
        <v>-15</v>
      </c>
      <c r="S13" s="990"/>
    </row>
    <row r="14" spans="1:19" s="1043" customFormat="1" ht="11.25" customHeight="1" x14ac:dyDescent="0.15">
      <c r="A14" s="2502" t="s">
        <v>829</v>
      </c>
      <c r="B14" s="2502"/>
      <c r="C14" s="2053">
        <f>SUM(C8:C13)</f>
        <v>1890</v>
      </c>
      <c r="D14" s="1892">
        <f>SUM(D8:D13)</f>
        <v>1860</v>
      </c>
      <c r="E14" s="1892">
        <f t="shared" ref="E14:I14" si="2">SUM(E8:E13)</f>
        <v>1845</v>
      </c>
      <c r="F14" s="1892">
        <f t="shared" si="2"/>
        <v>1741</v>
      </c>
      <c r="G14" s="1892">
        <f t="shared" si="2"/>
        <v>1744</v>
      </c>
      <c r="H14" s="1892">
        <f t="shared" si="2"/>
        <v>1728</v>
      </c>
      <c r="I14" s="1892">
        <f t="shared" si="2"/>
        <v>1727</v>
      </c>
      <c r="J14" s="1892">
        <f>SUM(J6:J13)</f>
        <v>1737</v>
      </c>
      <c r="K14" s="1892">
        <f>SUM(K6:K13)</f>
        <v>1720</v>
      </c>
      <c r="L14" s="1758"/>
      <c r="M14" s="1755"/>
      <c r="N14" s="1759"/>
      <c r="O14" s="2257">
        <f>SUM(O8:O13)</f>
        <v>1890</v>
      </c>
      <c r="P14" s="1551">
        <f>SUM(P8:P13)</f>
        <v>1744</v>
      </c>
      <c r="Q14" s="1551">
        <f>SUM(Q8:Q13)</f>
        <v>1741</v>
      </c>
      <c r="R14" s="1551">
        <f>SUM(R6:R13)</f>
        <v>1737</v>
      </c>
      <c r="S14" s="989"/>
    </row>
    <row r="15" spans="1:19" s="1043" customFormat="1" ht="11.25" customHeight="1" x14ac:dyDescent="0.15">
      <c r="A15" s="81"/>
      <c r="B15" s="869" t="s">
        <v>810</v>
      </c>
      <c r="C15" s="2165">
        <v>573</v>
      </c>
      <c r="D15" s="877">
        <v>547</v>
      </c>
      <c r="E15" s="290">
        <v>526</v>
      </c>
      <c r="F15" s="290">
        <v>499</v>
      </c>
      <c r="G15" s="290">
        <v>499</v>
      </c>
      <c r="H15" s="290">
        <v>503</v>
      </c>
      <c r="I15" s="290">
        <v>512</v>
      </c>
      <c r="J15" s="290" t="s">
        <v>163</v>
      </c>
      <c r="K15" s="290" t="s">
        <v>163</v>
      </c>
      <c r="L15" s="1048"/>
      <c r="M15" s="1049"/>
      <c r="N15" s="428"/>
      <c r="O15" s="2167">
        <f>C15</f>
        <v>573</v>
      </c>
      <c r="P15" s="1760">
        <f>G15</f>
        <v>499</v>
      </c>
      <c r="Q15" s="290">
        <v>499</v>
      </c>
      <c r="R15" s="290" t="s">
        <v>163</v>
      </c>
      <c r="S15" s="1050"/>
    </row>
    <row r="16" spans="1:19" s="1043" customFormat="1" ht="11.25" customHeight="1" x14ac:dyDescent="0.15">
      <c r="A16" s="81"/>
      <c r="B16" s="869" t="s">
        <v>811</v>
      </c>
      <c r="C16" s="2165">
        <v>754</v>
      </c>
      <c r="D16" s="877">
        <v>765</v>
      </c>
      <c r="E16" s="290">
        <v>775</v>
      </c>
      <c r="F16" s="290">
        <v>760</v>
      </c>
      <c r="G16" s="290">
        <v>751</v>
      </c>
      <c r="H16" s="290">
        <v>776</v>
      </c>
      <c r="I16" s="290">
        <v>758</v>
      </c>
      <c r="J16" s="290" t="s">
        <v>163</v>
      </c>
      <c r="K16" s="290" t="s">
        <v>163</v>
      </c>
      <c r="L16" s="1048"/>
      <c r="M16" s="1049"/>
      <c r="N16" s="428"/>
      <c r="O16" s="2167">
        <f>C16</f>
        <v>754</v>
      </c>
      <c r="P16" s="1760">
        <f>G16</f>
        <v>751</v>
      </c>
      <c r="Q16" s="290">
        <v>760</v>
      </c>
      <c r="R16" s="290" t="s">
        <v>163</v>
      </c>
      <c r="S16" s="1050"/>
    </row>
    <row r="17" spans="1:19" s="1043" customFormat="1" ht="11.25" customHeight="1" x14ac:dyDescent="0.15">
      <c r="A17" s="81"/>
      <c r="B17" s="869" t="s">
        <v>812</v>
      </c>
      <c r="C17" s="2165">
        <v>563</v>
      </c>
      <c r="D17" s="877">
        <v>548</v>
      </c>
      <c r="E17" s="290">
        <v>544</v>
      </c>
      <c r="F17" s="290">
        <v>482</v>
      </c>
      <c r="G17" s="290">
        <v>494</v>
      </c>
      <c r="H17" s="290">
        <v>449</v>
      </c>
      <c r="I17" s="290">
        <v>457</v>
      </c>
      <c r="J17" s="290" t="s">
        <v>163</v>
      </c>
      <c r="K17" s="290" t="s">
        <v>163</v>
      </c>
      <c r="L17" s="1048"/>
      <c r="M17" s="1049"/>
      <c r="N17" s="428"/>
      <c r="O17" s="2167">
        <f>C17</f>
        <v>563</v>
      </c>
      <c r="P17" s="1760">
        <f>G17</f>
        <v>494</v>
      </c>
      <c r="Q17" s="290">
        <v>482</v>
      </c>
      <c r="R17" s="290" t="s">
        <v>163</v>
      </c>
      <c r="S17" s="1050"/>
    </row>
    <row r="18" spans="1:19" s="1043" customFormat="1" ht="11.25" customHeight="1" x14ac:dyDescent="0.15">
      <c r="A18" s="81"/>
      <c r="B18" s="869" t="s">
        <v>603</v>
      </c>
      <c r="C18" s="2066" t="s">
        <v>163</v>
      </c>
      <c r="D18" s="581" t="s">
        <v>163</v>
      </c>
      <c r="E18" s="290" t="s">
        <v>163</v>
      </c>
      <c r="F18" s="290" t="s">
        <v>163</v>
      </c>
      <c r="G18" s="290" t="s">
        <v>163</v>
      </c>
      <c r="H18" s="290" t="s">
        <v>163</v>
      </c>
      <c r="I18" s="290" t="s">
        <v>163</v>
      </c>
      <c r="J18" s="290">
        <v>192</v>
      </c>
      <c r="K18" s="290">
        <v>188</v>
      </c>
      <c r="L18" s="1048"/>
      <c r="M18" s="1049"/>
      <c r="N18" s="428"/>
      <c r="O18" s="2167" t="s">
        <v>163</v>
      </c>
      <c r="P18" s="1760" t="s">
        <v>163</v>
      </c>
      <c r="Q18" s="877" t="s">
        <v>163</v>
      </c>
      <c r="R18" s="290">
        <v>192</v>
      </c>
      <c r="S18" s="1050"/>
    </row>
    <row r="19" spans="1:19" s="1043" customFormat="1" ht="11.25" customHeight="1" x14ac:dyDescent="0.15">
      <c r="A19" s="81"/>
      <c r="B19" s="869" t="s">
        <v>604</v>
      </c>
      <c r="C19" s="2082" t="s">
        <v>163</v>
      </c>
      <c r="D19" s="578" t="s">
        <v>163</v>
      </c>
      <c r="E19" s="149" t="s">
        <v>163</v>
      </c>
      <c r="F19" s="149" t="s">
        <v>163</v>
      </c>
      <c r="G19" s="149" t="s">
        <v>163</v>
      </c>
      <c r="H19" s="149" t="s">
        <v>163</v>
      </c>
      <c r="I19" s="149" t="s">
        <v>163</v>
      </c>
      <c r="J19" s="149">
        <v>1545</v>
      </c>
      <c r="K19" s="149">
        <v>1532</v>
      </c>
      <c r="L19" s="1048"/>
      <c r="M19" s="1049"/>
      <c r="N19" s="573"/>
      <c r="O19" s="2167" t="s">
        <v>163</v>
      </c>
      <c r="P19" s="1761" t="s">
        <v>163</v>
      </c>
      <c r="Q19" s="877" t="s">
        <v>163</v>
      </c>
      <c r="R19" s="149">
        <v>1545</v>
      </c>
      <c r="S19" s="990"/>
    </row>
    <row r="20" spans="1:19" s="1043" customFormat="1" ht="11.25" customHeight="1" x14ac:dyDescent="0.15">
      <c r="A20" s="2459" t="s">
        <v>605</v>
      </c>
      <c r="B20" s="2459"/>
      <c r="C20" s="2053">
        <f>SUM(C15:C19)</f>
        <v>1890</v>
      </c>
      <c r="D20" s="1892">
        <f>SUM(D15:D19)</f>
        <v>1860</v>
      </c>
      <c r="E20" s="1892">
        <f t="shared" ref="E20:K20" si="3">SUM(E15:E19)</f>
        <v>1845</v>
      </c>
      <c r="F20" s="1892">
        <f t="shared" si="3"/>
        <v>1741</v>
      </c>
      <c r="G20" s="1892">
        <f t="shared" si="3"/>
        <v>1744</v>
      </c>
      <c r="H20" s="1892">
        <f t="shared" si="3"/>
        <v>1728</v>
      </c>
      <c r="I20" s="1892">
        <f t="shared" si="3"/>
        <v>1727</v>
      </c>
      <c r="J20" s="1892">
        <f t="shared" si="3"/>
        <v>1737</v>
      </c>
      <c r="K20" s="1892">
        <f t="shared" si="3"/>
        <v>1720</v>
      </c>
      <c r="L20" s="1758"/>
      <c r="M20" s="1755"/>
      <c r="N20" s="1759"/>
      <c r="O20" s="2257">
        <f>SUM(O15:O19)</f>
        <v>1890</v>
      </c>
      <c r="P20" s="1762">
        <f>SUM(P15:P19)</f>
        <v>1744</v>
      </c>
      <c r="Q20" s="1762">
        <f>SUM(Q15:Q19)</f>
        <v>1741</v>
      </c>
      <c r="R20" s="1762">
        <f>SUM(R15:R19)</f>
        <v>1737</v>
      </c>
      <c r="S20" s="1763"/>
    </row>
    <row r="21" spans="1:19" s="1764" customFormat="1" ht="4.5" customHeight="1" x14ac:dyDescent="0.15">
      <c r="A21" s="2585"/>
      <c r="B21" s="2585"/>
      <c r="C21" s="2585"/>
      <c r="D21" s="2585"/>
      <c r="E21" s="2585"/>
      <c r="F21" s="2585"/>
      <c r="G21" s="2585"/>
      <c r="H21" s="2585"/>
      <c r="I21" s="2585"/>
      <c r="J21" s="2585"/>
      <c r="K21" s="2585"/>
      <c r="L21" s="2585"/>
      <c r="M21" s="2585"/>
      <c r="N21" s="2585"/>
      <c r="O21" s="2585"/>
      <c r="P21" s="2585"/>
      <c r="Q21" s="2585"/>
      <c r="R21" s="2585"/>
      <c r="S21" s="2585"/>
    </row>
    <row r="22" spans="1:19" s="1765" customFormat="1" ht="9" customHeight="1" x14ac:dyDescent="0.15">
      <c r="A22" s="1766" t="s">
        <v>40</v>
      </c>
      <c r="B22" s="2584" t="s">
        <v>606</v>
      </c>
      <c r="C22" s="2584"/>
      <c r="D22" s="2584"/>
      <c r="E22" s="2584"/>
      <c r="F22" s="2584"/>
      <c r="G22" s="2584"/>
      <c r="H22" s="2584"/>
      <c r="I22" s="2584"/>
      <c r="J22" s="2584"/>
      <c r="K22" s="2584"/>
      <c r="L22" s="2584"/>
      <c r="M22" s="2584"/>
      <c r="N22" s="2584"/>
      <c r="O22" s="2584"/>
      <c r="P22" s="2584"/>
      <c r="Q22" s="2584"/>
      <c r="R22" s="2584"/>
      <c r="S22" s="2584"/>
    </row>
    <row r="23" spans="1:19" s="1765" customFormat="1" ht="18" customHeight="1" x14ac:dyDescent="0.15">
      <c r="A23" s="1767" t="s">
        <v>135</v>
      </c>
      <c r="B23" s="2586" t="s">
        <v>886</v>
      </c>
      <c r="C23" s="2586"/>
      <c r="D23" s="2586"/>
      <c r="E23" s="2586"/>
      <c r="F23" s="2586"/>
      <c r="G23" s="2586"/>
      <c r="H23" s="2586"/>
      <c r="I23" s="2586"/>
      <c r="J23" s="2586"/>
      <c r="K23" s="2586"/>
      <c r="L23" s="2586"/>
      <c r="M23" s="2586"/>
      <c r="N23" s="2586"/>
      <c r="O23" s="2586"/>
      <c r="P23" s="2586"/>
      <c r="Q23" s="2586"/>
      <c r="R23" s="2586"/>
      <c r="S23" s="2586"/>
    </row>
    <row r="24" spans="1:19" s="1765" customFormat="1" ht="9" customHeight="1" x14ac:dyDescent="0.15">
      <c r="A24" s="1768" t="s">
        <v>163</v>
      </c>
      <c r="B24" s="2583" t="s">
        <v>180</v>
      </c>
      <c r="C24" s="2583"/>
      <c r="D24" s="2583"/>
      <c r="E24" s="2583"/>
      <c r="F24" s="2583"/>
      <c r="G24" s="2583"/>
      <c r="H24" s="2583"/>
      <c r="I24" s="2583"/>
      <c r="J24" s="2583"/>
      <c r="K24" s="2583"/>
      <c r="L24" s="2583"/>
      <c r="M24" s="2583"/>
      <c r="N24" s="2583"/>
      <c r="O24" s="2583"/>
      <c r="P24" s="2583"/>
      <c r="Q24" s="2583"/>
      <c r="R24" s="2583"/>
      <c r="S24" s="2583"/>
    </row>
  </sheetData>
  <sheetProtection formatCells="0" formatColumns="0" formatRows="0" sort="0" autoFilter="0" pivotTables="0"/>
  <mergeCells count="12">
    <mergeCell ref="B24:S24"/>
    <mergeCell ref="A1:S1"/>
    <mergeCell ref="B22:S22"/>
    <mergeCell ref="A6:B6"/>
    <mergeCell ref="A14:B14"/>
    <mergeCell ref="A21:S21"/>
    <mergeCell ref="A2:S2"/>
    <mergeCell ref="A20:B20"/>
    <mergeCell ref="A3:B3"/>
    <mergeCell ref="A8:B8"/>
    <mergeCell ref="D3:K3"/>
    <mergeCell ref="B23:S23"/>
  </mergeCells>
  <pageMargins left="0.25" right="0.25" top="0.5" bottom="0.25" header="0.5" footer="0.5"/>
  <pageSetup paperSize="9" scale="98" orientation="landscape" r:id="rId1"/>
  <colBreaks count="1" manualBreakCount="1">
    <brk id="19" min="3" max="46"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B47" sqref="B47:C47"/>
    </sheetView>
  </sheetViews>
  <sheetFormatPr defaultColWidth="9.140625" defaultRowHeight="12.75" x14ac:dyDescent="0.2"/>
  <cols>
    <col min="1" max="2" width="2.140625" style="1001" customWidth="1"/>
    <col min="3" max="3" width="65" style="1001" customWidth="1"/>
    <col min="4" max="4" width="6.42578125" style="1001" customWidth="1"/>
    <col min="5" max="5" width="6" style="1122" customWidth="1"/>
    <col min="6" max="12" width="6" style="1000" customWidth="1"/>
    <col min="13" max="14" width="1.28515625" style="1000" customWidth="1"/>
    <col min="15" max="15" width="6.28515625" style="1000" customWidth="1"/>
    <col min="16" max="18" width="6" style="1000" customWidth="1"/>
    <col min="19" max="19" width="1.28515625" style="1000" customWidth="1"/>
    <col min="20" max="20" width="9.140625" style="1000" customWidth="1"/>
    <col min="21" max="21" width="9.140625" style="1004" customWidth="1"/>
    <col min="22" max="22" width="9.140625" style="1123" customWidth="1"/>
    <col min="23" max="23" width="9.140625" style="1000" customWidth="1"/>
    <col min="24" max="16384" width="9.140625" style="1000"/>
  </cols>
  <sheetData>
    <row r="1" spans="1:19" ht="15.75" customHeight="1" x14ac:dyDescent="0.2">
      <c r="A1" s="2383" t="s">
        <v>350</v>
      </c>
      <c r="B1" s="2383"/>
      <c r="C1" s="2383"/>
      <c r="D1" s="2383"/>
      <c r="E1" s="2383"/>
      <c r="F1" s="2383"/>
      <c r="G1" s="2383"/>
      <c r="H1" s="2383"/>
      <c r="I1" s="2383"/>
      <c r="J1" s="2383"/>
      <c r="K1" s="2383"/>
      <c r="L1" s="2383"/>
      <c r="M1" s="2383"/>
      <c r="N1" s="2383"/>
      <c r="O1" s="2383"/>
      <c r="P1" s="2383"/>
      <c r="Q1" s="2383"/>
      <c r="R1" s="2383"/>
      <c r="S1" s="2383"/>
    </row>
    <row r="2" spans="1:19" s="1080" customFormat="1" ht="9" customHeight="1" x14ac:dyDescent="0.15">
      <c r="A2" s="2410"/>
      <c r="B2" s="2410"/>
      <c r="C2" s="2410"/>
      <c r="D2" s="2410"/>
      <c r="E2" s="2410"/>
      <c r="F2" s="2410"/>
      <c r="G2" s="2410"/>
      <c r="H2" s="2410"/>
      <c r="I2" s="2410"/>
      <c r="J2" s="2410"/>
      <c r="K2" s="2410"/>
      <c r="L2" s="2410"/>
      <c r="M2" s="2410"/>
      <c r="N2" s="2410"/>
      <c r="O2" s="2410"/>
      <c r="P2" s="2410"/>
      <c r="Q2" s="2410"/>
      <c r="R2" s="2410"/>
      <c r="S2" s="2410"/>
    </row>
    <row r="3" spans="1:19" s="1080" customFormat="1" ht="10.5" customHeight="1" x14ac:dyDescent="0.15">
      <c r="A3" s="2410"/>
      <c r="B3" s="2410"/>
      <c r="C3" s="2410"/>
      <c r="D3" s="1082"/>
      <c r="E3" s="1083"/>
      <c r="F3" s="1083"/>
      <c r="G3" s="1083"/>
      <c r="H3" s="1083"/>
      <c r="I3" s="1083"/>
      <c r="J3" s="1083"/>
      <c r="K3" s="1083"/>
      <c r="L3" s="1083"/>
      <c r="M3" s="1084"/>
      <c r="N3" s="1085"/>
      <c r="O3" s="1086" t="s">
        <v>44</v>
      </c>
      <c r="P3" s="1087" t="s">
        <v>45</v>
      </c>
      <c r="Q3" s="1087" t="s">
        <v>45</v>
      </c>
      <c r="R3" s="1087" t="s">
        <v>46</v>
      </c>
      <c r="S3" s="1084"/>
    </row>
    <row r="4" spans="1:19" s="1080" customFormat="1" ht="10.5" customHeight="1" x14ac:dyDescent="0.15">
      <c r="A4" s="2410" t="s">
        <v>1</v>
      </c>
      <c r="B4" s="2410"/>
      <c r="C4" s="2410"/>
      <c r="D4" s="1088" t="s">
        <v>847</v>
      </c>
      <c r="E4" s="1936" t="s">
        <v>2</v>
      </c>
      <c r="F4" s="188" t="s">
        <v>3</v>
      </c>
      <c r="G4" s="188" t="s">
        <v>4</v>
      </c>
      <c r="H4" s="188" t="s">
        <v>5</v>
      </c>
      <c r="I4" s="188" t="s">
        <v>6</v>
      </c>
      <c r="J4" s="188" t="s">
        <v>7</v>
      </c>
      <c r="K4" s="188" t="s">
        <v>8</v>
      </c>
      <c r="L4" s="188" t="s">
        <v>9</v>
      </c>
      <c r="M4" s="1089"/>
      <c r="N4" s="1090"/>
      <c r="O4" s="187" t="s">
        <v>846</v>
      </c>
      <c r="P4" s="188" t="s">
        <v>846</v>
      </c>
      <c r="Q4" s="188" t="s">
        <v>47</v>
      </c>
      <c r="R4" s="188" t="s">
        <v>47</v>
      </c>
      <c r="S4" s="1091"/>
    </row>
    <row r="5" spans="1:19" s="1080" customFormat="1" ht="10.5" customHeight="1" x14ac:dyDescent="0.15">
      <c r="A5" s="2455"/>
      <c r="B5" s="2455"/>
      <c r="C5" s="2455"/>
      <c r="D5" s="1092"/>
      <c r="E5" s="1937"/>
      <c r="F5" s="1093"/>
      <c r="G5" s="1093"/>
      <c r="H5" s="1093"/>
      <c r="I5" s="1093"/>
      <c r="J5" s="1093"/>
      <c r="K5" s="1093"/>
      <c r="L5" s="1093"/>
      <c r="M5" s="1094"/>
      <c r="N5" s="1093"/>
      <c r="O5" s="1095"/>
      <c r="P5" s="1093"/>
      <c r="Q5" s="1093"/>
      <c r="R5" s="1093"/>
      <c r="S5" s="1081"/>
    </row>
    <row r="6" spans="1:19" s="1080" customFormat="1" ht="10.5" customHeight="1" x14ac:dyDescent="0.15">
      <c r="A6" s="2455" t="s">
        <v>351</v>
      </c>
      <c r="B6" s="2455"/>
      <c r="C6" s="2455"/>
      <c r="D6" s="1096"/>
      <c r="E6" s="841"/>
      <c r="F6" s="495"/>
      <c r="G6" s="495"/>
      <c r="H6" s="495"/>
      <c r="I6" s="495"/>
      <c r="J6" s="495"/>
      <c r="K6" s="495"/>
      <c r="L6" s="495"/>
      <c r="M6" s="1097"/>
      <c r="N6" s="1098"/>
      <c r="O6" s="1099"/>
      <c r="P6" s="495"/>
      <c r="Q6" s="495"/>
      <c r="R6" s="495"/>
      <c r="S6" s="1084"/>
    </row>
    <row r="7" spans="1:19" s="1080" customFormat="1" ht="10.5" customHeight="1" x14ac:dyDescent="0.15">
      <c r="A7" s="1066"/>
      <c r="B7" s="2455" t="s">
        <v>303</v>
      </c>
      <c r="C7" s="2455"/>
      <c r="D7" s="1100"/>
      <c r="E7" s="819"/>
      <c r="F7" s="239"/>
      <c r="G7" s="239"/>
      <c r="H7" s="239"/>
      <c r="I7" s="239"/>
      <c r="J7" s="239"/>
      <c r="K7" s="239"/>
      <c r="L7" s="239"/>
      <c r="M7" s="497"/>
      <c r="N7" s="1098"/>
      <c r="O7" s="246"/>
      <c r="P7" s="239"/>
      <c r="Q7" s="239"/>
      <c r="R7" s="239"/>
      <c r="S7" s="240"/>
    </row>
    <row r="8" spans="1:19" s="1080" customFormat="1" ht="10.5" customHeight="1" x14ac:dyDescent="0.15">
      <c r="A8" s="1101"/>
      <c r="B8" s="1101"/>
      <c r="C8" s="1101" t="s">
        <v>15</v>
      </c>
      <c r="D8" s="2156">
        <v>10</v>
      </c>
      <c r="E8" s="828">
        <v>10</v>
      </c>
      <c r="F8" s="202">
        <v>13</v>
      </c>
      <c r="G8" s="202">
        <v>16</v>
      </c>
      <c r="H8" s="202">
        <v>21</v>
      </c>
      <c r="I8" s="202">
        <v>13</v>
      </c>
      <c r="J8" s="202">
        <v>9</v>
      </c>
      <c r="K8" s="202">
        <v>6</v>
      </c>
      <c r="L8" s="202">
        <v>8</v>
      </c>
      <c r="M8" s="203"/>
      <c r="N8" s="1102"/>
      <c r="O8" s="2159">
        <f>SUM(D8:F8)</f>
        <v>33</v>
      </c>
      <c r="P8" s="202">
        <f>SUM(H8:J8)</f>
        <v>43</v>
      </c>
      <c r="Q8" s="202">
        <v>59</v>
      </c>
      <c r="R8" s="202">
        <v>34</v>
      </c>
      <c r="S8" s="240"/>
    </row>
    <row r="9" spans="1:19" s="1080" customFormat="1" ht="10.5" customHeight="1" x14ac:dyDescent="0.15">
      <c r="A9" s="175"/>
      <c r="B9" s="175"/>
      <c r="C9" s="1103" t="s">
        <v>17</v>
      </c>
      <c r="D9" s="2156">
        <v>103</v>
      </c>
      <c r="E9" s="828">
        <v>102</v>
      </c>
      <c r="F9" s="202">
        <v>94</v>
      </c>
      <c r="G9" s="202">
        <v>95</v>
      </c>
      <c r="H9" s="202">
        <v>102</v>
      </c>
      <c r="I9" s="202">
        <v>101</v>
      </c>
      <c r="J9" s="202">
        <v>94</v>
      </c>
      <c r="K9" s="202">
        <v>95</v>
      </c>
      <c r="L9" s="202">
        <v>102</v>
      </c>
      <c r="M9" s="203"/>
      <c r="N9" s="1102"/>
      <c r="O9" s="2159">
        <f>SUM(D9:F9)</f>
        <v>299</v>
      </c>
      <c r="P9" s="202">
        <f>SUM(H9:J9)</f>
        <v>297</v>
      </c>
      <c r="Q9" s="202">
        <v>392</v>
      </c>
      <c r="R9" s="202">
        <v>410</v>
      </c>
      <c r="S9" s="240"/>
    </row>
    <row r="10" spans="1:19" s="1080" customFormat="1" ht="10.5" customHeight="1" x14ac:dyDescent="0.15">
      <c r="A10" s="233"/>
      <c r="B10" s="233"/>
      <c r="C10" s="233" t="s">
        <v>16</v>
      </c>
      <c r="D10" s="2156">
        <v>78</v>
      </c>
      <c r="E10" s="828">
        <v>86</v>
      </c>
      <c r="F10" s="204">
        <v>87</v>
      </c>
      <c r="G10" s="204">
        <v>78</v>
      </c>
      <c r="H10" s="204">
        <v>84</v>
      </c>
      <c r="I10" s="204">
        <v>78</v>
      </c>
      <c r="J10" s="204">
        <v>73</v>
      </c>
      <c r="K10" s="204">
        <v>75</v>
      </c>
      <c r="L10" s="204">
        <v>76</v>
      </c>
      <c r="M10" s="203"/>
      <c r="N10" s="1102"/>
      <c r="O10" s="2159">
        <f>SUM(D10:F10)</f>
        <v>251</v>
      </c>
      <c r="P10" s="202">
        <f>SUM(H10:J10)</f>
        <v>235</v>
      </c>
      <c r="Q10" s="202">
        <v>313</v>
      </c>
      <c r="R10" s="202">
        <v>307</v>
      </c>
      <c r="S10" s="234"/>
    </row>
    <row r="11" spans="1:19" s="1080" customFormat="1" ht="10.5" customHeight="1" x14ac:dyDescent="0.15">
      <c r="A11" s="1104"/>
      <c r="B11" s="2407" t="s">
        <v>814</v>
      </c>
      <c r="C11" s="2407"/>
      <c r="D11" s="2157">
        <f>SUM(D8:D10)</f>
        <v>191</v>
      </c>
      <c r="E11" s="838">
        <f>SUM(E8:E10)</f>
        <v>198</v>
      </c>
      <c r="F11" s="838">
        <f t="shared" ref="F11:L11" si="0">SUM(F8:F10)</f>
        <v>194</v>
      </c>
      <c r="G11" s="838">
        <f t="shared" si="0"/>
        <v>189</v>
      </c>
      <c r="H11" s="838">
        <f t="shared" si="0"/>
        <v>207</v>
      </c>
      <c r="I11" s="838">
        <f t="shared" si="0"/>
        <v>192</v>
      </c>
      <c r="J11" s="838">
        <f t="shared" si="0"/>
        <v>176</v>
      </c>
      <c r="K11" s="838">
        <f t="shared" si="0"/>
        <v>176</v>
      </c>
      <c r="L11" s="838">
        <f t="shared" si="0"/>
        <v>186</v>
      </c>
      <c r="M11" s="213"/>
      <c r="N11" s="1102"/>
      <c r="O11" s="2161">
        <f>SUM(O8:O10)</f>
        <v>583</v>
      </c>
      <c r="P11" s="212">
        <f>SUM(P8:P10)</f>
        <v>575</v>
      </c>
      <c r="Q11" s="212">
        <f t="shared" ref="Q11:R11" si="1">SUM(Q8:Q10)</f>
        <v>764</v>
      </c>
      <c r="R11" s="212">
        <f t="shared" si="1"/>
        <v>751</v>
      </c>
      <c r="S11" s="1105"/>
    </row>
    <row r="12" spans="1:19" s="1080" customFormat="1" ht="10.5" customHeight="1" x14ac:dyDescent="0.15">
      <c r="A12" s="2414"/>
      <c r="B12" s="2414"/>
      <c r="C12" s="2414"/>
      <c r="D12" s="209"/>
      <c r="E12" s="819"/>
      <c r="F12" s="204"/>
      <c r="G12" s="204"/>
      <c r="H12" s="204"/>
      <c r="I12" s="204"/>
      <c r="J12" s="204"/>
      <c r="K12" s="204"/>
      <c r="L12" s="204"/>
      <c r="M12" s="203"/>
      <c r="N12" s="1102"/>
      <c r="O12" s="2160"/>
      <c r="P12" s="204"/>
      <c r="Q12" s="204"/>
      <c r="R12" s="204"/>
      <c r="S12" s="240"/>
    </row>
    <row r="13" spans="1:19" s="1080" customFormat="1" ht="10.5" customHeight="1" x14ac:dyDescent="0.15">
      <c r="A13" s="1066"/>
      <c r="B13" s="2455" t="s">
        <v>236</v>
      </c>
      <c r="C13" s="2455"/>
      <c r="D13" s="209"/>
      <c r="E13" s="819"/>
      <c r="F13" s="204"/>
      <c r="G13" s="204"/>
      <c r="H13" s="204"/>
      <c r="I13" s="204"/>
      <c r="J13" s="204"/>
      <c r="K13" s="204"/>
      <c r="L13" s="204"/>
      <c r="M13" s="203"/>
      <c r="N13" s="1102"/>
      <c r="O13" s="2160"/>
      <c r="P13" s="204"/>
      <c r="Q13" s="204"/>
      <c r="R13" s="204"/>
      <c r="S13" s="240"/>
    </row>
    <row r="14" spans="1:19" s="1080" customFormat="1" ht="10.5" customHeight="1" x14ac:dyDescent="0.15">
      <c r="A14" s="175"/>
      <c r="B14" s="175"/>
      <c r="C14" s="1101" t="s">
        <v>19</v>
      </c>
      <c r="D14" s="2156">
        <v>0</v>
      </c>
      <c r="E14" s="828">
        <v>1</v>
      </c>
      <c r="F14" s="202">
        <v>0</v>
      </c>
      <c r="G14" s="202">
        <v>0</v>
      </c>
      <c r="H14" s="202">
        <v>-1</v>
      </c>
      <c r="I14" s="202">
        <v>0</v>
      </c>
      <c r="J14" s="202">
        <v>0</v>
      </c>
      <c r="K14" s="202">
        <v>0</v>
      </c>
      <c r="L14" s="202">
        <v>0</v>
      </c>
      <c r="M14" s="203"/>
      <c r="N14" s="1102"/>
      <c r="O14" s="2159">
        <f>SUM(D14:F14)</f>
        <v>1</v>
      </c>
      <c r="P14" s="202">
        <f>SUM(H14:J14)</f>
        <v>-1</v>
      </c>
      <c r="Q14" s="202">
        <v>-1</v>
      </c>
      <c r="R14" s="202">
        <v>1</v>
      </c>
      <c r="S14" s="240"/>
    </row>
    <row r="15" spans="1:19" s="1080" customFormat="1" ht="10.5" customHeight="1" x14ac:dyDescent="0.15">
      <c r="A15" s="1106"/>
      <c r="B15" s="1106"/>
      <c r="C15" s="1103" t="s">
        <v>20</v>
      </c>
      <c r="D15" s="2156">
        <v>1</v>
      </c>
      <c r="E15" s="828">
        <v>3</v>
      </c>
      <c r="F15" s="202">
        <v>1</v>
      </c>
      <c r="G15" s="202">
        <v>7</v>
      </c>
      <c r="H15" s="202">
        <v>3</v>
      </c>
      <c r="I15" s="202">
        <v>4</v>
      </c>
      <c r="J15" s="202">
        <v>0</v>
      </c>
      <c r="K15" s="202">
        <v>0</v>
      </c>
      <c r="L15" s="202">
        <v>0</v>
      </c>
      <c r="M15" s="203"/>
      <c r="N15" s="1102"/>
      <c r="O15" s="2236">
        <f>SUM(D15:F15)</f>
        <v>5</v>
      </c>
      <c r="P15" s="207">
        <f>SUM(H15:J15)</f>
        <v>7</v>
      </c>
      <c r="Q15" s="202">
        <v>14</v>
      </c>
      <c r="R15" s="202">
        <v>-1</v>
      </c>
      <c r="S15" s="240"/>
    </row>
    <row r="16" spans="1:19" s="1080" customFormat="1" ht="10.5" customHeight="1" x14ac:dyDescent="0.15">
      <c r="A16" s="1103"/>
      <c r="B16" s="1103"/>
      <c r="C16" s="1103" t="s">
        <v>21</v>
      </c>
      <c r="D16" s="2156">
        <v>1</v>
      </c>
      <c r="E16" s="828">
        <v>10</v>
      </c>
      <c r="F16" s="207">
        <v>19</v>
      </c>
      <c r="G16" s="207">
        <v>4</v>
      </c>
      <c r="H16" s="207">
        <v>2</v>
      </c>
      <c r="I16" s="207">
        <v>7</v>
      </c>
      <c r="J16" s="207">
        <v>3</v>
      </c>
      <c r="K16" s="207">
        <v>9</v>
      </c>
      <c r="L16" s="207">
        <v>1</v>
      </c>
      <c r="M16" s="203"/>
      <c r="N16" s="1102"/>
      <c r="O16" s="2236">
        <f t="shared" ref="O16:O26" si="2">SUM(D16:F16)</f>
        <v>30</v>
      </c>
      <c r="P16" s="207">
        <f t="shared" ref="P16:P26" si="3">SUM(H16:J16)</f>
        <v>12</v>
      </c>
      <c r="Q16" s="202">
        <v>16</v>
      </c>
      <c r="R16" s="202">
        <v>13</v>
      </c>
      <c r="S16" s="240"/>
    </row>
    <row r="17" spans="1:19" s="1080" customFormat="1" ht="10.5" customHeight="1" x14ac:dyDescent="0.15">
      <c r="A17" s="1103"/>
      <c r="B17" s="1103"/>
      <c r="C17" s="1103" t="s">
        <v>305</v>
      </c>
      <c r="D17" s="2156">
        <v>17</v>
      </c>
      <c r="E17" s="828">
        <v>25</v>
      </c>
      <c r="F17" s="207">
        <v>33</v>
      </c>
      <c r="G17" s="207">
        <v>18</v>
      </c>
      <c r="H17" s="207">
        <v>4</v>
      </c>
      <c r="I17" s="207">
        <v>-5</v>
      </c>
      <c r="J17" s="207">
        <v>25</v>
      </c>
      <c r="K17" s="207">
        <v>20</v>
      </c>
      <c r="L17" s="207">
        <v>10</v>
      </c>
      <c r="M17" s="203"/>
      <c r="N17" s="1102"/>
      <c r="O17" s="2236">
        <f t="shared" si="2"/>
        <v>75</v>
      </c>
      <c r="P17" s="207">
        <f t="shared" si="3"/>
        <v>24</v>
      </c>
      <c r="Q17" s="202">
        <v>42</v>
      </c>
      <c r="R17" s="202">
        <v>53</v>
      </c>
      <c r="S17" s="240"/>
    </row>
    <row r="18" spans="1:19" s="1080" customFormat="1" ht="10.5" customHeight="1" x14ac:dyDescent="0.15">
      <c r="A18" s="1103"/>
      <c r="B18" s="1103"/>
      <c r="C18" s="1103" t="s">
        <v>23</v>
      </c>
      <c r="D18" s="2156">
        <v>1</v>
      </c>
      <c r="E18" s="828">
        <v>1</v>
      </c>
      <c r="F18" s="207">
        <v>0</v>
      </c>
      <c r="G18" s="207">
        <v>1</v>
      </c>
      <c r="H18" s="207">
        <v>0</v>
      </c>
      <c r="I18" s="207">
        <v>1</v>
      </c>
      <c r="J18" s="207">
        <v>0</v>
      </c>
      <c r="K18" s="207">
        <v>-2</v>
      </c>
      <c r="L18" s="207">
        <v>0</v>
      </c>
      <c r="M18" s="203"/>
      <c r="N18" s="1102"/>
      <c r="O18" s="2236">
        <f t="shared" si="2"/>
        <v>2</v>
      </c>
      <c r="P18" s="207">
        <f t="shared" si="3"/>
        <v>1</v>
      </c>
      <c r="Q18" s="202">
        <v>2</v>
      </c>
      <c r="R18" s="202">
        <v>-4</v>
      </c>
      <c r="S18" s="240"/>
    </row>
    <row r="19" spans="1:19" s="1080" customFormat="1" ht="10.5" customHeight="1" x14ac:dyDescent="0.15">
      <c r="A19" s="1106"/>
      <c r="B19" s="1106"/>
      <c r="C19" s="1103" t="s">
        <v>24</v>
      </c>
      <c r="D19" s="2156">
        <v>0</v>
      </c>
      <c r="E19" s="828">
        <v>0</v>
      </c>
      <c r="F19" s="202">
        <v>-1</v>
      </c>
      <c r="G19" s="202">
        <v>0</v>
      </c>
      <c r="H19" s="202">
        <v>3</v>
      </c>
      <c r="I19" s="202">
        <v>1</v>
      </c>
      <c r="J19" s="202">
        <v>-1</v>
      </c>
      <c r="K19" s="202">
        <v>-1</v>
      </c>
      <c r="L19" s="202">
        <v>1</v>
      </c>
      <c r="M19" s="203"/>
      <c r="N19" s="1102"/>
      <c r="O19" s="2236">
        <f t="shared" si="2"/>
        <v>-1</v>
      </c>
      <c r="P19" s="207">
        <f t="shared" si="3"/>
        <v>3</v>
      </c>
      <c r="Q19" s="202">
        <v>3</v>
      </c>
      <c r="R19" s="202">
        <v>0</v>
      </c>
      <c r="S19" s="240"/>
    </row>
    <row r="20" spans="1:19" s="1080" customFormat="1" ht="10.5" customHeight="1" x14ac:dyDescent="0.15">
      <c r="A20" s="1103"/>
      <c r="B20" s="1103"/>
      <c r="C20" s="1103" t="s">
        <v>867</v>
      </c>
      <c r="D20" s="2156">
        <v>27</v>
      </c>
      <c r="E20" s="828">
        <v>8</v>
      </c>
      <c r="F20" s="207">
        <v>6</v>
      </c>
      <c r="G20" s="207">
        <v>14</v>
      </c>
      <c r="H20" s="207">
        <v>29</v>
      </c>
      <c r="I20" s="207">
        <v>11</v>
      </c>
      <c r="J20" s="207">
        <v>2</v>
      </c>
      <c r="K20" s="207">
        <v>6</v>
      </c>
      <c r="L20" s="207">
        <v>15</v>
      </c>
      <c r="M20" s="203"/>
      <c r="N20" s="1102"/>
      <c r="O20" s="2236">
        <f t="shared" si="2"/>
        <v>41</v>
      </c>
      <c r="P20" s="207">
        <f t="shared" si="3"/>
        <v>42</v>
      </c>
      <c r="Q20" s="202">
        <v>56</v>
      </c>
      <c r="R20" s="202">
        <v>21</v>
      </c>
      <c r="S20" s="240"/>
    </row>
    <row r="21" spans="1:19" s="1080" customFormat="1" ht="10.5" customHeight="1" x14ac:dyDescent="0.15">
      <c r="A21" s="1103"/>
      <c r="B21" s="1103"/>
      <c r="C21" s="1103" t="s">
        <v>26</v>
      </c>
      <c r="D21" s="2156">
        <v>11</v>
      </c>
      <c r="E21" s="828">
        <v>0</v>
      </c>
      <c r="F21" s="207">
        <v>0</v>
      </c>
      <c r="G21" s="207">
        <v>2</v>
      </c>
      <c r="H21" s="207">
        <v>-1</v>
      </c>
      <c r="I21" s="207">
        <v>1</v>
      </c>
      <c r="J21" s="207">
        <v>0</v>
      </c>
      <c r="K21" s="207">
        <v>1</v>
      </c>
      <c r="L21" s="207">
        <v>0</v>
      </c>
      <c r="M21" s="203"/>
      <c r="N21" s="1102"/>
      <c r="O21" s="2236">
        <f t="shared" si="2"/>
        <v>11</v>
      </c>
      <c r="P21" s="207">
        <f t="shared" si="3"/>
        <v>0</v>
      </c>
      <c r="Q21" s="202">
        <v>2</v>
      </c>
      <c r="R21" s="202">
        <v>1</v>
      </c>
      <c r="S21" s="240"/>
    </row>
    <row r="22" spans="1:19" s="1080" customFormat="1" ht="10.5" customHeight="1" x14ac:dyDescent="0.15">
      <c r="A22" s="1103"/>
      <c r="B22" s="1103"/>
      <c r="C22" s="1103" t="s">
        <v>27</v>
      </c>
      <c r="D22" s="2156">
        <v>16</v>
      </c>
      <c r="E22" s="828">
        <v>10</v>
      </c>
      <c r="F22" s="202">
        <v>0</v>
      </c>
      <c r="G22" s="202">
        <v>-1</v>
      </c>
      <c r="H22" s="202">
        <v>2</v>
      </c>
      <c r="I22" s="202">
        <v>-1</v>
      </c>
      <c r="J22" s="202">
        <v>-1</v>
      </c>
      <c r="K22" s="202">
        <v>4</v>
      </c>
      <c r="L22" s="202">
        <v>-4</v>
      </c>
      <c r="M22" s="203"/>
      <c r="N22" s="1102"/>
      <c r="O22" s="2236">
        <f t="shared" si="2"/>
        <v>26</v>
      </c>
      <c r="P22" s="207">
        <f t="shared" si="3"/>
        <v>0</v>
      </c>
      <c r="Q22" s="202">
        <v>-1</v>
      </c>
      <c r="R22" s="202">
        <v>-5</v>
      </c>
      <c r="S22" s="240"/>
    </row>
    <row r="23" spans="1:19" s="1080" customFormat="1" ht="10.5" customHeight="1" x14ac:dyDescent="0.15">
      <c r="A23" s="1103"/>
      <c r="B23" s="1103"/>
      <c r="C23" s="1103" t="s">
        <v>30</v>
      </c>
      <c r="D23" s="2156">
        <v>0</v>
      </c>
      <c r="E23" s="828">
        <v>0</v>
      </c>
      <c r="F23" s="202">
        <v>0</v>
      </c>
      <c r="G23" s="202">
        <v>-1</v>
      </c>
      <c r="H23" s="202">
        <v>-2</v>
      </c>
      <c r="I23" s="202">
        <v>2</v>
      </c>
      <c r="J23" s="202">
        <v>0</v>
      </c>
      <c r="K23" s="202">
        <v>0</v>
      </c>
      <c r="L23" s="202">
        <v>0</v>
      </c>
      <c r="M23" s="203"/>
      <c r="N23" s="1102"/>
      <c r="O23" s="2236">
        <f t="shared" si="2"/>
        <v>0</v>
      </c>
      <c r="P23" s="207">
        <f t="shared" si="3"/>
        <v>0</v>
      </c>
      <c r="Q23" s="202">
        <v>-1</v>
      </c>
      <c r="R23" s="202">
        <v>0</v>
      </c>
      <c r="S23" s="240"/>
    </row>
    <row r="24" spans="1:19" s="1080" customFormat="1" ht="10.5" customHeight="1" x14ac:dyDescent="0.15">
      <c r="A24" s="1103"/>
      <c r="B24" s="1103"/>
      <c r="C24" s="1103" t="s">
        <v>33</v>
      </c>
      <c r="D24" s="2156">
        <v>0</v>
      </c>
      <c r="E24" s="828">
        <v>1</v>
      </c>
      <c r="F24" s="207">
        <v>0</v>
      </c>
      <c r="G24" s="207">
        <v>-1</v>
      </c>
      <c r="H24" s="207">
        <v>1</v>
      </c>
      <c r="I24" s="207">
        <v>2</v>
      </c>
      <c r="J24" s="207">
        <v>-1</v>
      </c>
      <c r="K24" s="207">
        <v>3</v>
      </c>
      <c r="L24" s="207">
        <v>0</v>
      </c>
      <c r="M24" s="203"/>
      <c r="N24" s="1102"/>
      <c r="O24" s="2236">
        <f t="shared" si="2"/>
        <v>1</v>
      </c>
      <c r="P24" s="207">
        <f t="shared" si="3"/>
        <v>2</v>
      </c>
      <c r="Q24" s="202">
        <v>1</v>
      </c>
      <c r="R24" s="202">
        <v>3</v>
      </c>
      <c r="S24" s="240"/>
    </row>
    <row r="25" spans="1:19" s="1080" customFormat="1" ht="10.5" customHeight="1" x14ac:dyDescent="0.15">
      <c r="A25" s="1103"/>
      <c r="B25" s="1103"/>
      <c r="C25" s="1103" t="s">
        <v>34</v>
      </c>
      <c r="D25" s="2156">
        <v>-1</v>
      </c>
      <c r="E25" s="828">
        <v>-7</v>
      </c>
      <c r="F25" s="207">
        <v>41</v>
      </c>
      <c r="G25" s="207">
        <v>0</v>
      </c>
      <c r="H25" s="207">
        <v>0</v>
      </c>
      <c r="I25" s="207">
        <v>1</v>
      </c>
      <c r="J25" s="207">
        <v>-1</v>
      </c>
      <c r="K25" s="207">
        <v>-5</v>
      </c>
      <c r="L25" s="207">
        <v>0</v>
      </c>
      <c r="M25" s="203"/>
      <c r="N25" s="1102"/>
      <c r="O25" s="2236">
        <f t="shared" si="2"/>
        <v>33</v>
      </c>
      <c r="P25" s="207">
        <f t="shared" si="3"/>
        <v>0</v>
      </c>
      <c r="Q25" s="202">
        <v>0</v>
      </c>
      <c r="R25" s="202">
        <v>-5</v>
      </c>
      <c r="S25" s="240"/>
    </row>
    <row r="26" spans="1:19" s="1080" customFormat="1" ht="10.5" customHeight="1" x14ac:dyDescent="0.15">
      <c r="A26" s="1103"/>
      <c r="B26" s="1103"/>
      <c r="C26" s="1103" t="s">
        <v>868</v>
      </c>
      <c r="D26" s="2156">
        <v>7</v>
      </c>
      <c r="E26" s="828">
        <v>0</v>
      </c>
      <c r="F26" s="207">
        <v>1</v>
      </c>
      <c r="G26" s="207">
        <v>0</v>
      </c>
      <c r="H26" s="207">
        <v>2</v>
      </c>
      <c r="I26" s="207">
        <v>1</v>
      </c>
      <c r="J26" s="207">
        <v>0</v>
      </c>
      <c r="K26" s="207">
        <v>1</v>
      </c>
      <c r="L26" s="207">
        <v>0</v>
      </c>
      <c r="M26" s="203"/>
      <c r="N26" s="1102"/>
      <c r="O26" s="2236">
        <f t="shared" si="2"/>
        <v>8</v>
      </c>
      <c r="P26" s="207">
        <f t="shared" si="3"/>
        <v>3</v>
      </c>
      <c r="Q26" s="202">
        <v>3</v>
      </c>
      <c r="R26" s="202">
        <v>1</v>
      </c>
      <c r="S26" s="240"/>
    </row>
    <row r="27" spans="1:19" s="1080" customFormat="1" ht="10.5" customHeight="1" x14ac:dyDescent="0.15">
      <c r="A27" s="1103"/>
      <c r="B27" s="1103"/>
      <c r="C27" s="834" t="s">
        <v>306</v>
      </c>
      <c r="D27" s="2156">
        <v>1</v>
      </c>
      <c r="E27" s="828">
        <v>0</v>
      </c>
      <c r="F27" s="204">
        <v>1</v>
      </c>
      <c r="G27" s="204">
        <v>27</v>
      </c>
      <c r="H27" s="204">
        <v>25</v>
      </c>
      <c r="I27" s="204">
        <v>0</v>
      </c>
      <c r="J27" s="204">
        <v>0</v>
      </c>
      <c r="K27" s="204">
        <v>0</v>
      </c>
      <c r="L27" s="204">
        <v>0</v>
      </c>
      <c r="M27" s="203"/>
      <c r="N27" s="1102"/>
      <c r="O27" s="2158">
        <f>SUM(D27:F27)</f>
        <v>2</v>
      </c>
      <c r="P27" s="470">
        <f>SUM(H27:J27)</f>
        <v>25</v>
      </c>
      <c r="Q27" s="202">
        <v>52</v>
      </c>
      <c r="R27" s="202">
        <v>0</v>
      </c>
      <c r="S27" s="240"/>
    </row>
    <row r="28" spans="1:19" s="1080" customFormat="1" ht="10.5" customHeight="1" x14ac:dyDescent="0.15">
      <c r="A28" s="128"/>
      <c r="B28" s="2407" t="s">
        <v>813</v>
      </c>
      <c r="C28" s="2407"/>
      <c r="D28" s="2157">
        <f>SUM(D14:D27)</f>
        <v>81</v>
      </c>
      <c r="E28" s="838">
        <f>SUM(E14:E27)</f>
        <v>52</v>
      </c>
      <c r="F28" s="838">
        <f t="shared" ref="F28:L28" si="4">SUM(F14:F27)</f>
        <v>101</v>
      </c>
      <c r="G28" s="838">
        <f t="shared" si="4"/>
        <v>70</v>
      </c>
      <c r="H28" s="838">
        <f t="shared" si="4"/>
        <v>67</v>
      </c>
      <c r="I28" s="838">
        <f t="shared" si="4"/>
        <v>25</v>
      </c>
      <c r="J28" s="838">
        <f t="shared" si="4"/>
        <v>26</v>
      </c>
      <c r="K28" s="838">
        <f t="shared" si="4"/>
        <v>36</v>
      </c>
      <c r="L28" s="838">
        <f t="shared" si="4"/>
        <v>23</v>
      </c>
      <c r="M28" s="213"/>
      <c r="N28" s="1102"/>
      <c r="O28" s="2161">
        <f>SUM(O14:O27)</f>
        <v>234</v>
      </c>
      <c r="P28" s="212">
        <f>SUM(P14:P27)</f>
        <v>118</v>
      </c>
      <c r="Q28" s="212">
        <f t="shared" ref="Q28:R28" si="5">SUM(Q14:Q27)</f>
        <v>188</v>
      </c>
      <c r="R28" s="212">
        <f t="shared" si="5"/>
        <v>78</v>
      </c>
      <c r="S28" s="1105"/>
    </row>
    <row r="29" spans="1:19" s="1080" customFormat="1" ht="10.5" customHeight="1" x14ac:dyDescent="0.15">
      <c r="A29" s="2589" t="s">
        <v>352</v>
      </c>
      <c r="B29" s="2589"/>
      <c r="C29" s="2589"/>
      <c r="D29" s="2157">
        <f>D28+D11</f>
        <v>272</v>
      </c>
      <c r="E29" s="838">
        <f>E28+E11</f>
        <v>250</v>
      </c>
      <c r="F29" s="838">
        <f t="shared" ref="F29:L29" si="6">F28+F11</f>
        <v>295</v>
      </c>
      <c r="G29" s="838">
        <f t="shared" si="6"/>
        <v>259</v>
      </c>
      <c r="H29" s="838">
        <f t="shared" si="6"/>
        <v>274</v>
      </c>
      <c r="I29" s="838">
        <f t="shared" si="6"/>
        <v>217</v>
      </c>
      <c r="J29" s="838">
        <f t="shared" si="6"/>
        <v>202</v>
      </c>
      <c r="K29" s="838">
        <f t="shared" si="6"/>
        <v>212</v>
      </c>
      <c r="L29" s="838">
        <f t="shared" si="6"/>
        <v>209</v>
      </c>
      <c r="M29" s="213"/>
      <c r="N29" s="1102"/>
      <c r="O29" s="2161">
        <f>O28+O11</f>
        <v>817</v>
      </c>
      <c r="P29" s="212">
        <f>P28+P11</f>
        <v>693</v>
      </c>
      <c r="Q29" s="212">
        <f t="shared" ref="Q29:R29" si="7">Q28+Q11</f>
        <v>952</v>
      </c>
      <c r="R29" s="212">
        <f t="shared" si="7"/>
        <v>829</v>
      </c>
      <c r="S29" s="1107"/>
    </row>
    <row r="30" spans="1:19" s="1080" customFormat="1" ht="10.5" customHeight="1" x14ac:dyDescent="0.15">
      <c r="A30" s="2591"/>
      <c r="B30" s="2591"/>
      <c r="C30" s="2591"/>
      <c r="D30" s="2160"/>
      <c r="E30" s="819"/>
      <c r="F30" s="204"/>
      <c r="G30" s="204"/>
      <c r="H30" s="204"/>
      <c r="I30" s="204"/>
      <c r="J30" s="204"/>
      <c r="K30" s="204"/>
      <c r="L30" s="204"/>
      <c r="M30" s="204"/>
      <c r="N30" s="204"/>
      <c r="O30" s="2160"/>
      <c r="P30" s="204"/>
      <c r="Q30" s="204"/>
      <c r="R30" s="204"/>
      <c r="S30" s="1108"/>
    </row>
    <row r="31" spans="1:19" s="1080" customFormat="1" ht="10.5" customHeight="1" x14ac:dyDescent="0.15">
      <c r="A31" s="2408" t="s">
        <v>898</v>
      </c>
      <c r="B31" s="2408"/>
      <c r="C31" s="2408"/>
      <c r="D31" s="2201"/>
      <c r="E31" s="1938"/>
      <c r="F31" s="526"/>
      <c r="G31" s="526"/>
      <c r="H31" s="526"/>
      <c r="I31" s="526"/>
      <c r="J31" s="526"/>
      <c r="K31" s="526"/>
      <c r="L31" s="526"/>
      <c r="M31" s="1109"/>
      <c r="N31" s="1110"/>
      <c r="O31" s="2210"/>
      <c r="P31" s="526"/>
      <c r="Q31" s="526"/>
      <c r="R31" s="526"/>
      <c r="S31" s="1111"/>
    </row>
    <row r="32" spans="1:19" s="1080" customFormat="1" ht="10.5" customHeight="1" x14ac:dyDescent="0.15">
      <c r="A32" s="1066"/>
      <c r="B32" s="2455" t="s">
        <v>303</v>
      </c>
      <c r="C32" s="2455"/>
      <c r="D32" s="209"/>
      <c r="E32" s="819"/>
      <c r="F32" s="239"/>
      <c r="G32" s="239"/>
      <c r="H32" s="239"/>
      <c r="I32" s="239"/>
      <c r="J32" s="239"/>
      <c r="K32" s="239"/>
      <c r="L32" s="239"/>
      <c r="M32" s="497"/>
      <c r="N32" s="1098"/>
      <c r="O32" s="2160"/>
      <c r="P32" s="239"/>
      <c r="Q32" s="239"/>
      <c r="R32" s="239"/>
      <c r="S32" s="1112"/>
    </row>
    <row r="33" spans="1:19" s="1080" customFormat="1" ht="10.5" customHeight="1" x14ac:dyDescent="0.15">
      <c r="A33" s="229"/>
      <c r="B33" s="229"/>
      <c r="C33" s="229" t="s">
        <v>11</v>
      </c>
      <c r="D33" s="2156">
        <v>193</v>
      </c>
      <c r="E33" s="828">
        <v>196</v>
      </c>
      <c r="F33" s="243">
        <v>189</v>
      </c>
      <c r="G33" s="243">
        <v>177</v>
      </c>
      <c r="H33" s="243">
        <v>195</v>
      </c>
      <c r="I33" s="243">
        <v>192</v>
      </c>
      <c r="J33" s="243">
        <v>172</v>
      </c>
      <c r="K33" s="243">
        <v>176</v>
      </c>
      <c r="L33" s="243">
        <v>183</v>
      </c>
      <c r="M33" s="497"/>
      <c r="N33" s="1098"/>
      <c r="O33" s="2159">
        <f>SUM(D33:F33)</f>
        <v>578</v>
      </c>
      <c r="P33" s="202">
        <f>SUM(H33:J33)</f>
        <v>559</v>
      </c>
      <c r="Q33" s="202">
        <v>736</v>
      </c>
      <c r="R33" s="202">
        <v>739</v>
      </c>
      <c r="S33" s="1113"/>
    </row>
    <row r="34" spans="1:19" s="1080" customFormat="1" ht="10.5" customHeight="1" x14ac:dyDescent="0.15">
      <c r="A34" s="1101"/>
      <c r="B34" s="1101"/>
      <c r="C34" s="1103" t="s">
        <v>12</v>
      </c>
      <c r="D34" s="2156">
        <v>0</v>
      </c>
      <c r="E34" s="828">
        <v>0</v>
      </c>
      <c r="F34" s="243">
        <v>0</v>
      </c>
      <c r="G34" s="243">
        <v>0</v>
      </c>
      <c r="H34" s="243">
        <v>-1</v>
      </c>
      <c r="I34" s="243">
        <v>0</v>
      </c>
      <c r="J34" s="243">
        <v>1</v>
      </c>
      <c r="K34" s="243">
        <v>0</v>
      </c>
      <c r="L34" s="243">
        <v>0</v>
      </c>
      <c r="M34" s="497"/>
      <c r="N34" s="1098"/>
      <c r="O34" s="2159">
        <f>SUM(D34:F34)</f>
        <v>0</v>
      </c>
      <c r="P34" s="202">
        <f>SUM(H34:J34)</f>
        <v>0</v>
      </c>
      <c r="Q34" s="202">
        <v>0</v>
      </c>
      <c r="R34" s="202">
        <v>0</v>
      </c>
      <c r="S34" s="1112"/>
    </row>
    <row r="35" spans="1:19" s="1080" customFormat="1" ht="10.5" customHeight="1" x14ac:dyDescent="0.15">
      <c r="A35" s="1103"/>
      <c r="B35" s="1103"/>
      <c r="C35" s="1103" t="s">
        <v>13</v>
      </c>
      <c r="D35" s="2156">
        <v>-2</v>
      </c>
      <c r="E35" s="828">
        <v>2</v>
      </c>
      <c r="F35" s="235">
        <v>5</v>
      </c>
      <c r="G35" s="235">
        <v>12</v>
      </c>
      <c r="H35" s="235">
        <v>13</v>
      </c>
      <c r="I35" s="235">
        <v>0</v>
      </c>
      <c r="J35" s="235">
        <v>3</v>
      </c>
      <c r="K35" s="235">
        <v>0</v>
      </c>
      <c r="L35" s="235">
        <v>3</v>
      </c>
      <c r="M35" s="497"/>
      <c r="N35" s="1098"/>
      <c r="O35" s="2159">
        <f>SUM(D35:F35)</f>
        <v>5</v>
      </c>
      <c r="P35" s="202">
        <f>SUM(H35:J35)</f>
        <v>16</v>
      </c>
      <c r="Q35" s="202">
        <v>28</v>
      </c>
      <c r="R35" s="202">
        <v>12</v>
      </c>
      <c r="S35" s="1112"/>
    </row>
    <row r="36" spans="1:19" s="1080" customFormat="1" ht="10.5" customHeight="1" x14ac:dyDescent="0.15">
      <c r="A36" s="2501"/>
      <c r="B36" s="2501"/>
      <c r="C36" s="2501"/>
      <c r="D36" s="2157">
        <f>SUM(D33:D35)</f>
        <v>191</v>
      </c>
      <c r="E36" s="838">
        <f>SUM(E33:E35)</f>
        <v>198</v>
      </c>
      <c r="F36" s="838">
        <f t="shared" ref="F36:L36" si="8">SUM(F33:F35)</f>
        <v>194</v>
      </c>
      <c r="G36" s="838">
        <f t="shared" si="8"/>
        <v>189</v>
      </c>
      <c r="H36" s="838">
        <f t="shared" si="8"/>
        <v>207</v>
      </c>
      <c r="I36" s="838">
        <f t="shared" si="8"/>
        <v>192</v>
      </c>
      <c r="J36" s="838">
        <f t="shared" si="8"/>
        <v>176</v>
      </c>
      <c r="K36" s="838">
        <f t="shared" si="8"/>
        <v>176</v>
      </c>
      <c r="L36" s="838">
        <f t="shared" si="8"/>
        <v>186</v>
      </c>
      <c r="M36" s="213"/>
      <c r="N36" s="1102"/>
      <c r="O36" s="2161">
        <f>SUM(O33:O35)</f>
        <v>583</v>
      </c>
      <c r="P36" s="212">
        <f>SUM(P33:P35)</f>
        <v>575</v>
      </c>
      <c r="Q36" s="212">
        <f t="shared" ref="Q36:R36" si="9">SUM(Q33:Q35)</f>
        <v>764</v>
      </c>
      <c r="R36" s="212">
        <f t="shared" si="9"/>
        <v>751</v>
      </c>
      <c r="S36" s="1114"/>
    </row>
    <row r="37" spans="1:19" s="1080" customFormat="1" ht="10.5" customHeight="1" x14ac:dyDescent="0.15">
      <c r="A37" s="1066"/>
      <c r="B37" s="2455" t="s">
        <v>248</v>
      </c>
      <c r="C37" s="2455"/>
      <c r="D37" s="209"/>
      <c r="E37" s="819"/>
      <c r="F37" s="239"/>
      <c r="G37" s="239"/>
      <c r="H37" s="239"/>
      <c r="I37" s="239"/>
      <c r="J37" s="239"/>
      <c r="K37" s="239"/>
      <c r="L37" s="239"/>
      <c r="M37" s="497"/>
      <c r="N37" s="1098"/>
      <c r="O37" s="2160"/>
      <c r="P37" s="239"/>
      <c r="Q37" s="239"/>
      <c r="R37" s="239"/>
      <c r="S37" s="1112"/>
    </row>
    <row r="38" spans="1:19" s="1080" customFormat="1" ht="10.5" customHeight="1" x14ac:dyDescent="0.15">
      <c r="A38" s="1101"/>
      <c r="B38" s="1101"/>
      <c r="C38" s="1101" t="s">
        <v>11</v>
      </c>
      <c r="D38" s="2156">
        <v>22</v>
      </c>
      <c r="E38" s="828">
        <v>33</v>
      </c>
      <c r="F38" s="243">
        <v>52</v>
      </c>
      <c r="G38" s="243">
        <v>11</v>
      </c>
      <c r="H38" s="243">
        <v>2</v>
      </c>
      <c r="I38" s="243">
        <v>9</v>
      </c>
      <c r="J38" s="243">
        <v>13</v>
      </c>
      <c r="K38" s="243">
        <v>10</v>
      </c>
      <c r="L38" s="243">
        <v>1</v>
      </c>
      <c r="M38" s="497"/>
      <c r="N38" s="1098"/>
      <c r="O38" s="2159">
        <f>SUM(D38:F38)</f>
        <v>107</v>
      </c>
      <c r="P38" s="202">
        <f>SUM(H38:J38)</f>
        <v>24</v>
      </c>
      <c r="Q38" s="202">
        <v>35</v>
      </c>
      <c r="R38" s="202">
        <v>20</v>
      </c>
      <c r="S38" s="1112"/>
    </row>
    <row r="39" spans="1:19" s="1080" customFormat="1" ht="10.5" customHeight="1" x14ac:dyDescent="0.15">
      <c r="A39" s="1101"/>
      <c r="B39" s="1101"/>
      <c r="C39" s="1103" t="s">
        <v>12</v>
      </c>
      <c r="D39" s="2156">
        <v>53</v>
      </c>
      <c r="E39" s="828">
        <v>16</v>
      </c>
      <c r="F39" s="243">
        <v>47</v>
      </c>
      <c r="G39" s="243">
        <v>26</v>
      </c>
      <c r="H39" s="243">
        <v>34</v>
      </c>
      <c r="I39" s="243">
        <v>14</v>
      </c>
      <c r="J39" s="243">
        <v>4</v>
      </c>
      <c r="K39" s="243">
        <v>21</v>
      </c>
      <c r="L39" s="243">
        <v>22</v>
      </c>
      <c r="M39" s="497"/>
      <c r="N39" s="1098"/>
      <c r="O39" s="2159">
        <f>SUM(D39:F39)</f>
        <v>116</v>
      </c>
      <c r="P39" s="202">
        <f>SUM(H39:J39)</f>
        <v>52</v>
      </c>
      <c r="Q39" s="202">
        <v>78</v>
      </c>
      <c r="R39" s="202">
        <v>54</v>
      </c>
      <c r="S39" s="1112"/>
    </row>
    <row r="40" spans="1:19" s="1080" customFormat="1" ht="10.5" customHeight="1" x14ac:dyDescent="0.15">
      <c r="A40" s="1103"/>
      <c r="B40" s="1103"/>
      <c r="C40" s="1103" t="s">
        <v>13</v>
      </c>
      <c r="D40" s="2156">
        <v>6</v>
      </c>
      <c r="E40" s="828">
        <v>3</v>
      </c>
      <c r="F40" s="235">
        <v>2</v>
      </c>
      <c r="G40" s="235">
        <v>33</v>
      </c>
      <c r="H40" s="235">
        <v>31</v>
      </c>
      <c r="I40" s="235">
        <v>2</v>
      </c>
      <c r="J40" s="235">
        <v>9</v>
      </c>
      <c r="K40" s="235">
        <v>5</v>
      </c>
      <c r="L40" s="235">
        <v>0</v>
      </c>
      <c r="M40" s="497"/>
      <c r="N40" s="1098"/>
      <c r="O40" s="2159">
        <f>SUM(D40:F40)</f>
        <v>11</v>
      </c>
      <c r="P40" s="202">
        <f>SUM(H40:J40)</f>
        <v>42</v>
      </c>
      <c r="Q40" s="202">
        <v>75</v>
      </c>
      <c r="R40" s="202">
        <v>4</v>
      </c>
      <c r="S40" s="1112"/>
    </row>
    <row r="41" spans="1:19" s="1080" customFormat="1" ht="10.5" customHeight="1" x14ac:dyDescent="0.15">
      <c r="A41" s="2587"/>
      <c r="B41" s="2587"/>
      <c r="C41" s="2587"/>
      <c r="D41" s="2157">
        <f>SUM(D38:D40)</f>
        <v>81</v>
      </c>
      <c r="E41" s="838">
        <f>SUM(E38:E40)</f>
        <v>52</v>
      </c>
      <c r="F41" s="838">
        <f t="shared" ref="F41:L41" si="10">SUM(F38:F40)</f>
        <v>101</v>
      </c>
      <c r="G41" s="838">
        <f t="shared" si="10"/>
        <v>70</v>
      </c>
      <c r="H41" s="838">
        <f t="shared" si="10"/>
        <v>67</v>
      </c>
      <c r="I41" s="838">
        <f t="shared" si="10"/>
        <v>25</v>
      </c>
      <c r="J41" s="838">
        <f t="shared" si="10"/>
        <v>26</v>
      </c>
      <c r="K41" s="838">
        <f t="shared" si="10"/>
        <v>36</v>
      </c>
      <c r="L41" s="838">
        <f t="shared" si="10"/>
        <v>23</v>
      </c>
      <c r="M41" s="213"/>
      <c r="N41" s="1102"/>
      <c r="O41" s="2157">
        <f>SUM(O38:O40)</f>
        <v>234</v>
      </c>
      <c r="P41" s="212">
        <f>SUM(P38:P40)</f>
        <v>118</v>
      </c>
      <c r="Q41" s="212">
        <f t="shared" ref="Q41:R41" si="11">SUM(Q38:Q40)</f>
        <v>188</v>
      </c>
      <c r="R41" s="212">
        <f t="shared" si="11"/>
        <v>78</v>
      </c>
      <c r="S41" s="1107"/>
    </row>
    <row r="42" spans="1:19" s="1080" customFormat="1" ht="10.5" customHeight="1" x14ac:dyDescent="0.15">
      <c r="A42" s="2589" t="s">
        <v>353</v>
      </c>
      <c r="B42" s="2589"/>
      <c r="C42" s="2589"/>
      <c r="D42" s="2158">
        <f>D41+D36</f>
        <v>272</v>
      </c>
      <c r="E42" s="848">
        <f>E41+E36</f>
        <v>250</v>
      </c>
      <c r="F42" s="848">
        <f t="shared" ref="F42:L42" si="12">F41+F36</f>
        <v>295</v>
      </c>
      <c r="G42" s="848">
        <f t="shared" si="12"/>
        <v>259</v>
      </c>
      <c r="H42" s="848">
        <f t="shared" si="12"/>
        <v>274</v>
      </c>
      <c r="I42" s="848">
        <f t="shared" si="12"/>
        <v>217</v>
      </c>
      <c r="J42" s="848">
        <f t="shared" si="12"/>
        <v>202</v>
      </c>
      <c r="K42" s="848">
        <f t="shared" si="12"/>
        <v>212</v>
      </c>
      <c r="L42" s="848">
        <f t="shared" si="12"/>
        <v>209</v>
      </c>
      <c r="M42" s="216"/>
      <c r="N42" s="1102"/>
      <c r="O42" s="2157">
        <f>O41+O36</f>
        <v>817</v>
      </c>
      <c r="P42" s="211">
        <f>P41+P36</f>
        <v>693</v>
      </c>
      <c r="Q42" s="211">
        <f t="shared" ref="Q42:R42" si="13">Q41+Q36</f>
        <v>952</v>
      </c>
      <c r="R42" s="211">
        <f t="shared" si="13"/>
        <v>829</v>
      </c>
      <c r="S42" s="1115"/>
    </row>
    <row r="43" spans="1:19" s="1080" customFormat="1" ht="10.5" customHeight="1" x14ac:dyDescent="0.15">
      <c r="A43" s="2414"/>
      <c r="B43" s="2414"/>
      <c r="C43" s="2414"/>
      <c r="D43" s="2162"/>
      <c r="E43" s="848"/>
      <c r="F43" s="211"/>
      <c r="G43" s="211"/>
      <c r="H43" s="211"/>
      <c r="I43" s="211"/>
      <c r="J43" s="211"/>
      <c r="K43" s="211"/>
      <c r="L43" s="211"/>
      <c r="M43" s="211"/>
      <c r="N43" s="204"/>
      <c r="O43" s="2162"/>
      <c r="P43" s="211"/>
      <c r="Q43" s="211"/>
      <c r="R43" s="211"/>
      <c r="S43" s="1116"/>
    </row>
    <row r="44" spans="1:19" s="1080" customFormat="1" ht="10.5" customHeight="1" x14ac:dyDescent="0.15">
      <c r="A44" s="1066"/>
      <c r="B44" s="2481" t="s">
        <v>354</v>
      </c>
      <c r="C44" s="2481"/>
      <c r="D44" s="209"/>
      <c r="E44" s="819"/>
      <c r="F44" s="204"/>
      <c r="G44" s="204"/>
      <c r="H44" s="204"/>
      <c r="I44" s="204"/>
      <c r="J44" s="204"/>
      <c r="K44" s="204"/>
      <c r="L44" s="204"/>
      <c r="M44" s="203"/>
      <c r="N44" s="1102"/>
      <c r="O44" s="2160"/>
      <c r="P44" s="204"/>
      <c r="Q44" s="204"/>
      <c r="R44" s="204"/>
      <c r="S44" s="1112"/>
    </row>
    <row r="45" spans="1:19" s="1080" customFormat="1" ht="10.5" customHeight="1" x14ac:dyDescent="0.15">
      <c r="A45" s="1101"/>
      <c r="B45" s="175"/>
      <c r="C45" s="1101" t="s">
        <v>303</v>
      </c>
      <c r="D45" s="2156">
        <v>4</v>
      </c>
      <c r="E45" s="828">
        <v>5</v>
      </c>
      <c r="F45" s="202">
        <v>21</v>
      </c>
      <c r="G45" s="202">
        <v>4</v>
      </c>
      <c r="H45" s="202">
        <v>4</v>
      </c>
      <c r="I45" s="202">
        <v>-2</v>
      </c>
      <c r="J45" s="202">
        <v>-27</v>
      </c>
      <c r="K45" s="202">
        <v>-11</v>
      </c>
      <c r="L45" s="202">
        <v>-2</v>
      </c>
      <c r="M45" s="203"/>
      <c r="N45" s="1117"/>
      <c r="O45" s="2159">
        <f>SUM(D45:F45)</f>
        <v>30</v>
      </c>
      <c r="P45" s="202">
        <f>SUM(H45:J45)</f>
        <v>-25</v>
      </c>
      <c r="Q45" s="202">
        <v>-21</v>
      </c>
      <c r="R45" s="202">
        <v>6</v>
      </c>
      <c r="S45" s="1112"/>
    </row>
    <row r="46" spans="1:19" s="1080" customFormat="1" ht="10.5" customHeight="1" x14ac:dyDescent="0.15">
      <c r="A46" s="1103"/>
      <c r="B46" s="245"/>
      <c r="C46" s="1103" t="s">
        <v>248</v>
      </c>
      <c r="D46" s="2156">
        <v>15</v>
      </c>
      <c r="E46" s="828">
        <v>0</v>
      </c>
      <c r="F46" s="243">
        <v>22</v>
      </c>
      <c r="G46" s="243">
        <v>1</v>
      </c>
      <c r="H46" s="243">
        <v>-37</v>
      </c>
      <c r="I46" s="243">
        <v>-3</v>
      </c>
      <c r="J46" s="243">
        <v>-22</v>
      </c>
      <c r="K46" s="243">
        <v>28</v>
      </c>
      <c r="L46" s="243">
        <v>2</v>
      </c>
      <c r="M46" s="497"/>
      <c r="N46" s="1098"/>
      <c r="O46" s="2159">
        <f>SUM(D46:F46)</f>
        <v>37</v>
      </c>
      <c r="P46" s="202">
        <f>SUM(H46:J46)</f>
        <v>-62</v>
      </c>
      <c r="Q46" s="202">
        <v>-61</v>
      </c>
      <c r="R46" s="202">
        <v>-6</v>
      </c>
      <c r="S46" s="1112"/>
    </row>
    <row r="47" spans="1:19" s="1080" customFormat="1" ht="21" customHeight="1" x14ac:dyDescent="0.15">
      <c r="A47" s="251"/>
      <c r="B47" s="2588" t="s">
        <v>355</v>
      </c>
      <c r="C47" s="2480"/>
      <c r="D47" s="2157">
        <f>SUM(D45:D46)</f>
        <v>19</v>
      </c>
      <c r="E47" s="838">
        <f>SUM(E45:E46)</f>
        <v>5</v>
      </c>
      <c r="F47" s="212">
        <f>SUM(F45:F46)</f>
        <v>43</v>
      </c>
      <c r="G47" s="212">
        <f t="shared" ref="G47:L47" si="14">SUM(G45:G46)</f>
        <v>5</v>
      </c>
      <c r="H47" s="212">
        <f t="shared" si="14"/>
        <v>-33</v>
      </c>
      <c r="I47" s="212">
        <f t="shared" si="14"/>
        <v>-5</v>
      </c>
      <c r="J47" s="212">
        <f t="shared" si="14"/>
        <v>-49</v>
      </c>
      <c r="K47" s="212">
        <f t="shared" si="14"/>
        <v>17</v>
      </c>
      <c r="L47" s="212">
        <f t="shared" si="14"/>
        <v>0</v>
      </c>
      <c r="M47" s="213"/>
      <c r="N47" s="1102"/>
      <c r="O47" s="2157">
        <f>SUM(O45:O46)</f>
        <v>67</v>
      </c>
      <c r="P47" s="212">
        <f>SUM(P45:P46)</f>
        <v>-87</v>
      </c>
      <c r="Q47" s="212">
        <f t="shared" ref="Q47:R47" si="15">SUM(Q45:Q46)</f>
        <v>-82</v>
      </c>
      <c r="R47" s="212">
        <f t="shared" si="15"/>
        <v>0</v>
      </c>
      <c r="S47" s="1114"/>
    </row>
    <row r="48" spans="1:19" s="1080" customFormat="1" ht="10.5" customHeight="1" x14ac:dyDescent="0.15">
      <c r="A48" s="2589" t="s">
        <v>356</v>
      </c>
      <c r="B48" s="2589"/>
      <c r="C48" s="2589"/>
      <c r="D48" s="2158">
        <f>D47+D42</f>
        <v>291</v>
      </c>
      <c r="E48" s="848">
        <f>E47+E42</f>
        <v>255</v>
      </c>
      <c r="F48" s="848">
        <f t="shared" ref="F48:L48" si="16">F47+F42</f>
        <v>338</v>
      </c>
      <c r="G48" s="848">
        <f t="shared" si="16"/>
        <v>264</v>
      </c>
      <c r="H48" s="848">
        <f t="shared" si="16"/>
        <v>241</v>
      </c>
      <c r="I48" s="848">
        <f t="shared" si="16"/>
        <v>212</v>
      </c>
      <c r="J48" s="848">
        <f t="shared" si="16"/>
        <v>153</v>
      </c>
      <c r="K48" s="848">
        <f t="shared" si="16"/>
        <v>229</v>
      </c>
      <c r="L48" s="848">
        <f t="shared" si="16"/>
        <v>209</v>
      </c>
      <c r="M48" s="216"/>
      <c r="N48" s="1102"/>
      <c r="O48" s="2157">
        <f>O47+O42</f>
        <v>884</v>
      </c>
      <c r="P48" s="211">
        <f>P47+P42</f>
        <v>606</v>
      </c>
      <c r="Q48" s="211">
        <f t="shared" ref="Q48:R48" si="17">Q47+Q42</f>
        <v>870</v>
      </c>
      <c r="R48" s="211">
        <f t="shared" si="17"/>
        <v>829</v>
      </c>
      <c r="S48" s="1115"/>
    </row>
    <row r="49" spans="1:19" s="1080" customFormat="1" ht="10.5" customHeight="1" x14ac:dyDescent="0.15">
      <c r="A49" s="2414"/>
      <c r="B49" s="2414"/>
      <c r="C49" s="2414"/>
      <c r="D49" s="2161"/>
      <c r="E49" s="838"/>
      <c r="F49" s="211"/>
      <c r="G49" s="211"/>
      <c r="H49" s="211"/>
      <c r="I49" s="211"/>
      <c r="J49" s="211"/>
      <c r="K49" s="211"/>
      <c r="L49" s="211"/>
      <c r="M49" s="211"/>
      <c r="N49" s="204"/>
      <c r="O49" s="2162"/>
      <c r="P49" s="211"/>
      <c r="Q49" s="211"/>
      <c r="R49" s="211"/>
      <c r="S49" s="1116"/>
    </row>
    <row r="50" spans="1:19" s="1080" customFormat="1" ht="10.5" customHeight="1" x14ac:dyDescent="0.15">
      <c r="A50" s="1118"/>
      <c r="B50" s="2455" t="s">
        <v>357</v>
      </c>
      <c r="C50" s="2455"/>
      <c r="D50" s="209"/>
      <c r="E50" s="819"/>
      <c r="F50" s="204"/>
      <c r="G50" s="204"/>
      <c r="H50" s="204"/>
      <c r="I50" s="204"/>
      <c r="J50" s="204"/>
      <c r="K50" s="204"/>
      <c r="L50" s="204"/>
      <c r="M50" s="203"/>
      <c r="N50" s="1102"/>
      <c r="O50" s="2160"/>
      <c r="P50" s="204"/>
      <c r="Q50" s="204"/>
      <c r="R50" s="204"/>
      <c r="S50" s="1112"/>
    </row>
    <row r="51" spans="1:19" s="1080" customFormat="1" ht="10.5" customHeight="1" x14ac:dyDescent="0.15">
      <c r="A51" s="1101"/>
      <c r="B51" s="201"/>
      <c r="C51" s="229" t="s">
        <v>358</v>
      </c>
      <c r="D51" s="2156" t="s">
        <v>163</v>
      </c>
      <c r="E51" s="828" t="s">
        <v>163</v>
      </c>
      <c r="F51" s="243" t="s">
        <v>163</v>
      </c>
      <c r="G51" s="243" t="s">
        <v>163</v>
      </c>
      <c r="H51" s="243" t="s">
        <v>163</v>
      </c>
      <c r="I51" s="243" t="s">
        <v>163</v>
      </c>
      <c r="J51" s="243" t="s">
        <v>163</v>
      </c>
      <c r="K51" s="243">
        <v>196</v>
      </c>
      <c r="L51" s="243">
        <v>190</v>
      </c>
      <c r="M51" s="497"/>
      <c r="N51" s="1098"/>
      <c r="O51" s="2159" t="s">
        <v>163</v>
      </c>
      <c r="P51" s="202" t="s">
        <v>163</v>
      </c>
      <c r="Q51" s="202" t="s">
        <v>163</v>
      </c>
      <c r="R51" s="202">
        <v>768</v>
      </c>
      <c r="S51" s="1112"/>
    </row>
    <row r="52" spans="1:19" s="1080" customFormat="1" ht="10.5" customHeight="1" x14ac:dyDescent="0.15">
      <c r="A52" s="1119"/>
      <c r="B52" s="1104"/>
      <c r="C52" s="233" t="s">
        <v>359</v>
      </c>
      <c r="D52" s="2195" t="s">
        <v>163</v>
      </c>
      <c r="E52" s="1939" t="s">
        <v>163</v>
      </c>
      <c r="F52" s="211" t="s">
        <v>163</v>
      </c>
      <c r="G52" s="211" t="s">
        <v>163</v>
      </c>
      <c r="H52" s="211" t="s">
        <v>163</v>
      </c>
      <c r="I52" s="211" t="s">
        <v>163</v>
      </c>
      <c r="J52" s="211" t="s">
        <v>163</v>
      </c>
      <c r="K52" s="211">
        <v>33</v>
      </c>
      <c r="L52" s="211">
        <v>19</v>
      </c>
      <c r="M52" s="216"/>
      <c r="N52" s="1102"/>
      <c r="O52" s="2195" t="s">
        <v>163</v>
      </c>
      <c r="P52" s="211" t="s">
        <v>163</v>
      </c>
      <c r="Q52" s="470" t="s">
        <v>163</v>
      </c>
      <c r="R52" s="470">
        <v>61</v>
      </c>
      <c r="S52" s="1120"/>
    </row>
    <row r="53" spans="1:19" ht="4.5" customHeight="1" x14ac:dyDescent="0.2">
      <c r="A53" s="2590"/>
      <c r="B53" s="2590"/>
      <c r="C53" s="2590"/>
      <c r="D53" s="2590"/>
      <c r="E53" s="2590"/>
      <c r="F53" s="2590"/>
      <c r="G53" s="2590"/>
      <c r="H53" s="2590"/>
      <c r="I53" s="2590"/>
      <c r="J53" s="2590"/>
      <c r="K53" s="2590"/>
      <c r="L53" s="2590"/>
      <c r="M53" s="2590"/>
      <c r="N53" s="2590"/>
      <c r="O53" s="2590"/>
      <c r="P53" s="2590"/>
      <c r="Q53" s="2590"/>
      <c r="R53" s="2590"/>
      <c r="S53" s="2590"/>
    </row>
    <row r="54" spans="1:19" ht="33" customHeight="1" x14ac:dyDescent="0.2">
      <c r="A54" s="1072" t="s">
        <v>40</v>
      </c>
      <c r="B54" s="2578" t="s">
        <v>309</v>
      </c>
      <c r="C54" s="2578"/>
      <c r="D54" s="2578"/>
      <c r="E54" s="2578"/>
      <c r="F54" s="2578"/>
      <c r="G54" s="2578"/>
      <c r="H54" s="2578"/>
      <c r="I54" s="2578"/>
      <c r="J54" s="2578"/>
      <c r="K54" s="2578"/>
      <c r="L54" s="2578"/>
      <c r="M54" s="2578"/>
      <c r="N54" s="2578"/>
      <c r="O54" s="2578"/>
      <c r="P54" s="2578"/>
      <c r="Q54" s="2578"/>
      <c r="R54" s="2578"/>
      <c r="S54" s="2578"/>
    </row>
    <row r="55" spans="1:19" ht="9" customHeight="1" x14ac:dyDescent="0.2">
      <c r="A55" s="1073" t="s">
        <v>135</v>
      </c>
      <c r="B55" s="2579" t="s">
        <v>360</v>
      </c>
      <c r="C55" s="2579"/>
      <c r="D55" s="2579"/>
      <c r="E55" s="2579"/>
      <c r="F55" s="2579"/>
      <c r="G55" s="2579"/>
      <c r="H55" s="2579"/>
      <c r="I55" s="2579"/>
      <c r="J55" s="2579"/>
      <c r="K55" s="2579"/>
      <c r="L55" s="2579"/>
      <c r="M55" s="2579"/>
      <c r="N55" s="2579"/>
      <c r="O55" s="2579"/>
      <c r="P55" s="2579"/>
      <c r="Q55" s="2579"/>
      <c r="R55" s="2579"/>
      <c r="S55" s="2579"/>
    </row>
    <row r="56" spans="1:19" ht="9" customHeight="1" x14ac:dyDescent="0.2">
      <c r="A56" s="1073" t="s">
        <v>152</v>
      </c>
      <c r="B56" s="2579" t="s">
        <v>858</v>
      </c>
      <c r="C56" s="2579"/>
      <c r="D56" s="2579"/>
      <c r="E56" s="2579"/>
      <c r="F56" s="2579"/>
      <c r="G56" s="2579"/>
      <c r="H56" s="2579"/>
      <c r="I56" s="2579"/>
      <c r="J56" s="2579"/>
      <c r="K56" s="2579"/>
      <c r="L56" s="2579"/>
      <c r="M56" s="2579"/>
      <c r="N56" s="2579"/>
      <c r="O56" s="2579"/>
      <c r="P56" s="2579"/>
      <c r="Q56" s="2579"/>
      <c r="R56" s="2579"/>
      <c r="S56" s="2579"/>
    </row>
    <row r="57" spans="1:19" ht="9" customHeight="1" x14ac:dyDescent="0.2">
      <c r="A57" s="1073" t="s">
        <v>154</v>
      </c>
      <c r="B57" s="2579" t="s">
        <v>891</v>
      </c>
      <c r="C57" s="2579"/>
      <c r="D57" s="2579"/>
      <c r="E57" s="2579"/>
      <c r="F57" s="2579"/>
      <c r="G57" s="2579"/>
      <c r="H57" s="2579"/>
      <c r="I57" s="2579"/>
      <c r="J57" s="2579"/>
      <c r="K57" s="2579"/>
      <c r="L57" s="2579"/>
      <c r="M57" s="2579"/>
      <c r="N57" s="2579"/>
      <c r="O57" s="2579"/>
      <c r="P57" s="2579"/>
      <c r="Q57" s="2579"/>
      <c r="R57" s="2579"/>
      <c r="S57" s="2579"/>
    </row>
    <row r="58" spans="1:19" ht="9" customHeight="1" x14ac:dyDescent="0.2">
      <c r="A58" s="1121" t="s">
        <v>163</v>
      </c>
      <c r="B58" s="2579" t="s">
        <v>180</v>
      </c>
      <c r="C58" s="2579"/>
      <c r="D58" s="2579"/>
      <c r="E58" s="2579"/>
      <c r="F58" s="2579"/>
      <c r="G58" s="2579"/>
      <c r="H58" s="2579"/>
      <c r="I58" s="2579"/>
      <c r="J58" s="2579"/>
      <c r="K58" s="2579"/>
      <c r="L58" s="2579"/>
      <c r="M58" s="2579"/>
      <c r="N58" s="2579"/>
      <c r="O58" s="2579"/>
      <c r="P58" s="2579"/>
      <c r="Q58" s="2579"/>
      <c r="R58" s="2579"/>
      <c r="S58" s="2579"/>
    </row>
  </sheetData>
  <sheetProtection selectLockedCells="1"/>
  <mergeCells count="31">
    <mergeCell ref="B58:S58"/>
    <mergeCell ref="A1:S1"/>
    <mergeCell ref="A4:C4"/>
    <mergeCell ref="A6:C6"/>
    <mergeCell ref="B7:C7"/>
    <mergeCell ref="A2:S2"/>
    <mergeCell ref="A3:C3"/>
    <mergeCell ref="A5:C5"/>
    <mergeCell ref="A36:C36"/>
    <mergeCell ref="A30:C30"/>
    <mergeCell ref="A31:C31"/>
    <mergeCell ref="A42:C42"/>
    <mergeCell ref="B55:S55"/>
    <mergeCell ref="B44:C44"/>
    <mergeCell ref="B37:C37"/>
    <mergeCell ref="B57:S57"/>
    <mergeCell ref="B11:C11"/>
    <mergeCell ref="B32:C32"/>
    <mergeCell ref="B28:C28"/>
    <mergeCell ref="A29:C29"/>
    <mergeCell ref="A12:C12"/>
    <mergeCell ref="B13:C13"/>
    <mergeCell ref="B56:S56"/>
    <mergeCell ref="A41:C41"/>
    <mergeCell ref="A43:C43"/>
    <mergeCell ref="B54:S54"/>
    <mergeCell ref="B47:C47"/>
    <mergeCell ref="A48:C48"/>
    <mergeCell ref="B50:C50"/>
    <mergeCell ref="A53:S53"/>
    <mergeCell ref="A49:C49"/>
  </mergeCells>
  <pageMargins left="0.25" right="0.25" top="0.5" bottom="0.25" header="0.5" footer="0.5"/>
  <pageSetup paperSize="9" scale="88" orientation="landscape" r:id="rId1"/>
  <colBreaks count="1" manualBreakCount="1">
    <brk id="19" min="3" max="60"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workbookViewId="0">
      <selection activeCell="C77" sqref="C77"/>
    </sheetView>
  </sheetViews>
  <sheetFormatPr defaultColWidth="9.140625" defaultRowHeight="12.75" x14ac:dyDescent="0.2"/>
  <cols>
    <col min="1" max="2" width="2.140625" style="1000" customWidth="1"/>
    <col min="3" max="3" width="48.7109375" style="1000" customWidth="1"/>
    <col min="4" max="4" width="6.5703125" style="1000" customWidth="1"/>
    <col min="5" max="5" width="6.5703125" style="1164" customWidth="1"/>
    <col min="6" max="6" width="6.5703125" style="1003" customWidth="1"/>
    <col min="7" max="12" width="6.5703125" style="1000" customWidth="1"/>
    <col min="13" max="13" width="1.28515625" style="1000" customWidth="1"/>
    <col min="14" max="14" width="1.7109375" style="1000" customWidth="1"/>
    <col min="15" max="15" width="1.28515625" style="1000" customWidth="1"/>
    <col min="16" max="19" width="6.5703125" style="1000" customWidth="1"/>
    <col min="20" max="20" width="1.28515625" style="1000" customWidth="1"/>
    <col min="21" max="21" width="9.140625" style="1000" customWidth="1"/>
    <col min="22" max="22" width="9.140625" style="1004" customWidth="1"/>
    <col min="23" max="23" width="9.140625" style="1123" customWidth="1"/>
    <col min="24" max="24" width="9.140625" style="1000" customWidth="1"/>
    <col min="25" max="16384" width="9.140625" style="1000"/>
  </cols>
  <sheetData>
    <row r="1" spans="1:20" ht="15.75" customHeight="1" x14ac:dyDescent="0.2">
      <c r="A1" s="2383" t="s">
        <v>361</v>
      </c>
      <c r="B1" s="2383"/>
      <c r="C1" s="2383"/>
      <c r="D1" s="2383"/>
      <c r="E1" s="2383"/>
      <c r="F1" s="2383"/>
      <c r="G1" s="2383"/>
      <c r="H1" s="2383"/>
      <c r="I1" s="2383"/>
      <c r="J1" s="2383"/>
      <c r="K1" s="2383"/>
      <c r="L1" s="2383"/>
      <c r="M1" s="2383"/>
      <c r="N1" s="2383"/>
      <c r="O1" s="2383"/>
      <c r="P1" s="2383"/>
      <c r="Q1" s="2383"/>
      <c r="R1" s="2383"/>
      <c r="S1" s="2383"/>
      <c r="T1" s="2383"/>
    </row>
    <row r="2" spans="1:20" s="966" customFormat="1" ht="9.9499999999999993" customHeight="1" x14ac:dyDescent="0.2">
      <c r="A2" s="2594"/>
      <c r="B2" s="2594"/>
      <c r="C2" s="2594"/>
      <c r="D2" s="2594"/>
      <c r="E2" s="2594"/>
      <c r="F2" s="2594"/>
      <c r="G2" s="2594"/>
      <c r="H2" s="2594"/>
      <c r="I2" s="2594"/>
      <c r="J2" s="2594"/>
      <c r="K2" s="2594"/>
      <c r="L2" s="2594"/>
      <c r="M2" s="2594"/>
      <c r="N2" s="2594"/>
      <c r="O2" s="2594"/>
      <c r="P2" s="2594"/>
      <c r="Q2" s="2594"/>
      <c r="R2" s="2594"/>
      <c r="S2" s="2594"/>
      <c r="T2" s="2594"/>
    </row>
    <row r="3" spans="1:20" ht="10.5" customHeight="1" x14ac:dyDescent="0.2">
      <c r="A3" s="2424"/>
      <c r="B3" s="2424"/>
      <c r="C3" s="2596"/>
      <c r="D3" s="1125"/>
      <c r="E3" s="1126"/>
      <c r="F3" s="1126"/>
      <c r="G3" s="1126"/>
      <c r="H3" s="1126"/>
      <c r="I3" s="1126"/>
      <c r="J3" s="1126"/>
      <c r="K3" s="1126"/>
      <c r="L3" s="1126"/>
      <c r="M3" s="1127"/>
      <c r="N3" s="160"/>
      <c r="O3" s="1125"/>
      <c r="P3" s="1128" t="s">
        <v>44</v>
      </c>
      <c r="Q3" s="1129" t="s">
        <v>45</v>
      </c>
      <c r="R3" s="1129" t="s">
        <v>45</v>
      </c>
      <c r="S3" s="1129" t="s">
        <v>46</v>
      </c>
      <c r="T3" s="1127"/>
    </row>
    <row r="4" spans="1:20" ht="10.5" customHeight="1" x14ac:dyDescent="0.2">
      <c r="A4" s="2594" t="s">
        <v>1</v>
      </c>
      <c r="B4" s="2594"/>
      <c r="C4" s="2595"/>
      <c r="D4" s="923" t="s">
        <v>847</v>
      </c>
      <c r="E4" s="1130" t="s">
        <v>2</v>
      </c>
      <c r="F4" s="1130" t="s">
        <v>3</v>
      </c>
      <c r="G4" s="1130" t="s">
        <v>4</v>
      </c>
      <c r="H4" s="1130" t="s">
        <v>5</v>
      </c>
      <c r="I4" s="1130" t="s">
        <v>6</v>
      </c>
      <c r="J4" s="1130" t="s">
        <v>7</v>
      </c>
      <c r="K4" s="1130" t="s">
        <v>8</v>
      </c>
      <c r="L4" s="1130" t="s">
        <v>9</v>
      </c>
      <c r="M4" s="956"/>
      <c r="N4" s="938"/>
      <c r="O4" s="1131"/>
      <c r="P4" s="1132" t="s">
        <v>846</v>
      </c>
      <c r="Q4" s="1130" t="s">
        <v>846</v>
      </c>
      <c r="R4" s="1130" t="s">
        <v>47</v>
      </c>
      <c r="S4" s="1130" t="s">
        <v>47</v>
      </c>
      <c r="T4" s="956"/>
    </row>
    <row r="5" spans="1:20" ht="10.5" customHeight="1" x14ac:dyDescent="0.2">
      <c r="A5" s="936"/>
      <c r="B5" s="936"/>
      <c r="C5" s="936"/>
      <c r="D5" s="957"/>
      <c r="E5" s="957"/>
      <c r="F5" s="957"/>
      <c r="G5" s="957"/>
      <c r="H5" s="957"/>
      <c r="I5" s="957"/>
      <c r="J5" s="957"/>
      <c r="K5" s="957"/>
      <c r="L5" s="957"/>
      <c r="M5" s="936"/>
      <c r="N5" s="936"/>
      <c r="O5" s="936"/>
      <c r="P5" s="957"/>
      <c r="Q5" s="957"/>
      <c r="R5" s="957"/>
      <c r="S5" s="957"/>
      <c r="T5" s="936"/>
    </row>
    <row r="6" spans="1:20" ht="10.5" customHeight="1" x14ac:dyDescent="0.2">
      <c r="A6" s="2593" t="s">
        <v>362</v>
      </c>
      <c r="B6" s="2593"/>
      <c r="C6" s="2592"/>
      <c r="D6" s="1133"/>
      <c r="E6" s="958"/>
      <c r="F6" s="958"/>
      <c r="G6" s="958"/>
      <c r="H6" s="958"/>
      <c r="I6" s="958"/>
      <c r="J6" s="958"/>
      <c r="K6" s="958"/>
      <c r="L6" s="958"/>
      <c r="M6" s="941"/>
      <c r="N6" s="938"/>
      <c r="O6" s="1134"/>
      <c r="P6" s="958"/>
      <c r="Q6" s="958"/>
      <c r="R6" s="958"/>
      <c r="S6" s="958"/>
      <c r="T6" s="941"/>
    </row>
    <row r="7" spans="1:20" ht="10.5" customHeight="1" x14ac:dyDescent="0.2">
      <c r="A7" s="1135"/>
      <c r="B7" s="2556" t="s">
        <v>303</v>
      </c>
      <c r="C7" s="2592"/>
      <c r="D7" s="1136"/>
      <c r="E7" s="957"/>
      <c r="F7" s="957"/>
      <c r="G7" s="957"/>
      <c r="H7" s="957"/>
      <c r="I7" s="957"/>
      <c r="J7" s="957"/>
      <c r="K7" s="957"/>
      <c r="L7" s="957"/>
      <c r="M7" s="945"/>
      <c r="N7" s="938"/>
      <c r="O7" s="1137"/>
      <c r="P7" s="957"/>
      <c r="Q7" s="957"/>
      <c r="R7" s="957"/>
      <c r="S7" s="957"/>
      <c r="T7" s="945"/>
    </row>
    <row r="8" spans="1:20" ht="10.5" customHeight="1" x14ac:dyDescent="0.2">
      <c r="A8" s="1138"/>
      <c r="B8" s="1138"/>
      <c r="C8" s="947" t="s">
        <v>15</v>
      </c>
      <c r="D8" s="2168">
        <v>5</v>
      </c>
      <c r="E8" s="1913">
        <v>8</v>
      </c>
      <c r="F8" s="762">
        <v>4</v>
      </c>
      <c r="G8" s="762">
        <v>15</v>
      </c>
      <c r="H8" s="762">
        <v>13</v>
      </c>
      <c r="I8" s="762">
        <v>13</v>
      </c>
      <c r="J8" s="762">
        <v>13</v>
      </c>
      <c r="K8" s="762">
        <v>15</v>
      </c>
      <c r="L8" s="762">
        <v>9</v>
      </c>
      <c r="M8" s="945"/>
      <c r="N8" s="938"/>
      <c r="O8" s="1137"/>
      <c r="P8" s="2171">
        <f>SUM(D8:F8)</f>
        <v>17</v>
      </c>
      <c r="Q8" s="762">
        <f>SUM(H8:J8)</f>
        <v>39</v>
      </c>
      <c r="R8" s="762">
        <v>54</v>
      </c>
      <c r="S8" s="762">
        <v>38</v>
      </c>
      <c r="T8" s="945"/>
    </row>
    <row r="9" spans="1:20" ht="10.5" customHeight="1" x14ac:dyDescent="0.2">
      <c r="A9" s="1139"/>
      <c r="B9" s="1139"/>
      <c r="C9" s="954" t="s">
        <v>16</v>
      </c>
      <c r="D9" s="2169">
        <v>78</v>
      </c>
      <c r="E9" s="782">
        <v>84</v>
      </c>
      <c r="F9" s="1140">
        <v>79</v>
      </c>
      <c r="G9" s="1140">
        <v>84</v>
      </c>
      <c r="H9" s="1140">
        <v>79</v>
      </c>
      <c r="I9" s="1140">
        <v>75</v>
      </c>
      <c r="J9" s="1140">
        <v>72</v>
      </c>
      <c r="K9" s="1140">
        <v>77</v>
      </c>
      <c r="L9" s="1140">
        <v>79</v>
      </c>
      <c r="M9" s="945"/>
      <c r="N9" s="938"/>
      <c r="O9" s="1141"/>
      <c r="P9" s="2171">
        <f>SUM(D9:F9)</f>
        <v>241</v>
      </c>
      <c r="Q9" s="1140">
        <f>SUM(H9:J9)</f>
        <v>226</v>
      </c>
      <c r="R9" s="1140">
        <v>310</v>
      </c>
      <c r="S9" s="1140">
        <v>305</v>
      </c>
      <c r="T9" s="945"/>
    </row>
    <row r="10" spans="1:20" ht="10.5" customHeight="1" x14ac:dyDescent="0.2">
      <c r="A10" s="1139"/>
      <c r="B10" s="1139"/>
      <c r="C10" s="954" t="s">
        <v>17</v>
      </c>
      <c r="D10" s="2252">
        <v>103</v>
      </c>
      <c r="E10" s="1924">
        <v>102</v>
      </c>
      <c r="F10" s="959">
        <v>94</v>
      </c>
      <c r="G10" s="959">
        <v>95</v>
      </c>
      <c r="H10" s="959">
        <v>102</v>
      </c>
      <c r="I10" s="959">
        <v>101</v>
      </c>
      <c r="J10" s="959">
        <v>94</v>
      </c>
      <c r="K10" s="959">
        <v>95</v>
      </c>
      <c r="L10" s="959">
        <v>102</v>
      </c>
      <c r="M10" s="945"/>
      <c r="N10" s="938"/>
      <c r="O10" s="1137"/>
      <c r="P10" s="2171">
        <f>SUM(D10:F10)</f>
        <v>299</v>
      </c>
      <c r="Q10" s="762">
        <f>SUM(H10:J10)</f>
        <v>297</v>
      </c>
      <c r="R10" s="959">
        <v>392</v>
      </c>
      <c r="S10" s="959">
        <v>410</v>
      </c>
      <c r="T10" s="945"/>
    </row>
    <row r="11" spans="1:20" ht="10.5" customHeight="1" x14ac:dyDescent="0.2">
      <c r="A11" s="914"/>
      <c r="B11" s="2555" t="s">
        <v>363</v>
      </c>
      <c r="C11" s="2555"/>
      <c r="D11" s="2170">
        <f>SUM(D8:D10)</f>
        <v>186</v>
      </c>
      <c r="E11" s="1914">
        <f>SUM(E8:E10)</f>
        <v>194</v>
      </c>
      <c r="F11" s="1914">
        <f t="shared" ref="F11:L11" si="0">SUM(F8:F10)</f>
        <v>177</v>
      </c>
      <c r="G11" s="1914">
        <f t="shared" si="0"/>
        <v>194</v>
      </c>
      <c r="H11" s="1914">
        <f t="shared" si="0"/>
        <v>194</v>
      </c>
      <c r="I11" s="1914">
        <f t="shared" si="0"/>
        <v>189</v>
      </c>
      <c r="J11" s="1914">
        <f t="shared" si="0"/>
        <v>179</v>
      </c>
      <c r="K11" s="1914">
        <f t="shared" si="0"/>
        <v>187</v>
      </c>
      <c r="L11" s="1914">
        <f t="shared" si="0"/>
        <v>190</v>
      </c>
      <c r="M11" s="24"/>
      <c r="N11" s="7"/>
      <c r="O11" s="1142"/>
      <c r="P11" s="2174">
        <f>SUM(P8:P10)</f>
        <v>557</v>
      </c>
      <c r="Q11" s="19">
        <f>SUM(Q8:Q10)</f>
        <v>562</v>
      </c>
      <c r="R11" s="19">
        <f t="shared" ref="R11:S11" si="1">SUM(R8:R10)</f>
        <v>756</v>
      </c>
      <c r="S11" s="19">
        <f t="shared" si="1"/>
        <v>753</v>
      </c>
      <c r="T11" s="24"/>
    </row>
    <row r="12" spans="1:20" ht="10.5" customHeight="1" x14ac:dyDescent="0.2">
      <c r="A12" s="946"/>
      <c r="B12" s="946"/>
      <c r="C12" s="938"/>
      <c r="D12" s="2169"/>
      <c r="E12" s="782"/>
      <c r="F12" s="762"/>
      <c r="G12" s="762"/>
      <c r="H12" s="762"/>
      <c r="I12" s="762"/>
      <c r="J12" s="762"/>
      <c r="K12" s="762"/>
      <c r="L12" s="762"/>
      <c r="M12" s="945"/>
      <c r="N12" s="938"/>
      <c r="O12" s="1137"/>
      <c r="P12" s="2232"/>
      <c r="Q12" s="1143"/>
      <c r="R12" s="762"/>
      <c r="S12" s="762"/>
      <c r="T12" s="945"/>
    </row>
    <row r="13" spans="1:20" ht="10.5" customHeight="1" x14ac:dyDescent="0.2">
      <c r="A13" s="1135"/>
      <c r="B13" s="2556" t="s">
        <v>236</v>
      </c>
      <c r="C13" s="2556"/>
      <c r="D13" s="2169"/>
      <c r="E13" s="782"/>
      <c r="F13" s="762"/>
      <c r="G13" s="762"/>
      <c r="H13" s="762"/>
      <c r="I13" s="762"/>
      <c r="J13" s="762"/>
      <c r="K13" s="762"/>
      <c r="L13" s="762"/>
      <c r="M13" s="945"/>
      <c r="N13" s="938"/>
      <c r="O13" s="1137"/>
      <c r="P13" s="2232"/>
      <c r="Q13" s="1143"/>
      <c r="R13" s="762"/>
      <c r="S13" s="762"/>
      <c r="T13" s="945"/>
    </row>
    <row r="14" spans="1:20" ht="10.5" customHeight="1" x14ac:dyDescent="0.2">
      <c r="A14" s="1144"/>
      <c r="B14" s="1144"/>
      <c r="C14" s="952" t="s">
        <v>19</v>
      </c>
      <c r="D14" s="2168">
        <v>0</v>
      </c>
      <c r="E14" s="1913">
        <v>1</v>
      </c>
      <c r="F14" s="22">
        <v>0</v>
      </c>
      <c r="G14" s="22">
        <v>0</v>
      </c>
      <c r="H14" s="22">
        <v>1</v>
      </c>
      <c r="I14" s="22">
        <v>2</v>
      </c>
      <c r="J14" s="22">
        <v>1</v>
      </c>
      <c r="K14" s="22">
        <v>1</v>
      </c>
      <c r="L14" s="22">
        <v>0</v>
      </c>
      <c r="M14" s="945"/>
      <c r="N14" s="938"/>
      <c r="O14" s="1137"/>
      <c r="P14" s="2171">
        <f>SUM(D14:F14)</f>
        <v>1</v>
      </c>
      <c r="Q14" s="22">
        <f>SUM(H14:J14)</f>
        <v>4</v>
      </c>
      <c r="R14" s="22">
        <v>4</v>
      </c>
      <c r="S14" s="22">
        <v>1</v>
      </c>
      <c r="T14" s="945"/>
    </row>
    <row r="15" spans="1:20" ht="10.5" customHeight="1" x14ac:dyDescent="0.2">
      <c r="A15" s="1139"/>
      <c r="B15" s="1139"/>
      <c r="C15" s="955" t="s">
        <v>20</v>
      </c>
      <c r="D15" s="2240">
        <v>15</v>
      </c>
      <c r="E15" s="1922">
        <v>0</v>
      </c>
      <c r="F15" s="17">
        <v>3</v>
      </c>
      <c r="G15" s="17">
        <v>0</v>
      </c>
      <c r="H15" s="17">
        <v>1</v>
      </c>
      <c r="I15" s="17">
        <v>0</v>
      </c>
      <c r="J15" s="17">
        <v>0</v>
      </c>
      <c r="K15" s="17">
        <v>0</v>
      </c>
      <c r="L15" s="17">
        <v>0</v>
      </c>
      <c r="M15" s="945"/>
      <c r="N15" s="938"/>
      <c r="O15" s="1141"/>
      <c r="P15" s="2172">
        <f>SUM(D15:F15)</f>
        <v>18</v>
      </c>
      <c r="Q15" s="17">
        <f>SUM(H15:J15)</f>
        <v>1</v>
      </c>
      <c r="R15" s="17">
        <v>1</v>
      </c>
      <c r="S15" s="17">
        <v>0</v>
      </c>
      <c r="T15" s="945"/>
    </row>
    <row r="16" spans="1:20" ht="10.5" customHeight="1" x14ac:dyDescent="0.2">
      <c r="A16" s="1139"/>
      <c r="B16" s="1139"/>
      <c r="C16" s="954" t="s">
        <v>21</v>
      </c>
      <c r="D16" s="2240">
        <v>1</v>
      </c>
      <c r="E16" s="1922">
        <v>3</v>
      </c>
      <c r="F16" s="17">
        <v>1</v>
      </c>
      <c r="G16" s="17">
        <v>2</v>
      </c>
      <c r="H16" s="17">
        <v>2</v>
      </c>
      <c r="I16" s="17">
        <v>2</v>
      </c>
      <c r="J16" s="17">
        <v>0</v>
      </c>
      <c r="K16" s="17">
        <v>5</v>
      </c>
      <c r="L16" s="17">
        <v>1</v>
      </c>
      <c r="M16" s="945"/>
      <c r="N16" s="938"/>
      <c r="O16" s="1141"/>
      <c r="P16" s="2172">
        <f t="shared" ref="P16:P28" si="2">SUM(D16:F16)</f>
        <v>5</v>
      </c>
      <c r="Q16" s="17">
        <f t="shared" ref="Q16:Q28" si="3">SUM(H16:J16)</f>
        <v>4</v>
      </c>
      <c r="R16" s="17">
        <v>6</v>
      </c>
      <c r="S16" s="17">
        <v>7</v>
      </c>
      <c r="T16" s="945"/>
    </row>
    <row r="17" spans="1:20" ht="10.5" customHeight="1" x14ac:dyDescent="0.2">
      <c r="A17" s="1139"/>
      <c r="B17" s="1139"/>
      <c r="C17" s="954" t="s">
        <v>22</v>
      </c>
      <c r="D17" s="2240">
        <v>1</v>
      </c>
      <c r="E17" s="1922">
        <v>3</v>
      </c>
      <c r="F17" s="17">
        <v>20</v>
      </c>
      <c r="G17" s="17">
        <v>5</v>
      </c>
      <c r="H17" s="17">
        <v>6</v>
      </c>
      <c r="I17" s="17">
        <v>5</v>
      </c>
      <c r="J17" s="17">
        <v>2</v>
      </c>
      <c r="K17" s="17">
        <v>16</v>
      </c>
      <c r="L17" s="17">
        <v>9</v>
      </c>
      <c r="M17" s="945"/>
      <c r="N17" s="938"/>
      <c r="O17" s="1141"/>
      <c r="P17" s="2172">
        <f t="shared" si="2"/>
        <v>24</v>
      </c>
      <c r="Q17" s="17">
        <f t="shared" si="3"/>
        <v>13</v>
      </c>
      <c r="R17" s="17">
        <v>18</v>
      </c>
      <c r="S17" s="17">
        <v>29</v>
      </c>
      <c r="T17" s="945"/>
    </row>
    <row r="18" spans="1:20" ht="10.5" customHeight="1" x14ac:dyDescent="0.2">
      <c r="A18" s="1139"/>
      <c r="B18" s="1139"/>
      <c r="C18" s="954" t="s">
        <v>364</v>
      </c>
      <c r="D18" s="2240">
        <v>0</v>
      </c>
      <c r="E18" s="1922">
        <v>0</v>
      </c>
      <c r="F18" s="17">
        <v>0</v>
      </c>
      <c r="G18" s="17">
        <v>3</v>
      </c>
      <c r="H18" s="17">
        <v>1</v>
      </c>
      <c r="I18" s="17">
        <v>0</v>
      </c>
      <c r="J18" s="17">
        <v>0</v>
      </c>
      <c r="K18" s="17">
        <v>1</v>
      </c>
      <c r="L18" s="17">
        <v>-3</v>
      </c>
      <c r="M18" s="945"/>
      <c r="N18" s="938"/>
      <c r="O18" s="1141"/>
      <c r="P18" s="2172">
        <f t="shared" si="2"/>
        <v>0</v>
      </c>
      <c r="Q18" s="17">
        <f t="shared" si="3"/>
        <v>1</v>
      </c>
      <c r="R18" s="17">
        <v>4</v>
      </c>
      <c r="S18" s="17">
        <v>38</v>
      </c>
      <c r="T18" s="945"/>
    </row>
    <row r="19" spans="1:20" ht="10.5" customHeight="1" x14ac:dyDescent="0.2">
      <c r="A19" s="1139"/>
      <c r="B19" s="1139"/>
      <c r="C19" s="954" t="s">
        <v>24</v>
      </c>
      <c r="D19" s="2240">
        <v>2</v>
      </c>
      <c r="E19" s="1922">
        <v>0</v>
      </c>
      <c r="F19" s="17">
        <v>0</v>
      </c>
      <c r="G19" s="17">
        <v>0</v>
      </c>
      <c r="H19" s="17">
        <v>1</v>
      </c>
      <c r="I19" s="17">
        <v>0</v>
      </c>
      <c r="J19" s="17">
        <v>0</v>
      </c>
      <c r="K19" s="17">
        <v>2</v>
      </c>
      <c r="L19" s="17">
        <v>0</v>
      </c>
      <c r="M19" s="945"/>
      <c r="N19" s="938"/>
      <c r="O19" s="1141"/>
      <c r="P19" s="2172">
        <f t="shared" si="2"/>
        <v>2</v>
      </c>
      <c r="Q19" s="17">
        <f t="shared" si="3"/>
        <v>1</v>
      </c>
      <c r="R19" s="17">
        <v>1</v>
      </c>
      <c r="S19" s="17">
        <v>3</v>
      </c>
      <c r="T19" s="945"/>
    </row>
    <row r="20" spans="1:20" ht="10.5" customHeight="1" x14ac:dyDescent="0.2">
      <c r="A20" s="1139"/>
      <c r="B20" s="1139"/>
      <c r="C20" s="954" t="s">
        <v>25</v>
      </c>
      <c r="D20" s="2240">
        <v>25</v>
      </c>
      <c r="E20" s="1922">
        <v>2</v>
      </c>
      <c r="F20" s="17">
        <v>22</v>
      </c>
      <c r="G20" s="17">
        <v>8</v>
      </c>
      <c r="H20" s="17">
        <v>18</v>
      </c>
      <c r="I20" s="17">
        <v>25</v>
      </c>
      <c r="J20" s="17">
        <v>4</v>
      </c>
      <c r="K20" s="17">
        <v>7</v>
      </c>
      <c r="L20" s="17">
        <v>3</v>
      </c>
      <c r="M20" s="945"/>
      <c r="N20" s="938"/>
      <c r="O20" s="1141"/>
      <c r="P20" s="2172">
        <f t="shared" si="2"/>
        <v>49</v>
      </c>
      <c r="Q20" s="17">
        <f t="shared" si="3"/>
        <v>47</v>
      </c>
      <c r="R20" s="17">
        <v>55</v>
      </c>
      <c r="S20" s="17">
        <v>19</v>
      </c>
      <c r="T20" s="945"/>
    </row>
    <row r="21" spans="1:20" ht="10.5" customHeight="1" x14ac:dyDescent="0.2">
      <c r="A21" s="1139"/>
      <c r="B21" s="1139"/>
      <c r="C21" s="954" t="s">
        <v>26</v>
      </c>
      <c r="D21" s="2240">
        <v>0</v>
      </c>
      <c r="E21" s="1922">
        <v>1</v>
      </c>
      <c r="F21" s="17">
        <v>0</v>
      </c>
      <c r="G21" s="17">
        <v>0</v>
      </c>
      <c r="H21" s="17">
        <v>0</v>
      </c>
      <c r="I21" s="17">
        <v>1</v>
      </c>
      <c r="J21" s="17">
        <v>0</v>
      </c>
      <c r="K21" s="17">
        <v>1</v>
      </c>
      <c r="L21" s="17">
        <v>-1</v>
      </c>
      <c r="M21" s="945"/>
      <c r="N21" s="938"/>
      <c r="O21" s="1141"/>
      <c r="P21" s="2172">
        <f t="shared" si="2"/>
        <v>1</v>
      </c>
      <c r="Q21" s="17">
        <f t="shared" si="3"/>
        <v>1</v>
      </c>
      <c r="R21" s="17">
        <v>1</v>
      </c>
      <c r="S21" s="17">
        <v>1</v>
      </c>
      <c r="T21" s="945"/>
    </row>
    <row r="22" spans="1:20" ht="10.5" customHeight="1" x14ac:dyDescent="0.2">
      <c r="A22" s="1139"/>
      <c r="B22" s="1139"/>
      <c r="C22" s="954" t="s">
        <v>27</v>
      </c>
      <c r="D22" s="2240">
        <v>9</v>
      </c>
      <c r="E22" s="1922">
        <v>1</v>
      </c>
      <c r="F22" s="17">
        <v>0</v>
      </c>
      <c r="G22" s="17">
        <v>4</v>
      </c>
      <c r="H22" s="17">
        <v>0</v>
      </c>
      <c r="I22" s="17">
        <v>1</v>
      </c>
      <c r="J22" s="17">
        <v>0</v>
      </c>
      <c r="K22" s="17">
        <v>0</v>
      </c>
      <c r="L22" s="17">
        <v>4</v>
      </c>
      <c r="M22" s="945"/>
      <c r="N22" s="938"/>
      <c r="O22" s="1141"/>
      <c r="P22" s="2172">
        <f t="shared" si="2"/>
        <v>10</v>
      </c>
      <c r="Q22" s="17">
        <f t="shared" si="3"/>
        <v>1</v>
      </c>
      <c r="R22" s="17">
        <v>5</v>
      </c>
      <c r="S22" s="17">
        <v>12</v>
      </c>
      <c r="T22" s="945"/>
    </row>
    <row r="23" spans="1:20" ht="10.5" customHeight="1" x14ac:dyDescent="0.2">
      <c r="A23" s="1139"/>
      <c r="B23" s="1139"/>
      <c r="C23" s="954" t="s">
        <v>29</v>
      </c>
      <c r="D23" s="2240">
        <v>0</v>
      </c>
      <c r="E23" s="1922">
        <v>0</v>
      </c>
      <c r="F23" s="17">
        <v>0</v>
      </c>
      <c r="G23" s="17">
        <v>0</v>
      </c>
      <c r="H23" s="17">
        <v>0</v>
      </c>
      <c r="I23" s="17">
        <v>0</v>
      </c>
      <c r="J23" s="17">
        <v>0</v>
      </c>
      <c r="K23" s="17">
        <v>1</v>
      </c>
      <c r="L23" s="17">
        <v>0</v>
      </c>
      <c r="M23" s="945"/>
      <c r="N23" s="938"/>
      <c r="O23" s="1141"/>
      <c r="P23" s="2172">
        <f t="shared" si="2"/>
        <v>0</v>
      </c>
      <c r="Q23" s="17">
        <f t="shared" si="3"/>
        <v>0</v>
      </c>
      <c r="R23" s="17">
        <v>0</v>
      </c>
      <c r="S23" s="17">
        <v>1</v>
      </c>
      <c r="T23" s="945"/>
    </row>
    <row r="24" spans="1:20" ht="10.5" customHeight="1" x14ac:dyDescent="0.2">
      <c r="A24" s="1139"/>
      <c r="B24" s="1139"/>
      <c r="C24" s="954" t="s">
        <v>30</v>
      </c>
      <c r="D24" s="2240">
        <v>1</v>
      </c>
      <c r="E24" s="1922">
        <v>0</v>
      </c>
      <c r="F24" s="17">
        <v>0</v>
      </c>
      <c r="G24" s="17">
        <v>-1</v>
      </c>
      <c r="H24" s="17">
        <v>1</v>
      </c>
      <c r="I24" s="17">
        <v>0</v>
      </c>
      <c r="J24" s="17">
        <v>0</v>
      </c>
      <c r="K24" s="17">
        <v>0</v>
      </c>
      <c r="L24" s="17">
        <v>0</v>
      </c>
      <c r="M24" s="945"/>
      <c r="N24" s="938"/>
      <c r="O24" s="1141"/>
      <c r="P24" s="2172">
        <f t="shared" si="2"/>
        <v>1</v>
      </c>
      <c r="Q24" s="17">
        <f t="shared" si="3"/>
        <v>1</v>
      </c>
      <c r="R24" s="17">
        <v>0</v>
      </c>
      <c r="S24" s="17">
        <v>0</v>
      </c>
      <c r="T24" s="945"/>
    </row>
    <row r="25" spans="1:20" ht="10.5" customHeight="1" x14ac:dyDescent="0.2">
      <c r="A25" s="1139"/>
      <c r="B25" s="1139"/>
      <c r="C25" s="954" t="s">
        <v>31</v>
      </c>
      <c r="D25" s="2240">
        <v>0</v>
      </c>
      <c r="E25" s="1922">
        <v>0</v>
      </c>
      <c r="F25" s="17">
        <v>0</v>
      </c>
      <c r="G25" s="17">
        <v>0</v>
      </c>
      <c r="H25" s="17">
        <v>0</v>
      </c>
      <c r="I25" s="17">
        <v>-1</v>
      </c>
      <c r="J25" s="17">
        <v>0</v>
      </c>
      <c r="K25" s="17">
        <v>1</v>
      </c>
      <c r="L25" s="17">
        <v>0</v>
      </c>
      <c r="M25" s="945"/>
      <c r="N25" s="938"/>
      <c r="O25" s="1141"/>
      <c r="P25" s="2172">
        <f t="shared" si="2"/>
        <v>0</v>
      </c>
      <c r="Q25" s="17">
        <f t="shared" si="3"/>
        <v>-1</v>
      </c>
      <c r="R25" s="17">
        <v>-1</v>
      </c>
      <c r="S25" s="17">
        <v>1</v>
      </c>
      <c r="T25" s="945"/>
    </row>
    <row r="26" spans="1:20" ht="10.5" customHeight="1" x14ac:dyDescent="0.2">
      <c r="A26" s="1139"/>
      <c r="B26" s="1139"/>
      <c r="C26" s="954" t="s">
        <v>32</v>
      </c>
      <c r="D26" s="2240">
        <v>0</v>
      </c>
      <c r="E26" s="1922">
        <v>0</v>
      </c>
      <c r="F26" s="1140">
        <v>0</v>
      </c>
      <c r="G26" s="1140">
        <v>0</v>
      </c>
      <c r="H26" s="1140">
        <v>0</v>
      </c>
      <c r="I26" s="1140">
        <v>0</v>
      </c>
      <c r="J26" s="1140">
        <v>0</v>
      </c>
      <c r="K26" s="1140">
        <v>1</v>
      </c>
      <c r="L26" s="1140">
        <v>0</v>
      </c>
      <c r="M26" s="945"/>
      <c r="N26" s="938"/>
      <c r="O26" s="1141"/>
      <c r="P26" s="2172">
        <f t="shared" si="2"/>
        <v>0</v>
      </c>
      <c r="Q26" s="17">
        <f t="shared" si="3"/>
        <v>0</v>
      </c>
      <c r="R26" s="17">
        <v>0</v>
      </c>
      <c r="S26" s="17">
        <v>1</v>
      </c>
      <c r="T26" s="945"/>
    </row>
    <row r="27" spans="1:20" ht="10.5" customHeight="1" x14ac:dyDescent="0.2">
      <c r="A27" s="1139"/>
      <c r="B27" s="1139"/>
      <c r="C27" s="954" t="s">
        <v>33</v>
      </c>
      <c r="D27" s="2240">
        <v>0</v>
      </c>
      <c r="E27" s="1922">
        <v>1</v>
      </c>
      <c r="F27" s="1140">
        <v>0</v>
      </c>
      <c r="G27" s="1140">
        <v>1</v>
      </c>
      <c r="H27" s="1140">
        <v>0</v>
      </c>
      <c r="I27" s="1140">
        <v>0</v>
      </c>
      <c r="J27" s="1140">
        <v>1</v>
      </c>
      <c r="K27" s="1140">
        <v>1</v>
      </c>
      <c r="L27" s="1140">
        <v>0</v>
      </c>
      <c r="M27" s="945"/>
      <c r="N27" s="938"/>
      <c r="O27" s="1141"/>
      <c r="P27" s="2172">
        <f t="shared" si="2"/>
        <v>1</v>
      </c>
      <c r="Q27" s="17">
        <f t="shared" si="3"/>
        <v>1</v>
      </c>
      <c r="R27" s="17">
        <v>2</v>
      </c>
      <c r="S27" s="17">
        <v>2</v>
      </c>
      <c r="T27" s="945"/>
    </row>
    <row r="28" spans="1:20" ht="10.5" customHeight="1" x14ac:dyDescent="0.2">
      <c r="A28" s="1139"/>
      <c r="B28" s="1139"/>
      <c r="C28" s="954" t="s">
        <v>34</v>
      </c>
      <c r="D28" s="2240">
        <v>-1</v>
      </c>
      <c r="E28" s="1922">
        <v>34</v>
      </c>
      <c r="F28" s="1140">
        <v>0</v>
      </c>
      <c r="G28" s="1140">
        <v>0</v>
      </c>
      <c r="H28" s="1140">
        <v>0</v>
      </c>
      <c r="I28" s="1140">
        <v>0</v>
      </c>
      <c r="J28" s="1140">
        <v>0</v>
      </c>
      <c r="K28" s="1140">
        <v>-5</v>
      </c>
      <c r="L28" s="1140">
        <v>0</v>
      </c>
      <c r="M28" s="945"/>
      <c r="N28" s="938"/>
      <c r="O28" s="1141"/>
      <c r="P28" s="2172">
        <f t="shared" si="2"/>
        <v>33</v>
      </c>
      <c r="Q28" s="17">
        <f t="shared" si="3"/>
        <v>0</v>
      </c>
      <c r="R28" s="17">
        <v>0</v>
      </c>
      <c r="S28" s="17">
        <v>-5</v>
      </c>
      <c r="T28" s="945"/>
    </row>
    <row r="29" spans="1:20" ht="10.5" customHeight="1" x14ac:dyDescent="0.2">
      <c r="A29" s="1139"/>
      <c r="B29" s="1139"/>
      <c r="C29" s="954" t="s">
        <v>35</v>
      </c>
      <c r="D29" s="2252">
        <v>0</v>
      </c>
      <c r="E29" s="1924">
        <v>-1</v>
      </c>
      <c r="F29" s="959">
        <v>1</v>
      </c>
      <c r="G29" s="959">
        <v>3</v>
      </c>
      <c r="H29" s="959">
        <v>-1</v>
      </c>
      <c r="I29" s="959">
        <v>6</v>
      </c>
      <c r="J29" s="959">
        <v>0</v>
      </c>
      <c r="K29" s="959">
        <v>1</v>
      </c>
      <c r="L29" s="959">
        <v>0</v>
      </c>
      <c r="M29" s="1145"/>
      <c r="N29" s="1146"/>
      <c r="O29" s="1141"/>
      <c r="P29" s="2172">
        <f>SUM(D29:F29)</f>
        <v>0</v>
      </c>
      <c r="Q29" s="17">
        <f>SUM(H29:J29)</f>
        <v>5</v>
      </c>
      <c r="R29" s="17">
        <v>8</v>
      </c>
      <c r="S29" s="17">
        <v>1</v>
      </c>
      <c r="T29" s="1145"/>
    </row>
    <row r="30" spans="1:20" ht="10.5" customHeight="1" x14ac:dyDescent="0.2">
      <c r="A30" s="912"/>
      <c r="B30" s="2555" t="s">
        <v>365</v>
      </c>
      <c r="C30" s="2555"/>
      <c r="D30" s="2170">
        <f>SUM(D14:D29)</f>
        <v>53</v>
      </c>
      <c r="E30" s="1914">
        <f>SUM(E14:E29)</f>
        <v>45</v>
      </c>
      <c r="F30" s="1914">
        <f t="shared" ref="F30:L30" si="4">SUM(F14:F29)</f>
        <v>47</v>
      </c>
      <c r="G30" s="1914">
        <f t="shared" si="4"/>
        <v>25</v>
      </c>
      <c r="H30" s="1914">
        <f t="shared" si="4"/>
        <v>30</v>
      </c>
      <c r="I30" s="1914">
        <f t="shared" si="4"/>
        <v>41</v>
      </c>
      <c r="J30" s="1914">
        <f t="shared" si="4"/>
        <v>8</v>
      </c>
      <c r="K30" s="1914">
        <f t="shared" si="4"/>
        <v>33</v>
      </c>
      <c r="L30" s="1914">
        <f t="shared" si="4"/>
        <v>13</v>
      </c>
      <c r="M30" s="1148"/>
      <c r="N30" s="1146"/>
      <c r="O30" s="1149"/>
      <c r="P30" s="2174">
        <f>SUM(P14:P29)</f>
        <v>145</v>
      </c>
      <c r="Q30" s="19">
        <f>SUM(Q14:Q29)</f>
        <v>79</v>
      </c>
      <c r="R30" s="19">
        <f t="shared" ref="R30:S30" si="5">SUM(R14:R29)</f>
        <v>104</v>
      </c>
      <c r="S30" s="19">
        <f t="shared" si="5"/>
        <v>111</v>
      </c>
      <c r="T30" s="1148"/>
    </row>
    <row r="31" spans="1:20" ht="10.5" customHeight="1" x14ac:dyDescent="0.2">
      <c r="A31" s="2427" t="s">
        <v>366</v>
      </c>
      <c r="B31" s="2427"/>
      <c r="C31" s="2427"/>
      <c r="D31" s="2226">
        <f>D11+D30</f>
        <v>239</v>
      </c>
      <c r="E31" s="1925">
        <f>E11+E30</f>
        <v>239</v>
      </c>
      <c r="F31" s="1925">
        <f t="shared" ref="F31:L31" si="6">F11+F30</f>
        <v>224</v>
      </c>
      <c r="G31" s="1925">
        <f t="shared" si="6"/>
        <v>219</v>
      </c>
      <c r="H31" s="1925">
        <f t="shared" si="6"/>
        <v>224</v>
      </c>
      <c r="I31" s="1925">
        <f t="shared" si="6"/>
        <v>230</v>
      </c>
      <c r="J31" s="1925">
        <f t="shared" si="6"/>
        <v>187</v>
      </c>
      <c r="K31" s="1925">
        <f t="shared" si="6"/>
        <v>220</v>
      </c>
      <c r="L31" s="1925">
        <f t="shared" si="6"/>
        <v>203</v>
      </c>
      <c r="M31" s="1150"/>
      <c r="N31" s="1151"/>
      <c r="O31" s="1152"/>
      <c r="P31" s="2173">
        <f>P11+P30</f>
        <v>702</v>
      </c>
      <c r="Q31" s="27">
        <f>Q11+Q30</f>
        <v>641</v>
      </c>
      <c r="R31" s="27">
        <f t="shared" ref="R31:S31" si="7">R11+R30</f>
        <v>860</v>
      </c>
      <c r="S31" s="27">
        <f t="shared" si="7"/>
        <v>864</v>
      </c>
      <c r="T31" s="1150"/>
    </row>
    <row r="32" spans="1:20" ht="10.5" customHeight="1" x14ac:dyDescent="0.2">
      <c r="A32" s="936"/>
      <c r="B32" s="936"/>
      <c r="C32" s="936"/>
      <c r="D32" s="2258"/>
      <c r="E32" s="1940"/>
      <c r="F32" s="1153"/>
      <c r="G32" s="1153"/>
      <c r="H32" s="1153"/>
      <c r="I32" s="1153"/>
      <c r="J32" s="1153"/>
      <c r="K32" s="1153"/>
      <c r="L32" s="1153"/>
      <c r="M32" s="1154"/>
      <c r="N32" s="1154"/>
      <c r="O32" s="1154"/>
      <c r="P32" s="2260"/>
      <c r="Q32" s="1153"/>
      <c r="R32" s="1153"/>
      <c r="S32" s="1153"/>
      <c r="T32" s="1154"/>
    </row>
    <row r="33" spans="1:23" ht="11.25" customHeight="1" x14ac:dyDescent="0.2">
      <c r="A33" s="2593" t="s">
        <v>899</v>
      </c>
      <c r="B33" s="2593"/>
      <c r="C33" s="2556"/>
      <c r="D33" s="2259"/>
      <c r="E33" s="1156"/>
      <c r="F33" s="1155"/>
      <c r="G33" s="1155"/>
      <c r="H33" s="1155"/>
      <c r="I33" s="1155"/>
      <c r="J33" s="1155"/>
      <c r="K33" s="1155"/>
      <c r="L33" s="1155"/>
      <c r="M33" s="1154"/>
      <c r="N33" s="1154"/>
      <c r="O33" s="1154"/>
      <c r="P33" s="1156"/>
      <c r="Q33" s="1155"/>
      <c r="R33" s="1155"/>
      <c r="S33" s="1155"/>
      <c r="T33" s="1154"/>
    </row>
    <row r="34" spans="1:23" ht="10.5" customHeight="1" x14ac:dyDescent="0.2">
      <c r="A34" s="1135"/>
      <c r="B34" s="2556" t="s">
        <v>303</v>
      </c>
      <c r="C34" s="2592"/>
      <c r="D34" s="2169"/>
      <c r="E34" s="782"/>
      <c r="F34" s="762"/>
      <c r="G34" s="762"/>
      <c r="H34" s="762"/>
      <c r="I34" s="762"/>
      <c r="J34" s="762"/>
      <c r="K34" s="762"/>
      <c r="L34" s="762"/>
      <c r="M34" s="1157"/>
      <c r="N34" s="1146"/>
      <c r="O34" s="1158"/>
      <c r="P34" s="782"/>
      <c r="Q34" s="762"/>
      <c r="R34" s="762"/>
      <c r="S34" s="762"/>
      <c r="T34" s="1157"/>
    </row>
    <row r="35" spans="1:23" ht="10.5" customHeight="1" x14ac:dyDescent="0.2">
      <c r="A35" s="1144"/>
      <c r="B35" s="1144"/>
      <c r="C35" s="952" t="s">
        <v>11</v>
      </c>
      <c r="D35" s="2168">
        <v>183</v>
      </c>
      <c r="E35" s="1913">
        <v>190</v>
      </c>
      <c r="F35" s="736">
        <v>177</v>
      </c>
      <c r="G35" s="736">
        <v>179</v>
      </c>
      <c r="H35" s="736">
        <v>182</v>
      </c>
      <c r="I35" s="736">
        <v>180</v>
      </c>
      <c r="J35" s="736">
        <v>170</v>
      </c>
      <c r="K35" s="736">
        <v>170</v>
      </c>
      <c r="L35" s="736">
        <v>187</v>
      </c>
      <c r="M35" s="1145"/>
      <c r="N35" s="1146"/>
      <c r="O35" s="1159"/>
      <c r="P35" s="2171">
        <f>SUM(D35:F35)</f>
        <v>550</v>
      </c>
      <c r="Q35" s="736">
        <f>SUM(H35:J35)</f>
        <v>532</v>
      </c>
      <c r="R35" s="736">
        <v>711</v>
      </c>
      <c r="S35" s="736">
        <v>722</v>
      </c>
      <c r="T35" s="1145"/>
    </row>
    <row r="36" spans="1:23" ht="10.5" customHeight="1" x14ac:dyDescent="0.2">
      <c r="A36" s="1139"/>
      <c r="B36" s="1139"/>
      <c r="C36" s="954" t="s">
        <v>13</v>
      </c>
      <c r="D36" s="2252">
        <v>3</v>
      </c>
      <c r="E36" s="1924">
        <v>4</v>
      </c>
      <c r="F36" s="959">
        <v>0</v>
      </c>
      <c r="G36" s="959">
        <v>15</v>
      </c>
      <c r="H36" s="959">
        <v>12</v>
      </c>
      <c r="I36" s="959">
        <v>9</v>
      </c>
      <c r="J36" s="959">
        <v>9</v>
      </c>
      <c r="K36" s="959">
        <v>17</v>
      </c>
      <c r="L36" s="959">
        <v>3</v>
      </c>
      <c r="M36" s="1145"/>
      <c r="N36" s="1146"/>
      <c r="O36" s="1147"/>
      <c r="P36" s="2171">
        <f>SUM(D36:F36)</f>
        <v>7</v>
      </c>
      <c r="Q36" s="736">
        <f>SUM(H36:J36)</f>
        <v>30</v>
      </c>
      <c r="R36" s="959">
        <v>45</v>
      </c>
      <c r="S36" s="959">
        <v>31</v>
      </c>
      <c r="T36" s="1145"/>
    </row>
    <row r="37" spans="1:23" ht="10.5" customHeight="1" x14ac:dyDescent="0.2">
      <c r="A37" s="1135"/>
      <c r="B37" s="1135"/>
      <c r="C37" s="938"/>
      <c r="D37" s="2170">
        <f>SUM(D35:D36)</f>
        <v>186</v>
      </c>
      <c r="E37" s="1914">
        <f>SUM(E35:E36)</f>
        <v>194</v>
      </c>
      <c r="F37" s="1914">
        <f t="shared" ref="F37:L37" si="8">SUM(F35:F36)</f>
        <v>177</v>
      </c>
      <c r="G37" s="1914">
        <f t="shared" si="8"/>
        <v>194</v>
      </c>
      <c r="H37" s="1914">
        <f t="shared" si="8"/>
        <v>194</v>
      </c>
      <c r="I37" s="1914">
        <f t="shared" si="8"/>
        <v>189</v>
      </c>
      <c r="J37" s="1914">
        <f t="shared" si="8"/>
        <v>179</v>
      </c>
      <c r="K37" s="1914">
        <f t="shared" si="8"/>
        <v>187</v>
      </c>
      <c r="L37" s="1914">
        <f t="shared" si="8"/>
        <v>190</v>
      </c>
      <c r="M37" s="1148"/>
      <c r="N37" s="1146"/>
      <c r="O37" s="1149"/>
      <c r="P37" s="2174">
        <f>SUM(P35:P36)</f>
        <v>557</v>
      </c>
      <c r="Q37" s="19">
        <f>SUM(Q35:Q36)</f>
        <v>562</v>
      </c>
      <c r="R37" s="19">
        <f>SUM(R35:R36)</f>
        <v>756</v>
      </c>
      <c r="S37" s="19">
        <f>SUM(S35:S36)</f>
        <v>753</v>
      </c>
      <c r="T37" s="1148"/>
    </row>
    <row r="38" spans="1:23" ht="10.5" customHeight="1" x14ac:dyDescent="0.2">
      <c r="A38" s="1160"/>
      <c r="B38" s="2537" t="s">
        <v>248</v>
      </c>
      <c r="C38" s="2537"/>
      <c r="D38" s="2169"/>
      <c r="E38" s="782"/>
      <c r="F38" s="14"/>
      <c r="G38" s="14"/>
      <c r="H38" s="14"/>
      <c r="I38" s="14"/>
      <c r="J38" s="14"/>
      <c r="K38" s="14"/>
      <c r="L38" s="14"/>
      <c r="M38" s="1161"/>
      <c r="N38" s="1151"/>
      <c r="O38" s="1162"/>
      <c r="P38" s="2232"/>
      <c r="Q38" s="14"/>
      <c r="R38" s="14"/>
      <c r="S38" s="14"/>
      <c r="T38" s="1161"/>
    </row>
    <row r="39" spans="1:23" ht="10.5" customHeight="1" x14ac:dyDescent="0.2">
      <c r="A39" s="1144"/>
      <c r="B39" s="1144"/>
      <c r="C39" s="952" t="s">
        <v>11</v>
      </c>
      <c r="D39" s="2168">
        <v>3</v>
      </c>
      <c r="E39" s="1913">
        <v>4</v>
      </c>
      <c r="F39" s="736">
        <v>5</v>
      </c>
      <c r="G39" s="736">
        <v>10</v>
      </c>
      <c r="H39" s="736">
        <v>6</v>
      </c>
      <c r="I39" s="736">
        <v>11</v>
      </c>
      <c r="J39" s="736">
        <v>4</v>
      </c>
      <c r="K39" s="736">
        <v>15</v>
      </c>
      <c r="L39" s="736">
        <v>2</v>
      </c>
      <c r="M39" s="1145"/>
      <c r="N39" s="1146"/>
      <c r="O39" s="1147"/>
      <c r="P39" s="2171">
        <f>SUM(D39:F39)</f>
        <v>12</v>
      </c>
      <c r="Q39" s="736">
        <f>SUM(H39:J39)</f>
        <v>21</v>
      </c>
      <c r="R39" s="736">
        <v>31</v>
      </c>
      <c r="S39" s="736">
        <v>36</v>
      </c>
      <c r="T39" s="1145"/>
    </row>
    <row r="40" spans="1:23" ht="10.5" customHeight="1" x14ac:dyDescent="0.2">
      <c r="A40" s="1144"/>
      <c r="B40" s="1144"/>
      <c r="C40" s="952" t="s">
        <v>12</v>
      </c>
      <c r="D40" s="2168">
        <v>45</v>
      </c>
      <c r="E40" s="1913">
        <v>36</v>
      </c>
      <c r="F40" s="736">
        <v>41</v>
      </c>
      <c r="G40" s="736">
        <v>7</v>
      </c>
      <c r="H40" s="736">
        <v>17</v>
      </c>
      <c r="I40" s="736">
        <v>24</v>
      </c>
      <c r="J40" s="736">
        <v>-1</v>
      </c>
      <c r="K40" s="736">
        <v>1</v>
      </c>
      <c r="L40" s="736">
        <v>5</v>
      </c>
      <c r="M40" s="1145"/>
      <c r="N40" s="1146"/>
      <c r="O40" s="1163"/>
      <c r="P40" s="2171">
        <f>SUM(D40:F40)</f>
        <v>122</v>
      </c>
      <c r="Q40" s="736">
        <f>SUM(H40:J40)</f>
        <v>40</v>
      </c>
      <c r="R40" s="736">
        <v>47</v>
      </c>
      <c r="S40" s="736">
        <v>9</v>
      </c>
      <c r="T40" s="1145"/>
    </row>
    <row r="41" spans="1:23" ht="10.5" customHeight="1" x14ac:dyDescent="0.2">
      <c r="A41" s="1139"/>
      <c r="B41" s="1139"/>
      <c r="C41" s="954" t="s">
        <v>13</v>
      </c>
      <c r="D41" s="2252">
        <v>5</v>
      </c>
      <c r="E41" s="1924">
        <v>5</v>
      </c>
      <c r="F41" s="959">
        <v>1</v>
      </c>
      <c r="G41" s="959">
        <v>8</v>
      </c>
      <c r="H41" s="959">
        <v>7</v>
      </c>
      <c r="I41" s="959">
        <v>6</v>
      </c>
      <c r="J41" s="959">
        <v>5</v>
      </c>
      <c r="K41" s="959">
        <v>17</v>
      </c>
      <c r="L41" s="959">
        <v>6</v>
      </c>
      <c r="M41" s="1145"/>
      <c r="N41" s="1146"/>
      <c r="O41" s="1147"/>
      <c r="P41" s="2171">
        <f>SUM(D41:F41)</f>
        <v>11</v>
      </c>
      <c r="Q41" s="736">
        <f>SUM(H41:J41)</f>
        <v>18</v>
      </c>
      <c r="R41" s="959">
        <v>26</v>
      </c>
      <c r="S41" s="959">
        <v>66</v>
      </c>
      <c r="T41" s="1145"/>
    </row>
    <row r="42" spans="1:23" ht="10.5" customHeight="1" x14ac:dyDescent="0.2">
      <c r="A42" s="1135"/>
      <c r="B42" s="1135"/>
      <c r="C42" s="938"/>
      <c r="D42" s="2170">
        <f>SUM(D39:D41)</f>
        <v>53</v>
      </c>
      <c r="E42" s="1914">
        <f>SUM(E39:E41)</f>
        <v>45</v>
      </c>
      <c r="F42" s="1914">
        <f t="shared" ref="F42:L42" si="9">SUM(F39:F41)</f>
        <v>47</v>
      </c>
      <c r="G42" s="1914">
        <f t="shared" si="9"/>
        <v>25</v>
      </c>
      <c r="H42" s="1914">
        <f t="shared" si="9"/>
        <v>30</v>
      </c>
      <c r="I42" s="1914">
        <f t="shared" si="9"/>
        <v>41</v>
      </c>
      <c r="J42" s="1914">
        <f t="shared" si="9"/>
        <v>8</v>
      </c>
      <c r="K42" s="1914">
        <f t="shared" si="9"/>
        <v>33</v>
      </c>
      <c r="L42" s="1914">
        <f t="shared" si="9"/>
        <v>13</v>
      </c>
      <c r="M42" s="1148"/>
      <c r="N42" s="1146"/>
      <c r="O42" s="1149"/>
      <c r="P42" s="2174">
        <f>SUM(P39:P41)</f>
        <v>145</v>
      </c>
      <c r="Q42" s="19">
        <f>SUM(Q39:Q41)</f>
        <v>79</v>
      </c>
      <c r="R42" s="19">
        <f>SUM(R39:R41)</f>
        <v>104</v>
      </c>
      <c r="S42" s="19">
        <f>SUM(S39:S41)</f>
        <v>111</v>
      </c>
      <c r="T42" s="1148"/>
    </row>
    <row r="43" spans="1:23" ht="10.5" customHeight="1" x14ac:dyDescent="0.2">
      <c r="A43" s="2536" t="s">
        <v>366</v>
      </c>
      <c r="B43" s="2536"/>
      <c r="C43" s="2536"/>
      <c r="D43" s="2226">
        <f>D37+D42</f>
        <v>239</v>
      </c>
      <c r="E43" s="1925">
        <f>E37+E42</f>
        <v>239</v>
      </c>
      <c r="F43" s="1925">
        <f t="shared" ref="F43:L43" si="10">F37+F42</f>
        <v>224</v>
      </c>
      <c r="G43" s="1925">
        <f t="shared" si="10"/>
        <v>219</v>
      </c>
      <c r="H43" s="1925">
        <f t="shared" si="10"/>
        <v>224</v>
      </c>
      <c r="I43" s="1925">
        <f t="shared" si="10"/>
        <v>230</v>
      </c>
      <c r="J43" s="1925">
        <f t="shared" si="10"/>
        <v>187</v>
      </c>
      <c r="K43" s="1925">
        <f t="shared" si="10"/>
        <v>220</v>
      </c>
      <c r="L43" s="1925">
        <f t="shared" si="10"/>
        <v>203</v>
      </c>
      <c r="M43" s="1150"/>
      <c r="N43" s="1151"/>
      <c r="O43" s="1152"/>
      <c r="P43" s="2173">
        <f>P37+P42</f>
        <v>702</v>
      </c>
      <c r="Q43" s="27">
        <f>Q37+Q42</f>
        <v>641</v>
      </c>
      <c r="R43" s="27">
        <f t="shared" ref="R43:S43" si="11">R37+R42</f>
        <v>860</v>
      </c>
      <c r="S43" s="27">
        <f t="shared" si="11"/>
        <v>864</v>
      </c>
      <c r="T43" s="1150"/>
    </row>
    <row r="44" spans="1:23" ht="9.9499999999999993" customHeight="1" x14ac:dyDescent="0.2"/>
    <row r="45" spans="1:23" ht="9" customHeight="1" x14ac:dyDescent="0.2">
      <c r="A45" s="1073" t="s">
        <v>40</v>
      </c>
      <c r="B45" s="2579" t="s">
        <v>891</v>
      </c>
      <c r="C45" s="2579"/>
      <c r="D45" s="2579"/>
      <c r="E45" s="2579"/>
      <c r="F45" s="2579"/>
      <c r="G45" s="2579"/>
      <c r="H45" s="2579"/>
      <c r="I45" s="2579"/>
      <c r="J45" s="2579"/>
      <c r="K45" s="2579"/>
      <c r="L45" s="2579"/>
      <c r="M45" s="2579"/>
      <c r="N45" s="2579"/>
      <c r="O45" s="2579"/>
      <c r="P45" s="2579"/>
      <c r="Q45" s="2579"/>
      <c r="R45" s="2579"/>
      <c r="S45" s="2579"/>
      <c r="U45" s="1004"/>
      <c r="V45" s="1123"/>
      <c r="W45" s="1000"/>
    </row>
  </sheetData>
  <sheetProtection selectLockedCells="1"/>
  <mergeCells count="15">
    <mergeCell ref="B45:S45"/>
    <mergeCell ref="B11:C11"/>
    <mergeCell ref="A1:T1"/>
    <mergeCell ref="B7:C7"/>
    <mergeCell ref="A6:C6"/>
    <mergeCell ref="A4:C4"/>
    <mergeCell ref="A3:C3"/>
    <mergeCell ref="A2:T2"/>
    <mergeCell ref="B13:C13"/>
    <mergeCell ref="A43:C43"/>
    <mergeCell ref="B30:C30"/>
    <mergeCell ref="B38:C38"/>
    <mergeCell ref="B34:C34"/>
    <mergeCell ref="A31:C31"/>
    <mergeCell ref="A33:C33"/>
  </mergeCells>
  <pageMargins left="0.25" right="0.25" top="0.5" bottom="0.25" header="0.5" footer="0.5"/>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zoomScaleNormal="100" workbookViewId="0">
      <selection activeCell="N49" sqref="N49"/>
    </sheetView>
  </sheetViews>
  <sheetFormatPr defaultColWidth="9.140625" defaultRowHeight="12.75" x14ac:dyDescent="0.2"/>
  <cols>
    <col min="1" max="2" width="2.140625" style="1246" customWidth="1"/>
    <col min="3" max="3" width="45.7109375" style="1246" customWidth="1"/>
    <col min="4" max="4" width="10.7109375" style="1246" customWidth="1"/>
    <col min="5" max="7" width="7.85546875" style="1246" customWidth="1"/>
    <col min="8" max="8" width="1.28515625" style="1246" customWidth="1"/>
    <col min="9" max="9" width="7.140625" style="1247" customWidth="1"/>
    <col min="10" max="16" width="7.140625" style="1248" customWidth="1"/>
    <col min="17" max="17" width="1.28515625" style="1248" customWidth="1"/>
    <col min="18" max="18" width="9.140625" style="1249" customWidth="1"/>
    <col min="19" max="19" width="9.140625" style="1250" customWidth="1"/>
    <col min="20" max="20" width="9.140625" style="1251" customWidth="1"/>
    <col min="21" max="29" width="9.140625" style="1245" customWidth="1"/>
    <col min="30" max="37" width="9.140625" style="1252" customWidth="1"/>
    <col min="38" max="38" width="9.140625" style="1245" customWidth="1"/>
    <col min="39" max="16384" width="9.140625" style="1245"/>
  </cols>
  <sheetData>
    <row r="1" spans="1:17" ht="15" customHeight="1" x14ac:dyDescent="0.2">
      <c r="A1" s="2611" t="s">
        <v>367</v>
      </c>
      <c r="B1" s="2611"/>
      <c r="C1" s="2611"/>
      <c r="D1" s="2611"/>
      <c r="E1" s="2611"/>
      <c r="F1" s="2611"/>
      <c r="G1" s="2611"/>
      <c r="H1" s="2611"/>
      <c r="I1" s="2611"/>
      <c r="J1" s="2611"/>
      <c r="K1" s="2611"/>
      <c r="L1" s="2611"/>
      <c r="M1" s="2611"/>
      <c r="N1" s="2611"/>
      <c r="O1" s="2611"/>
      <c r="P1" s="2611"/>
      <c r="Q1" s="2611"/>
    </row>
    <row r="2" spans="1:17" s="1165" customFormat="1" ht="9" customHeight="1" x14ac:dyDescent="0.2">
      <c r="A2" s="2612"/>
      <c r="B2" s="2612"/>
      <c r="C2" s="2612"/>
      <c r="D2" s="2612"/>
      <c r="E2" s="2612"/>
      <c r="F2" s="2612"/>
      <c r="G2" s="2612"/>
      <c r="H2" s="2612"/>
      <c r="I2" s="2612"/>
      <c r="J2" s="2612"/>
      <c r="K2" s="2612"/>
      <c r="L2" s="2612"/>
      <c r="M2" s="2612"/>
      <c r="N2" s="2612"/>
      <c r="O2" s="2612"/>
      <c r="P2" s="2612"/>
      <c r="Q2" s="2612"/>
    </row>
    <row r="3" spans="1:17" ht="10.5" customHeight="1" x14ac:dyDescent="0.2">
      <c r="A3" s="1166"/>
      <c r="B3" s="1166"/>
      <c r="C3" s="1166"/>
      <c r="D3" s="1167"/>
      <c r="E3" s="1167"/>
      <c r="F3" s="1167"/>
      <c r="G3" s="909" t="s">
        <v>847</v>
      </c>
      <c r="H3" s="1168"/>
      <c r="I3" s="910" t="s">
        <v>2</v>
      </c>
      <c r="J3" s="910" t="s">
        <v>3</v>
      </c>
      <c r="K3" s="910" t="s">
        <v>4</v>
      </c>
      <c r="L3" s="910" t="s">
        <v>5</v>
      </c>
      <c r="M3" s="910" t="s">
        <v>6</v>
      </c>
      <c r="N3" s="910" t="s">
        <v>7</v>
      </c>
      <c r="O3" s="910" t="s">
        <v>8</v>
      </c>
      <c r="P3" s="910" t="s">
        <v>9</v>
      </c>
      <c r="Q3" s="5"/>
    </row>
    <row r="4" spans="1:17" ht="10.5" customHeight="1" x14ac:dyDescent="0.2">
      <c r="A4" s="1167"/>
      <c r="B4" s="1167"/>
      <c r="C4" s="1167"/>
      <c r="D4" s="1169"/>
      <c r="E4" s="1169"/>
      <c r="F4" s="1169"/>
      <c r="G4" s="1170"/>
      <c r="H4" s="1170"/>
      <c r="I4" s="1170"/>
      <c r="J4" s="1170"/>
      <c r="K4" s="1170"/>
      <c r="L4" s="1170"/>
      <c r="M4" s="1170"/>
      <c r="N4" s="1170"/>
      <c r="O4" s="1170"/>
      <c r="P4" s="1170"/>
      <c r="Q4" s="1171"/>
    </row>
    <row r="5" spans="1:17" ht="10.5" customHeight="1" x14ac:dyDescent="0.2">
      <c r="A5" s="2613" t="s">
        <v>368</v>
      </c>
      <c r="B5" s="2613"/>
      <c r="C5" s="2613"/>
      <c r="D5" s="2613"/>
      <c r="E5" s="2613"/>
      <c r="F5" s="2614"/>
      <c r="G5" s="1172"/>
      <c r="H5" s="1173"/>
      <c r="I5" s="1174"/>
      <c r="J5" s="1174"/>
      <c r="K5" s="1174"/>
      <c r="L5" s="1174"/>
      <c r="M5" s="1174"/>
      <c r="N5" s="1174"/>
      <c r="O5" s="1174"/>
      <c r="P5" s="1174"/>
      <c r="Q5" s="1175"/>
    </row>
    <row r="6" spans="1:17" ht="10.5" customHeight="1" x14ac:dyDescent="0.2">
      <c r="A6" s="1176"/>
      <c r="B6" s="2613" t="s">
        <v>369</v>
      </c>
      <c r="C6" s="2613"/>
      <c r="D6" s="2613"/>
      <c r="E6" s="2613"/>
      <c r="F6" s="2614"/>
      <c r="G6" s="1177"/>
      <c r="H6" s="1178"/>
      <c r="I6" s="1179"/>
      <c r="J6" s="1179"/>
      <c r="K6" s="1179"/>
      <c r="L6" s="1179"/>
      <c r="M6" s="1179"/>
      <c r="N6" s="1179"/>
      <c r="O6" s="1179"/>
      <c r="P6" s="1179"/>
      <c r="Q6" s="1180"/>
    </row>
    <row r="7" spans="1:17" ht="10.5" customHeight="1" x14ac:dyDescent="0.2">
      <c r="A7" s="1181"/>
      <c r="B7" s="1181"/>
      <c r="C7" s="2607" t="s">
        <v>370</v>
      </c>
      <c r="D7" s="2607"/>
      <c r="E7" s="2607"/>
      <c r="F7" s="2608"/>
      <c r="G7" s="2275">
        <v>0.66</v>
      </c>
      <c r="H7" s="1182"/>
      <c r="I7" s="1183">
        <v>0.67</v>
      </c>
      <c r="J7" s="1183">
        <v>0.68</v>
      </c>
      <c r="K7" s="1183">
        <v>0.69</v>
      </c>
      <c r="L7" s="1183">
        <v>0.7</v>
      </c>
      <c r="M7" s="1183">
        <v>0.7</v>
      </c>
      <c r="N7" s="1183">
        <v>0.71</v>
      </c>
      <c r="O7" s="1183">
        <v>0.71</v>
      </c>
      <c r="P7" s="1183">
        <v>0.71</v>
      </c>
      <c r="Q7" s="1184"/>
    </row>
    <row r="8" spans="1:17" ht="10.5" customHeight="1" x14ac:dyDescent="0.2">
      <c r="A8" s="1185"/>
      <c r="B8" s="1185"/>
      <c r="C8" s="2602" t="s">
        <v>248</v>
      </c>
      <c r="D8" s="2602"/>
      <c r="E8" s="2602"/>
      <c r="F8" s="2603"/>
      <c r="G8" s="2275">
        <v>0.34</v>
      </c>
      <c r="H8" s="1182"/>
      <c r="I8" s="1183">
        <v>0.33</v>
      </c>
      <c r="J8" s="1183">
        <v>0.32</v>
      </c>
      <c r="K8" s="1183">
        <v>0.31</v>
      </c>
      <c r="L8" s="1183">
        <v>0.3</v>
      </c>
      <c r="M8" s="1183">
        <v>0.3</v>
      </c>
      <c r="N8" s="1183">
        <v>0.28999999999999998</v>
      </c>
      <c r="O8" s="1183">
        <v>0.28999999999999998</v>
      </c>
      <c r="P8" s="1183">
        <v>0.28999999999999998</v>
      </c>
      <c r="Q8" s="1184"/>
    </row>
    <row r="9" spans="1:17" ht="10.5" customHeight="1" x14ac:dyDescent="0.2">
      <c r="A9" s="1185"/>
      <c r="B9" s="1185"/>
      <c r="C9" s="2602" t="s">
        <v>11</v>
      </c>
      <c r="D9" s="2602"/>
      <c r="E9" s="2602"/>
      <c r="F9" s="2603"/>
      <c r="G9" s="2276">
        <v>0.84</v>
      </c>
      <c r="H9" s="1186"/>
      <c r="I9" s="1187">
        <v>0.84</v>
      </c>
      <c r="J9" s="1187">
        <v>0.85</v>
      </c>
      <c r="K9" s="1187">
        <v>0.85</v>
      </c>
      <c r="L9" s="1187">
        <v>0.86</v>
      </c>
      <c r="M9" s="1187">
        <v>0.86</v>
      </c>
      <c r="N9" s="1187">
        <v>0.86</v>
      </c>
      <c r="O9" s="1187">
        <v>0.86</v>
      </c>
      <c r="P9" s="1187">
        <v>0.86</v>
      </c>
      <c r="Q9" s="1184"/>
    </row>
    <row r="10" spans="1:17" ht="10.5" customHeight="1" x14ac:dyDescent="0.2">
      <c r="A10" s="1185"/>
      <c r="B10" s="1185"/>
      <c r="C10" s="2602" t="s">
        <v>371</v>
      </c>
      <c r="D10" s="2602"/>
      <c r="E10" s="2602"/>
      <c r="F10" s="2603"/>
      <c r="G10" s="2277">
        <v>0.12</v>
      </c>
      <c r="H10" s="1188"/>
      <c r="I10" s="1189">
        <v>0.12</v>
      </c>
      <c r="J10" s="1189">
        <v>0.11</v>
      </c>
      <c r="K10" s="1189">
        <v>0.11</v>
      </c>
      <c r="L10" s="1189">
        <v>0.1</v>
      </c>
      <c r="M10" s="1189">
        <v>0.1</v>
      </c>
      <c r="N10" s="1189">
        <v>0.1</v>
      </c>
      <c r="O10" s="1189">
        <v>0.1</v>
      </c>
      <c r="P10" s="1189">
        <v>0.1</v>
      </c>
      <c r="Q10" s="1184"/>
    </row>
    <row r="11" spans="1:17" ht="10.5" customHeight="1" x14ac:dyDescent="0.2">
      <c r="A11" s="1185"/>
      <c r="B11" s="1185"/>
      <c r="C11" s="2602" t="s">
        <v>13</v>
      </c>
      <c r="D11" s="2602"/>
      <c r="E11" s="2602"/>
      <c r="F11" s="2603"/>
      <c r="G11" s="2278">
        <v>0.04</v>
      </c>
      <c r="H11" s="1190"/>
      <c r="I11" s="1191">
        <v>0.04</v>
      </c>
      <c r="J11" s="1191">
        <v>0.04</v>
      </c>
      <c r="K11" s="1191">
        <v>0.04</v>
      </c>
      <c r="L11" s="1191">
        <v>0.04</v>
      </c>
      <c r="M11" s="1191">
        <v>0.04</v>
      </c>
      <c r="N11" s="1191">
        <v>0.04</v>
      </c>
      <c r="O11" s="1191">
        <v>0.04</v>
      </c>
      <c r="P11" s="1191">
        <v>0.04</v>
      </c>
      <c r="Q11" s="1192"/>
    </row>
    <row r="12" spans="1:17" ht="10.5" customHeight="1" x14ac:dyDescent="0.2">
      <c r="A12" s="2606"/>
      <c r="B12" s="2606"/>
      <c r="C12" s="2606"/>
      <c r="D12" s="2606"/>
      <c r="E12" s="2606"/>
      <c r="F12" s="2606"/>
      <c r="G12" s="2606"/>
      <c r="H12" s="2606"/>
      <c r="I12" s="2606"/>
      <c r="J12" s="2606"/>
      <c r="K12" s="2606"/>
      <c r="L12" s="2606"/>
      <c r="M12" s="2606"/>
      <c r="N12" s="2606"/>
      <c r="O12" s="2606"/>
      <c r="P12" s="2606"/>
      <c r="Q12" s="2606"/>
    </row>
    <row r="13" spans="1:17" ht="10.5" customHeight="1" x14ac:dyDescent="0.2">
      <c r="A13" s="2604" t="s">
        <v>372</v>
      </c>
      <c r="B13" s="2604"/>
      <c r="C13" s="2604"/>
      <c r="D13" s="2604"/>
      <c r="E13" s="2604"/>
      <c r="F13" s="2605"/>
      <c r="G13" s="1193"/>
      <c r="H13" s="1194"/>
      <c r="I13" s="1195"/>
      <c r="J13" s="1195"/>
      <c r="K13" s="1195"/>
      <c r="L13" s="1195"/>
      <c r="M13" s="1195"/>
      <c r="N13" s="1195"/>
      <c r="O13" s="1195"/>
      <c r="P13" s="1195"/>
      <c r="Q13" s="1196"/>
    </row>
    <row r="14" spans="1:17" ht="10.5" customHeight="1" x14ac:dyDescent="0.2">
      <c r="A14" s="1197"/>
      <c r="B14" s="2604" t="s">
        <v>832</v>
      </c>
      <c r="C14" s="2604"/>
      <c r="D14" s="2604"/>
      <c r="E14" s="2604"/>
      <c r="F14" s="2605"/>
      <c r="G14" s="1198"/>
      <c r="H14" s="1199"/>
      <c r="I14" s="1200"/>
      <c r="J14" s="1200"/>
      <c r="K14" s="1200"/>
      <c r="L14" s="1200"/>
      <c r="M14" s="1200"/>
      <c r="N14" s="1200"/>
      <c r="O14" s="1200"/>
      <c r="P14" s="1200"/>
      <c r="Q14" s="1201"/>
    </row>
    <row r="15" spans="1:17" ht="10.5" customHeight="1" x14ac:dyDescent="0.2">
      <c r="A15" s="1202"/>
      <c r="B15" s="1202"/>
      <c r="C15" s="2607" t="s">
        <v>303</v>
      </c>
      <c r="D15" s="2607"/>
      <c r="E15" s="2607"/>
      <c r="F15" s="2608"/>
      <c r="G15" s="2279">
        <v>0.28999999999999998</v>
      </c>
      <c r="H15" s="1203"/>
      <c r="I15" s="1204">
        <v>0.28999999999999998</v>
      </c>
      <c r="J15" s="1204">
        <v>0.28999999999999998</v>
      </c>
      <c r="K15" s="1204">
        <v>0.28999999999999998</v>
      </c>
      <c r="L15" s="1204">
        <v>0.3</v>
      </c>
      <c r="M15" s="1204">
        <v>0.28999999999999998</v>
      </c>
      <c r="N15" s="1204">
        <v>0.28999999999999998</v>
      </c>
      <c r="O15" s="1204">
        <v>0.42</v>
      </c>
      <c r="P15" s="1204">
        <v>0.43</v>
      </c>
      <c r="Q15" s="1201"/>
    </row>
    <row r="16" spans="1:17" ht="10.5" customHeight="1" x14ac:dyDescent="0.2">
      <c r="A16" s="1185"/>
      <c r="B16" s="1185"/>
      <c r="C16" s="2602" t="s">
        <v>248</v>
      </c>
      <c r="D16" s="2602"/>
      <c r="E16" s="2602"/>
      <c r="F16" s="2603"/>
      <c r="G16" s="2280">
        <v>0.34</v>
      </c>
      <c r="H16" s="1205"/>
      <c r="I16" s="1206">
        <v>0.25</v>
      </c>
      <c r="J16" s="1206">
        <v>0.28999999999999998</v>
      </c>
      <c r="K16" s="1206">
        <v>0.37</v>
      </c>
      <c r="L16" s="1206">
        <v>0.3</v>
      </c>
      <c r="M16" s="1206">
        <v>0.31</v>
      </c>
      <c r="N16" s="1206">
        <v>0.33</v>
      </c>
      <c r="O16" s="1206">
        <v>0.31</v>
      </c>
      <c r="P16" s="1206">
        <v>0.28999999999999998</v>
      </c>
      <c r="Q16" s="1201"/>
    </row>
    <row r="17" spans="1:17" ht="10.5" customHeight="1" x14ac:dyDescent="0.2">
      <c r="A17" s="1185"/>
      <c r="B17" s="1185"/>
      <c r="C17" s="2602" t="s">
        <v>373</v>
      </c>
      <c r="D17" s="2602"/>
      <c r="E17" s="2602"/>
      <c r="F17" s="2603"/>
      <c r="G17" s="2281">
        <v>0.31</v>
      </c>
      <c r="H17" s="1207"/>
      <c r="I17" s="1208">
        <v>0.27</v>
      </c>
      <c r="J17" s="1208">
        <v>0.28999999999999998</v>
      </c>
      <c r="K17" s="1208">
        <v>0.33</v>
      </c>
      <c r="L17" s="1208">
        <v>0.3</v>
      </c>
      <c r="M17" s="1208">
        <v>0.28999999999999998</v>
      </c>
      <c r="N17" s="1208">
        <v>0.31</v>
      </c>
      <c r="O17" s="1208">
        <v>0.36</v>
      </c>
      <c r="P17" s="1208">
        <v>0.36</v>
      </c>
      <c r="Q17" s="1209"/>
    </row>
    <row r="18" spans="1:17" ht="10.5" customHeight="1" x14ac:dyDescent="0.2">
      <c r="A18" s="2606"/>
      <c r="B18" s="2606"/>
      <c r="C18" s="2606"/>
      <c r="D18" s="2606"/>
      <c r="E18" s="2606"/>
      <c r="F18" s="2606"/>
      <c r="G18" s="2606"/>
      <c r="H18" s="2606"/>
      <c r="I18" s="2606"/>
      <c r="J18" s="2606"/>
      <c r="K18" s="2606"/>
      <c r="L18" s="2606"/>
      <c r="M18" s="2606"/>
      <c r="N18" s="2606"/>
      <c r="O18" s="2606"/>
      <c r="P18" s="2606"/>
      <c r="Q18" s="2606"/>
    </row>
    <row r="19" spans="1:17" ht="10.5" customHeight="1" x14ac:dyDescent="0.2">
      <c r="A19" s="2604" t="s">
        <v>374</v>
      </c>
      <c r="B19" s="2604"/>
      <c r="C19" s="2604"/>
      <c r="D19" s="2604"/>
      <c r="E19" s="2604"/>
      <c r="F19" s="2605"/>
      <c r="G19" s="1193"/>
      <c r="H19" s="1194"/>
      <c r="I19" s="1195"/>
      <c r="J19" s="1195"/>
      <c r="K19" s="1195"/>
      <c r="L19" s="1195"/>
      <c r="M19" s="1195"/>
      <c r="N19" s="1195"/>
      <c r="O19" s="1195"/>
      <c r="P19" s="1195"/>
      <c r="Q19" s="1196"/>
    </row>
    <row r="20" spans="1:17" ht="10.5" customHeight="1" x14ac:dyDescent="0.2">
      <c r="A20" s="1210"/>
      <c r="B20" s="2597" t="s">
        <v>375</v>
      </c>
      <c r="C20" s="2597"/>
      <c r="D20" s="2597"/>
      <c r="E20" s="2597"/>
      <c r="F20" s="2598"/>
      <c r="G20" s="2282">
        <v>4.5241577941646672E-3</v>
      </c>
      <c r="H20" s="1211"/>
      <c r="I20" s="1212">
        <v>5.1999999999999998E-3</v>
      </c>
      <c r="J20" s="1212">
        <v>4.5999999999999999E-3</v>
      </c>
      <c r="K20" s="1212">
        <v>3.8999999999999998E-3</v>
      </c>
      <c r="L20" s="1212">
        <v>4.4000000000000003E-3</v>
      </c>
      <c r="M20" s="1212">
        <v>4.1000000000000003E-3</v>
      </c>
      <c r="N20" s="1212">
        <v>4.0000000000000001E-3</v>
      </c>
      <c r="O20" s="1212">
        <v>3.5999999999999999E-3</v>
      </c>
      <c r="P20" s="1212">
        <v>3.7000000000000002E-3</v>
      </c>
      <c r="Q20" s="1213"/>
    </row>
    <row r="21" spans="1:17" ht="10.5" customHeight="1" x14ac:dyDescent="0.2">
      <c r="A21" s="1214"/>
      <c r="B21" s="2599" t="s">
        <v>376</v>
      </c>
      <c r="C21" s="2599"/>
      <c r="D21" s="2599"/>
      <c r="E21" s="2599"/>
      <c r="F21" s="2600"/>
      <c r="G21" s="2282">
        <v>3.1256322071616426E-3</v>
      </c>
      <c r="H21" s="1211"/>
      <c r="I21" s="1212">
        <v>3.8E-3</v>
      </c>
      <c r="J21" s="1212">
        <v>3.3E-3</v>
      </c>
      <c r="K21" s="1212">
        <v>2.5999999999999999E-3</v>
      </c>
      <c r="L21" s="1212">
        <v>3.0999999999999999E-3</v>
      </c>
      <c r="M21" s="1212">
        <v>2.8999999999999998E-3</v>
      </c>
      <c r="N21" s="1212">
        <v>2.8E-3</v>
      </c>
      <c r="O21" s="1212">
        <v>2.3E-3</v>
      </c>
      <c r="P21" s="1212">
        <v>2.3999999999999998E-3</v>
      </c>
      <c r="Q21" s="1213"/>
    </row>
    <row r="22" spans="1:17" ht="10.5" customHeight="1" x14ac:dyDescent="0.2">
      <c r="A22" s="1215"/>
      <c r="B22" s="2609" t="s">
        <v>377</v>
      </c>
      <c r="C22" s="2609"/>
      <c r="D22" s="2609"/>
      <c r="E22" s="2609"/>
      <c r="F22" s="2610"/>
      <c r="G22" s="2283"/>
      <c r="H22" s="1216"/>
      <c r="I22" s="1217"/>
      <c r="J22" s="1217"/>
      <c r="K22" s="1217"/>
      <c r="L22" s="1217"/>
      <c r="M22" s="1217"/>
      <c r="N22" s="1217"/>
      <c r="O22" s="1217"/>
      <c r="P22" s="1217"/>
      <c r="Q22" s="1213"/>
    </row>
    <row r="23" spans="1:17" ht="10.5" customHeight="1" x14ac:dyDescent="0.2">
      <c r="A23" s="1181"/>
      <c r="B23" s="1181"/>
      <c r="C23" s="2607" t="s">
        <v>303</v>
      </c>
      <c r="D23" s="2607"/>
      <c r="E23" s="2607"/>
      <c r="F23" s="2608"/>
      <c r="G23" s="2282">
        <v>2.4857156995976414E-3</v>
      </c>
      <c r="H23" s="1211"/>
      <c r="I23" s="1212">
        <v>2.5000000000000001E-3</v>
      </c>
      <c r="J23" s="1212">
        <v>2.5000000000000001E-3</v>
      </c>
      <c r="K23" s="1212">
        <v>2.3E-3</v>
      </c>
      <c r="L23" s="1212">
        <v>2.3E-3</v>
      </c>
      <c r="M23" s="1212">
        <v>2.3999999999999998E-3</v>
      </c>
      <c r="N23" s="1212">
        <v>2.3E-3</v>
      </c>
      <c r="O23" s="1212">
        <v>1.5E-3</v>
      </c>
      <c r="P23" s="1212">
        <v>1.5E-3</v>
      </c>
      <c r="Q23" s="1213"/>
    </row>
    <row r="24" spans="1:17" ht="10.5" customHeight="1" x14ac:dyDescent="0.2">
      <c r="A24" s="1185"/>
      <c r="B24" s="1185"/>
      <c r="C24" s="2602" t="s">
        <v>248</v>
      </c>
      <c r="D24" s="2602"/>
      <c r="E24" s="2602"/>
      <c r="F24" s="2603"/>
      <c r="G24" s="2283">
        <v>4.3920776862866225E-3</v>
      </c>
      <c r="H24" s="1216"/>
      <c r="I24" s="1217">
        <v>6.4999999999999997E-3</v>
      </c>
      <c r="J24" s="1217">
        <v>5.0000000000000001E-3</v>
      </c>
      <c r="K24" s="1217">
        <v>3.3E-3</v>
      </c>
      <c r="L24" s="1217">
        <v>4.7999999999999996E-3</v>
      </c>
      <c r="M24" s="1217">
        <v>3.8999999999999998E-3</v>
      </c>
      <c r="N24" s="1217">
        <v>4.0000000000000001E-3</v>
      </c>
      <c r="O24" s="1217">
        <v>4.1000000000000003E-3</v>
      </c>
      <c r="P24" s="1217">
        <v>4.4999999999999997E-3</v>
      </c>
      <c r="Q24" s="1213"/>
    </row>
    <row r="25" spans="1:17" ht="10.5" customHeight="1" x14ac:dyDescent="0.2">
      <c r="A25" s="1185"/>
      <c r="B25" s="1185"/>
      <c r="C25" s="2602" t="s">
        <v>11</v>
      </c>
      <c r="D25" s="2602"/>
      <c r="E25" s="2602"/>
      <c r="F25" s="2603"/>
      <c r="G25" s="2284">
        <v>2.2252586375170798E-3</v>
      </c>
      <c r="H25" s="1218"/>
      <c r="I25" s="1219">
        <v>2E-3</v>
      </c>
      <c r="J25" s="1219">
        <v>2.0999999999999999E-3</v>
      </c>
      <c r="K25" s="1219">
        <v>1.8E-3</v>
      </c>
      <c r="L25" s="1219">
        <v>1.6999999999999999E-3</v>
      </c>
      <c r="M25" s="1219">
        <v>1.8E-3</v>
      </c>
      <c r="N25" s="1219">
        <v>1.6999999999999999E-3</v>
      </c>
      <c r="O25" s="1219">
        <v>1.1000000000000001E-3</v>
      </c>
      <c r="P25" s="1219">
        <v>1E-3</v>
      </c>
      <c r="Q25" s="1213"/>
    </row>
    <row r="26" spans="1:17" ht="10.5" customHeight="1" x14ac:dyDescent="0.2">
      <c r="A26" s="1185"/>
      <c r="B26" s="1185"/>
      <c r="C26" s="2602" t="s">
        <v>12</v>
      </c>
      <c r="D26" s="2602"/>
      <c r="E26" s="2602"/>
      <c r="F26" s="2603"/>
      <c r="G26" s="2283">
        <v>7.242980699586724E-3</v>
      </c>
      <c r="H26" s="1216"/>
      <c r="I26" s="1217">
        <v>1.4800000000000001E-2</v>
      </c>
      <c r="J26" s="1217">
        <v>1.01E-2</v>
      </c>
      <c r="K26" s="1217">
        <v>6.1999999999999998E-3</v>
      </c>
      <c r="L26" s="1217">
        <v>7.3000000000000001E-3</v>
      </c>
      <c r="M26" s="1217">
        <v>8.0000000000000002E-3</v>
      </c>
      <c r="N26" s="1217">
        <v>7.7999999999999996E-3</v>
      </c>
      <c r="O26" s="1217">
        <v>8.6E-3</v>
      </c>
      <c r="P26" s="1217">
        <v>9.2999999999999992E-3</v>
      </c>
      <c r="Q26" s="1213"/>
    </row>
    <row r="27" spans="1:17" ht="10.5" customHeight="1" x14ac:dyDescent="0.2">
      <c r="A27" s="1185"/>
      <c r="B27" s="1185"/>
      <c r="C27" s="2602" t="s">
        <v>13</v>
      </c>
      <c r="D27" s="2602"/>
      <c r="E27" s="2602"/>
      <c r="F27" s="2603"/>
      <c r="G27" s="2285">
        <v>9.9980648906663229E-3</v>
      </c>
      <c r="H27" s="1220"/>
      <c r="I27" s="1221">
        <v>1.01E-2</v>
      </c>
      <c r="J27" s="1221">
        <v>1.0699999999999999E-2</v>
      </c>
      <c r="K27" s="1221">
        <v>1.12E-2</v>
      </c>
      <c r="L27" s="1221">
        <v>2.2700000000000001E-2</v>
      </c>
      <c r="M27" s="1221">
        <v>1.4200000000000001E-2</v>
      </c>
      <c r="N27" s="1221">
        <v>1.52E-2</v>
      </c>
      <c r="O27" s="1221">
        <v>1.35E-2</v>
      </c>
      <c r="P27" s="1221">
        <v>1.5699999999999999E-2</v>
      </c>
      <c r="Q27" s="1222"/>
    </row>
    <row r="28" spans="1:17" ht="10.5" customHeight="1" x14ac:dyDescent="0.2">
      <c r="A28" s="2617"/>
      <c r="B28" s="2617"/>
      <c r="C28" s="2617"/>
      <c r="D28" s="2617"/>
      <c r="E28" s="2617"/>
      <c r="F28" s="2617"/>
      <c r="G28" s="2617"/>
      <c r="H28" s="2617"/>
      <c r="I28" s="2617"/>
      <c r="J28" s="2617"/>
      <c r="K28" s="2617"/>
      <c r="L28" s="2617"/>
      <c r="M28" s="2617"/>
      <c r="N28" s="2617"/>
      <c r="O28" s="2617"/>
      <c r="P28" s="2617"/>
      <c r="Q28" s="2617"/>
    </row>
    <row r="29" spans="1:17" ht="10.5" customHeight="1" x14ac:dyDescent="0.2">
      <c r="A29" s="1223" t="s">
        <v>40</v>
      </c>
      <c r="B29" s="2615" t="s">
        <v>378</v>
      </c>
      <c r="C29" s="2615"/>
      <c r="D29" s="2615"/>
      <c r="E29" s="2615"/>
      <c r="F29" s="2615"/>
      <c r="G29" s="2615"/>
      <c r="H29" s="2615"/>
      <c r="I29" s="2615"/>
      <c r="J29" s="2615"/>
      <c r="K29" s="2615"/>
      <c r="L29" s="2615"/>
      <c r="M29" s="2615"/>
      <c r="N29" s="2615"/>
      <c r="O29" s="2615"/>
      <c r="P29" s="2615"/>
      <c r="Q29" s="2615"/>
    </row>
    <row r="30" spans="1:17" ht="10.5" customHeight="1" x14ac:dyDescent="0.2">
      <c r="A30" s="1124"/>
      <c r="B30" s="1124"/>
      <c r="C30" s="1124"/>
      <c r="D30" s="1124"/>
      <c r="E30" s="1124"/>
      <c r="F30" s="1124"/>
      <c r="G30" s="1124"/>
      <c r="H30" s="1124"/>
      <c r="I30" s="1124"/>
      <c r="J30" s="1124"/>
      <c r="K30" s="1124"/>
      <c r="L30" s="1124"/>
      <c r="M30" s="1124"/>
      <c r="N30" s="1124"/>
      <c r="O30" s="1124"/>
      <c r="P30" s="1124"/>
      <c r="Q30" s="1124"/>
    </row>
    <row r="31" spans="1:17" ht="16.5" customHeight="1" x14ac:dyDescent="0.2">
      <c r="A31" s="2611" t="s">
        <v>379</v>
      </c>
      <c r="B31" s="2611"/>
      <c r="C31" s="2611"/>
      <c r="D31" s="2611"/>
      <c r="E31" s="2611"/>
      <c r="F31" s="2611"/>
      <c r="G31" s="2611"/>
      <c r="H31" s="2611"/>
      <c r="I31" s="2611"/>
      <c r="J31" s="2611"/>
      <c r="K31" s="2611"/>
      <c r="L31" s="2611"/>
      <c r="M31" s="2611"/>
      <c r="N31" s="2611"/>
      <c r="O31" s="2611"/>
      <c r="P31" s="2611"/>
      <c r="Q31" s="2611"/>
    </row>
    <row r="32" spans="1:17" s="1165" customFormat="1" ht="10.5" customHeight="1" x14ac:dyDescent="0.2">
      <c r="A32" s="2594"/>
      <c r="B32" s="2594"/>
      <c r="C32" s="2594"/>
      <c r="D32" s="2594"/>
      <c r="E32" s="2594"/>
      <c r="F32" s="2594"/>
      <c r="G32" s="2594"/>
      <c r="H32" s="2594"/>
      <c r="I32" s="2594"/>
      <c r="J32" s="2594"/>
      <c r="K32" s="2594"/>
      <c r="L32" s="2594"/>
      <c r="M32" s="2594"/>
      <c r="N32" s="2594"/>
      <c r="O32" s="2594"/>
      <c r="P32" s="2594"/>
      <c r="Q32" s="2594"/>
    </row>
    <row r="33" spans="1:17" ht="10.5" customHeight="1" x14ac:dyDescent="0.2">
      <c r="A33" s="2618" t="s">
        <v>1</v>
      </c>
      <c r="B33" s="2618"/>
      <c r="C33" s="2618"/>
      <c r="D33" s="1224"/>
      <c r="E33" s="1225"/>
      <c r="F33" s="1225"/>
      <c r="G33" s="1226" t="str">
        <f>G3</f>
        <v>Q3/19</v>
      </c>
      <c r="H33" s="1226"/>
      <c r="I33" s="1225" t="str">
        <f>I3</f>
        <v>Q2/19</v>
      </c>
      <c r="J33" s="1225" t="str">
        <f>J3</f>
        <v>Q1/19</v>
      </c>
      <c r="K33" s="1225" t="str">
        <f t="shared" ref="K33:P33" si="0">K3</f>
        <v>Q4/18</v>
      </c>
      <c r="L33" s="1225" t="str">
        <f t="shared" si="0"/>
        <v>Q3/18</v>
      </c>
      <c r="M33" s="1225" t="str">
        <f t="shared" si="0"/>
        <v>Q2/18</v>
      </c>
      <c r="N33" s="1225" t="str">
        <f t="shared" si="0"/>
        <v>Q1/18</v>
      </c>
      <c r="O33" s="1225" t="str">
        <f t="shared" si="0"/>
        <v>Q4/17</v>
      </c>
      <c r="P33" s="1225" t="str">
        <f t="shared" si="0"/>
        <v>Q3/17</v>
      </c>
      <c r="Q33" s="1227"/>
    </row>
    <row r="34" spans="1:17" ht="10.5" customHeight="1" x14ac:dyDescent="0.2">
      <c r="A34" s="1228"/>
      <c r="B34" s="1228"/>
      <c r="C34" s="1229"/>
      <c r="D34" s="1230" t="s">
        <v>380</v>
      </c>
      <c r="E34" s="1230" t="s">
        <v>381</v>
      </c>
      <c r="F34" s="1230" t="s">
        <v>382</v>
      </c>
      <c r="G34" s="1231"/>
      <c r="H34" s="1231"/>
      <c r="I34" s="2621" t="s">
        <v>383</v>
      </c>
      <c r="J34" s="2621"/>
      <c r="K34" s="2621"/>
      <c r="L34" s="2621"/>
      <c r="M34" s="2621"/>
      <c r="N34" s="2621"/>
      <c r="O34" s="2621"/>
      <c r="P34" s="2621"/>
      <c r="Q34" s="1232"/>
    </row>
    <row r="35" spans="1:17" ht="10.5" customHeight="1" x14ac:dyDescent="0.2">
      <c r="A35" s="1233"/>
      <c r="B35" s="1234"/>
      <c r="C35" s="1229"/>
      <c r="D35" s="1235" t="s">
        <v>384</v>
      </c>
      <c r="E35" s="1235" t="s">
        <v>385</v>
      </c>
      <c r="F35" s="1235" t="s">
        <v>385</v>
      </c>
      <c r="G35" s="1235" t="s">
        <v>373</v>
      </c>
      <c r="H35" s="1235"/>
      <c r="I35" s="27"/>
      <c r="J35" s="27"/>
      <c r="K35" s="27"/>
      <c r="L35" s="27"/>
      <c r="M35" s="27"/>
      <c r="N35" s="27"/>
      <c r="O35" s="27"/>
      <c r="P35" s="27"/>
      <c r="Q35" s="1236"/>
    </row>
    <row r="36" spans="1:17" ht="10.5" customHeight="1" x14ac:dyDescent="0.2">
      <c r="A36" s="2620" t="s">
        <v>15</v>
      </c>
      <c r="B36" s="2620"/>
      <c r="C36" s="2620"/>
      <c r="D36" s="2305">
        <v>2737</v>
      </c>
      <c r="E36" s="2306">
        <v>884</v>
      </c>
      <c r="F36" s="2306">
        <v>0</v>
      </c>
      <c r="G36" s="2307">
        <f>SUM(D36:F36)</f>
        <v>3621</v>
      </c>
      <c r="H36" s="1237"/>
      <c r="I36" s="1238">
        <v>3603</v>
      </c>
      <c r="J36" s="1238">
        <v>3380</v>
      </c>
      <c r="K36" s="1238">
        <v>3354</v>
      </c>
      <c r="L36" s="1238">
        <v>3497</v>
      </c>
      <c r="M36" s="1238">
        <v>3477</v>
      </c>
      <c r="N36" s="1238">
        <v>3340</v>
      </c>
      <c r="O36" s="1238">
        <v>3546</v>
      </c>
      <c r="P36" s="1238">
        <v>3683</v>
      </c>
      <c r="Q36" s="1239"/>
    </row>
    <row r="37" spans="1:17" ht="10.5" customHeight="1" x14ac:dyDescent="0.2">
      <c r="A37" s="2619" t="s">
        <v>235</v>
      </c>
      <c r="B37" s="2619"/>
      <c r="C37" s="2619"/>
      <c r="D37" s="2308">
        <v>752</v>
      </c>
      <c r="E37" s="2309">
        <v>203</v>
      </c>
      <c r="F37" s="2309">
        <v>0</v>
      </c>
      <c r="G37" s="2172">
        <f>SUM(D37:F37)</f>
        <v>955</v>
      </c>
      <c r="H37" s="1240"/>
      <c r="I37" s="17">
        <v>987</v>
      </c>
      <c r="J37" s="17">
        <v>977</v>
      </c>
      <c r="K37" s="17">
        <v>937</v>
      </c>
      <c r="L37" s="17">
        <v>950</v>
      </c>
      <c r="M37" s="17">
        <v>930</v>
      </c>
      <c r="N37" s="17">
        <v>912</v>
      </c>
      <c r="O37" s="17">
        <v>915</v>
      </c>
      <c r="P37" s="17">
        <v>928</v>
      </c>
      <c r="Q37" s="1239"/>
    </row>
    <row r="38" spans="1:17" ht="10.5" customHeight="1" x14ac:dyDescent="0.2">
      <c r="A38" s="2619" t="s">
        <v>17</v>
      </c>
      <c r="B38" s="2619"/>
      <c r="C38" s="2619"/>
      <c r="D38" s="2308">
        <v>571</v>
      </c>
      <c r="E38" s="2309">
        <v>176</v>
      </c>
      <c r="F38" s="2309">
        <v>92</v>
      </c>
      <c r="G38" s="2172">
        <f>SUM(D38:F38)</f>
        <v>839</v>
      </c>
      <c r="H38" s="1240"/>
      <c r="I38" s="17">
        <v>833</v>
      </c>
      <c r="J38" s="17">
        <v>799</v>
      </c>
      <c r="K38" s="17">
        <v>822</v>
      </c>
      <c r="L38" s="17">
        <v>834</v>
      </c>
      <c r="M38" s="17">
        <v>854</v>
      </c>
      <c r="N38" s="17">
        <v>836</v>
      </c>
      <c r="O38" s="17">
        <v>853</v>
      </c>
      <c r="P38" s="17">
        <v>860</v>
      </c>
      <c r="Q38" s="1239"/>
    </row>
    <row r="39" spans="1:17" ht="10.5" customHeight="1" x14ac:dyDescent="0.2">
      <c r="A39" s="2619" t="s">
        <v>248</v>
      </c>
      <c r="B39" s="2619"/>
      <c r="C39" s="2619"/>
      <c r="D39" s="2310">
        <v>580</v>
      </c>
      <c r="E39" s="2309">
        <v>121</v>
      </c>
      <c r="F39" s="2309">
        <v>0</v>
      </c>
      <c r="G39" s="2172">
        <f>SUM(D39:F39)</f>
        <v>701</v>
      </c>
      <c r="H39" s="1241"/>
      <c r="I39" s="23">
        <v>978</v>
      </c>
      <c r="J39" s="23">
        <v>527</v>
      </c>
      <c r="K39" s="23">
        <v>683</v>
      </c>
      <c r="L39" s="23">
        <v>899</v>
      </c>
      <c r="M39" s="23">
        <v>686</v>
      </c>
      <c r="N39" s="23">
        <v>913</v>
      </c>
      <c r="O39" s="23">
        <v>811</v>
      </c>
      <c r="P39" s="23">
        <v>598</v>
      </c>
      <c r="Q39" s="1239"/>
    </row>
    <row r="40" spans="1:17" ht="10.5" customHeight="1" x14ac:dyDescent="0.2">
      <c r="A40" s="1229"/>
      <c r="B40" s="1229"/>
      <c r="C40" s="1229"/>
      <c r="D40" s="2311">
        <f>SUM(D36:D39)</f>
        <v>4640</v>
      </c>
      <c r="E40" s="2312">
        <f>SUM(E36:E39)</f>
        <v>1384</v>
      </c>
      <c r="F40" s="2312">
        <f>SUM(F36:F39)</f>
        <v>92</v>
      </c>
      <c r="G40" s="2312">
        <f>SUM(G36:G39)</f>
        <v>6116</v>
      </c>
      <c r="H40" s="1242"/>
      <c r="I40" s="1243">
        <f>SUM(I36:I39)</f>
        <v>6401</v>
      </c>
      <c r="J40" s="1243">
        <f>SUM(J36:J39)</f>
        <v>5683</v>
      </c>
      <c r="K40" s="1243">
        <f t="shared" ref="K40:P40" si="1">SUM(K36:K39)</f>
        <v>5796</v>
      </c>
      <c r="L40" s="1243">
        <f t="shared" si="1"/>
        <v>6180</v>
      </c>
      <c r="M40" s="1243">
        <f t="shared" si="1"/>
        <v>5947</v>
      </c>
      <c r="N40" s="1243">
        <f t="shared" si="1"/>
        <v>6001</v>
      </c>
      <c r="O40" s="1243">
        <f t="shared" si="1"/>
        <v>6125</v>
      </c>
      <c r="P40" s="1243">
        <f t="shared" si="1"/>
        <v>6069</v>
      </c>
      <c r="Q40" s="1227"/>
    </row>
    <row r="41" spans="1:17" ht="6.75" customHeight="1" x14ac:dyDescent="0.2">
      <c r="A41" s="2617"/>
      <c r="B41" s="2617"/>
      <c r="C41" s="2617"/>
      <c r="D41" s="2617"/>
      <c r="E41" s="2617"/>
      <c r="F41" s="2617"/>
      <c r="G41" s="2617"/>
      <c r="H41" s="2617"/>
      <c r="I41" s="2617"/>
      <c r="J41" s="2617"/>
      <c r="K41" s="2617"/>
      <c r="L41" s="2617"/>
      <c r="M41" s="2617"/>
      <c r="N41" s="2617"/>
      <c r="O41" s="2617"/>
      <c r="P41" s="2617"/>
      <c r="Q41" s="2617"/>
    </row>
    <row r="42" spans="1:17" ht="7.5" customHeight="1" x14ac:dyDescent="0.2">
      <c r="A42" s="1244" t="s">
        <v>40</v>
      </c>
      <c r="B42" s="2616" t="s">
        <v>386</v>
      </c>
      <c r="C42" s="2616"/>
      <c r="D42" s="2616"/>
      <c r="E42" s="2616"/>
      <c r="F42" s="2616"/>
      <c r="G42" s="2616"/>
      <c r="H42" s="2616"/>
      <c r="I42" s="2616"/>
      <c r="J42" s="2616"/>
      <c r="K42" s="2616"/>
      <c r="L42" s="2616"/>
      <c r="M42" s="2616"/>
      <c r="N42" s="2616"/>
      <c r="O42" s="2616"/>
      <c r="P42" s="2616"/>
      <c r="Q42" s="2616"/>
    </row>
    <row r="43" spans="1:17" ht="35.25" customHeight="1" x14ac:dyDescent="0.2">
      <c r="A43" s="1223" t="s">
        <v>135</v>
      </c>
      <c r="B43" s="2601" t="s">
        <v>309</v>
      </c>
      <c r="C43" s="2601"/>
      <c r="D43" s="2601"/>
      <c r="E43" s="2601"/>
      <c r="F43" s="2601"/>
      <c r="G43" s="2601"/>
      <c r="H43" s="2601"/>
      <c r="I43" s="2601"/>
      <c r="J43" s="2601"/>
      <c r="K43" s="2601"/>
      <c r="L43" s="2601"/>
      <c r="M43" s="2601"/>
      <c r="N43" s="2601"/>
      <c r="O43" s="2601"/>
      <c r="P43" s="2601"/>
      <c r="Q43" s="2601"/>
    </row>
  </sheetData>
  <sheetProtection selectLockedCells="1"/>
  <mergeCells count="38">
    <mergeCell ref="B29:Q29"/>
    <mergeCell ref="B42:Q42"/>
    <mergeCell ref="A28:Q28"/>
    <mergeCell ref="C24:F24"/>
    <mergeCell ref="C26:F26"/>
    <mergeCell ref="C25:F25"/>
    <mergeCell ref="C27:F27"/>
    <mergeCell ref="A33:C33"/>
    <mergeCell ref="A31:Q31"/>
    <mergeCell ref="A37:C37"/>
    <mergeCell ref="A41:Q41"/>
    <mergeCell ref="A36:C36"/>
    <mergeCell ref="I34:P34"/>
    <mergeCell ref="A39:C39"/>
    <mergeCell ref="A38:C38"/>
    <mergeCell ref="A32:Q32"/>
    <mergeCell ref="C16:F16"/>
    <mergeCell ref="A1:Q1"/>
    <mergeCell ref="A2:Q2"/>
    <mergeCell ref="B6:F6"/>
    <mergeCell ref="A5:F5"/>
    <mergeCell ref="C7:F7"/>
    <mergeCell ref="B20:F20"/>
    <mergeCell ref="B21:F21"/>
    <mergeCell ref="B43:Q43"/>
    <mergeCell ref="C8:F8"/>
    <mergeCell ref="C11:F11"/>
    <mergeCell ref="C17:F17"/>
    <mergeCell ref="A19:F19"/>
    <mergeCell ref="A12:Q12"/>
    <mergeCell ref="B14:F14"/>
    <mergeCell ref="A18:Q18"/>
    <mergeCell ref="C9:F9"/>
    <mergeCell ref="A13:F13"/>
    <mergeCell ref="C10:F10"/>
    <mergeCell ref="C23:F23"/>
    <mergeCell ref="B22:F22"/>
    <mergeCell ref="C15:F15"/>
  </mergeCells>
  <pageMargins left="0.25" right="0.25" top="0.5" bottom="0.25" header="0.5" footer="0.5"/>
  <pageSetup paperSize="9" scale="98" orientation="landscape" r:id="rId1"/>
  <colBreaks count="1" manualBreakCount="1">
    <brk id="17" min="3" max="38"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V33" sqref="V33"/>
    </sheetView>
  </sheetViews>
  <sheetFormatPr defaultColWidth="9.140625" defaultRowHeight="12.75" x14ac:dyDescent="0.2"/>
  <cols>
    <col min="1" max="1" width="2.140625" style="1846" customWidth="1"/>
    <col min="2" max="2" width="28.28515625" style="1846" customWidth="1"/>
    <col min="3" max="3" width="1.7109375" style="1846" customWidth="1"/>
    <col min="4" max="4" width="9.140625" style="1846" bestFit="1" customWidth="1"/>
    <col min="5" max="5" width="9" style="1847" bestFit="1" customWidth="1"/>
    <col min="6" max="6" width="7.85546875" style="1848" customWidth="1"/>
    <col min="7" max="7" width="9" style="1848" bestFit="1" customWidth="1"/>
    <col min="8" max="8" width="9.140625" style="1848" bestFit="1" customWidth="1"/>
    <col min="9" max="9" width="7.85546875" style="1848" customWidth="1"/>
    <col min="10" max="10" width="1.28515625" style="1848" customWidth="1"/>
    <col min="11" max="15" width="7.7109375" style="1848" customWidth="1"/>
    <col min="16" max="18" width="7.7109375" style="1846" customWidth="1"/>
    <col min="19" max="19" width="1.28515625" style="1846" customWidth="1"/>
    <col min="20" max="21" width="9.140625" style="1846" customWidth="1"/>
    <col min="22" max="23" width="9.140625" style="1849" customWidth="1"/>
    <col min="24" max="24" width="9.140625" style="1846" customWidth="1"/>
    <col min="25" max="16384" width="9.140625" style="1846"/>
  </cols>
  <sheetData>
    <row r="1" spans="1:27" ht="16.5" customHeight="1" x14ac:dyDescent="0.2">
      <c r="A1" s="2383" t="s">
        <v>607</v>
      </c>
      <c r="B1" s="2383"/>
      <c r="C1" s="2383"/>
      <c r="D1" s="2383"/>
      <c r="E1" s="2383"/>
      <c r="F1" s="2383"/>
      <c r="G1" s="2383"/>
      <c r="H1" s="2383"/>
      <c r="I1" s="2383"/>
      <c r="J1" s="2383"/>
      <c r="K1" s="2383"/>
      <c r="L1" s="2383"/>
      <c r="M1" s="2383"/>
      <c r="N1" s="2383"/>
      <c r="O1" s="2383"/>
      <c r="P1" s="2383"/>
      <c r="Q1" s="2383"/>
      <c r="R1" s="2383"/>
      <c r="S1" s="2383"/>
    </row>
    <row r="2" spans="1:27" s="1769" customFormat="1" ht="8.25" customHeight="1" x14ac:dyDescent="0.15">
      <c r="A2" s="2637"/>
      <c r="B2" s="2637"/>
      <c r="C2" s="2637"/>
      <c r="D2" s="2637"/>
      <c r="E2" s="2637"/>
      <c r="F2" s="2637"/>
      <c r="G2" s="2637"/>
      <c r="H2" s="2637"/>
      <c r="I2" s="2637"/>
      <c r="J2" s="2637"/>
      <c r="K2" s="2637"/>
      <c r="L2" s="2637"/>
      <c r="M2" s="2637"/>
      <c r="N2" s="2637"/>
      <c r="O2" s="2637"/>
      <c r="P2" s="2637"/>
      <c r="Q2" s="2637"/>
      <c r="R2" s="2637"/>
      <c r="S2" s="2637"/>
    </row>
    <row r="3" spans="1:27" s="1769" customFormat="1" ht="9.75" customHeight="1" x14ac:dyDescent="0.15">
      <c r="A3" s="2454" t="s">
        <v>1</v>
      </c>
      <c r="B3" s="2454"/>
      <c r="C3" s="2635" t="s">
        <v>847</v>
      </c>
      <c r="D3" s="2636"/>
      <c r="E3" s="2636"/>
      <c r="F3" s="2636"/>
      <c r="G3" s="2636"/>
      <c r="H3" s="2636"/>
      <c r="I3" s="2636"/>
      <c r="J3" s="1770"/>
      <c r="K3" s="1771" t="s">
        <v>2</v>
      </c>
      <c r="L3" s="1771" t="s">
        <v>3</v>
      </c>
      <c r="M3" s="1771" t="s">
        <v>4</v>
      </c>
      <c r="N3" s="1771" t="s">
        <v>5</v>
      </c>
      <c r="O3" s="1771" t="s">
        <v>6</v>
      </c>
      <c r="P3" s="1771" t="s">
        <v>7</v>
      </c>
      <c r="Q3" s="1771" t="s">
        <v>8</v>
      </c>
      <c r="R3" s="1771" t="s">
        <v>9</v>
      </c>
      <c r="S3" s="1772"/>
      <c r="W3" s="2623"/>
      <c r="X3" s="2623"/>
      <c r="Y3" s="2623"/>
      <c r="Z3" s="2623"/>
      <c r="AA3" s="2623"/>
    </row>
    <row r="4" spans="1:27" s="1769" customFormat="1" ht="17.25" customHeight="1" x14ac:dyDescent="0.15">
      <c r="A4" s="814"/>
      <c r="B4" s="814"/>
      <c r="C4" s="814"/>
      <c r="D4" s="2630" t="s">
        <v>608</v>
      </c>
      <c r="E4" s="2630"/>
      <c r="F4" s="2630"/>
      <c r="G4" s="2631" t="s">
        <v>609</v>
      </c>
      <c r="H4" s="2633" t="s">
        <v>610</v>
      </c>
      <c r="I4" s="2633"/>
      <c r="J4" s="1773"/>
      <c r="K4" s="2630" t="s">
        <v>611</v>
      </c>
      <c r="L4" s="2630"/>
      <c r="M4" s="2630"/>
      <c r="N4" s="2630"/>
      <c r="O4" s="2630"/>
      <c r="P4" s="2630"/>
      <c r="Q4" s="2630"/>
      <c r="R4" s="2630"/>
      <c r="S4" s="995"/>
    </row>
    <row r="5" spans="1:27" s="1769" customFormat="1" ht="9.75" customHeight="1" x14ac:dyDescent="0.15">
      <c r="A5" s="814"/>
      <c r="B5" s="814"/>
      <c r="C5" s="814"/>
      <c r="D5" s="1774" t="s">
        <v>612</v>
      </c>
      <c r="E5" s="1775" t="s">
        <v>613</v>
      </c>
      <c r="F5" s="1774" t="s">
        <v>614</v>
      </c>
      <c r="G5" s="2632"/>
      <c r="H5" s="1776" t="s">
        <v>615</v>
      </c>
      <c r="I5" s="1777" t="s">
        <v>616</v>
      </c>
      <c r="J5" s="1876" t="s">
        <v>40</v>
      </c>
      <c r="K5" s="2634"/>
      <c r="L5" s="2634"/>
      <c r="M5" s="2634"/>
      <c r="N5" s="2634"/>
      <c r="O5" s="2634"/>
      <c r="P5" s="2634"/>
      <c r="Q5" s="2634"/>
      <c r="R5" s="2634"/>
      <c r="S5" s="995"/>
    </row>
    <row r="6" spans="1:27" s="1769" customFormat="1" ht="9.75" customHeight="1" x14ac:dyDescent="0.15">
      <c r="A6" s="2486" t="s">
        <v>617</v>
      </c>
      <c r="B6" s="2486"/>
      <c r="C6" s="1778"/>
      <c r="D6" s="1779"/>
      <c r="E6" s="1779"/>
      <c r="F6" s="1779"/>
      <c r="G6" s="1779"/>
      <c r="H6" s="1779"/>
      <c r="I6" s="1779"/>
      <c r="J6" s="1779"/>
      <c r="K6" s="1779"/>
      <c r="L6" s="1779"/>
      <c r="M6" s="1780"/>
      <c r="N6" s="1779"/>
      <c r="O6" s="1779"/>
      <c r="P6" s="1779"/>
      <c r="Q6" s="1779"/>
      <c r="R6" s="1779"/>
      <c r="S6" s="817"/>
    </row>
    <row r="7" spans="1:27" s="1769" customFormat="1" ht="9.75" customHeight="1" x14ac:dyDescent="0.15">
      <c r="A7" s="2454" t="s">
        <v>618</v>
      </c>
      <c r="B7" s="2454"/>
      <c r="C7" s="1781"/>
      <c r="D7" s="1782"/>
      <c r="E7" s="1782"/>
      <c r="F7" s="1782"/>
      <c r="G7" s="1782"/>
      <c r="H7" s="1782"/>
      <c r="I7" s="1782"/>
      <c r="J7" s="1782"/>
      <c r="K7" s="1782"/>
      <c r="L7" s="1782"/>
      <c r="M7" s="1783"/>
      <c r="N7" s="1782"/>
      <c r="O7" s="1782"/>
      <c r="P7" s="1782"/>
      <c r="Q7" s="1782"/>
      <c r="R7" s="1782"/>
      <c r="S7" s="1784"/>
    </row>
    <row r="8" spans="1:27" s="1769" customFormat="1" ht="9.75" customHeight="1" x14ac:dyDescent="0.15">
      <c r="A8" s="1785"/>
      <c r="B8" s="1786" t="s">
        <v>619</v>
      </c>
      <c r="C8" s="1787"/>
      <c r="D8" s="2288">
        <v>51470</v>
      </c>
      <c r="E8" s="2288">
        <v>0</v>
      </c>
      <c r="F8" s="2288">
        <v>0</v>
      </c>
      <c r="G8" s="2288">
        <f>SUM(D8:F8)</f>
        <v>51470</v>
      </c>
      <c r="H8" s="2288">
        <v>7013</v>
      </c>
      <c r="I8" s="2288">
        <f>G8-H8</f>
        <v>44457</v>
      </c>
      <c r="J8" s="1788"/>
      <c r="K8" s="1942">
        <v>28525</v>
      </c>
      <c r="L8" s="1789">
        <v>29159</v>
      </c>
      <c r="M8" s="1789">
        <v>13868</v>
      </c>
      <c r="N8" s="1789">
        <v>15579</v>
      </c>
      <c r="O8" s="1789">
        <v>43214</v>
      </c>
      <c r="P8" s="1789">
        <v>9806</v>
      </c>
      <c r="Q8" s="1789">
        <v>9848</v>
      </c>
      <c r="R8" s="1789">
        <v>10537</v>
      </c>
      <c r="S8" s="1790"/>
    </row>
    <row r="9" spans="1:27" s="1769" customFormat="1" ht="9.75" customHeight="1" x14ac:dyDescent="0.15">
      <c r="A9" s="1791"/>
      <c r="B9" s="1792" t="s">
        <v>620</v>
      </c>
      <c r="C9" s="1793"/>
      <c r="D9" s="2288">
        <v>250104</v>
      </c>
      <c r="E9" s="2288">
        <v>51490</v>
      </c>
      <c r="F9" s="2288">
        <v>0</v>
      </c>
      <c r="G9" s="2288">
        <f>SUM(D9:F9)</f>
        <v>301594</v>
      </c>
      <c r="H9" s="2288">
        <v>301594</v>
      </c>
      <c r="I9" s="2288">
        <f>G9-H9</f>
        <v>0</v>
      </c>
      <c r="J9" s="1789"/>
      <c r="K9" s="1942">
        <v>306148</v>
      </c>
      <c r="L9" s="1789">
        <v>240647</v>
      </c>
      <c r="M9" s="1789">
        <v>273528</v>
      </c>
      <c r="N9" s="1789">
        <v>265565</v>
      </c>
      <c r="O9" s="1789">
        <v>287516</v>
      </c>
      <c r="P9" s="1789">
        <v>241968</v>
      </c>
      <c r="Q9" s="1789">
        <v>235787</v>
      </c>
      <c r="R9" s="1789">
        <v>209917</v>
      </c>
      <c r="S9" s="1790"/>
    </row>
    <row r="10" spans="1:27" s="1769" customFormat="1" ht="9.75" customHeight="1" x14ac:dyDescent="0.15">
      <c r="A10" s="1794"/>
      <c r="B10" s="1795" t="s">
        <v>621</v>
      </c>
      <c r="C10" s="1796"/>
      <c r="D10" s="2288">
        <v>62117</v>
      </c>
      <c r="E10" s="2288">
        <v>173716</v>
      </c>
      <c r="F10" s="2288">
        <v>75853</v>
      </c>
      <c r="G10" s="2288">
        <f t="shared" ref="G10:G12" si="0">SUM(D10:F10)</f>
        <v>311686</v>
      </c>
      <c r="H10" s="2288">
        <v>266581</v>
      </c>
      <c r="I10" s="2288">
        <f t="shared" ref="I10:I12" si="1">G10-H10</f>
        <v>45105</v>
      </c>
      <c r="J10" s="1797"/>
      <c r="K10" s="1942">
        <v>318081</v>
      </c>
      <c r="L10" s="1798">
        <v>299142</v>
      </c>
      <c r="M10" s="1798">
        <v>294697</v>
      </c>
      <c r="N10" s="1798">
        <v>294310</v>
      </c>
      <c r="O10" s="1798">
        <v>303210</v>
      </c>
      <c r="P10" s="1798">
        <v>306173</v>
      </c>
      <c r="Q10" s="1798">
        <v>320565</v>
      </c>
      <c r="R10" s="1798">
        <v>335930</v>
      </c>
      <c r="S10" s="1799"/>
    </row>
    <row r="11" spans="1:27" s="1769" customFormat="1" ht="9.75" customHeight="1" x14ac:dyDescent="0.15">
      <c r="A11" s="1794"/>
      <c r="B11" s="1795" t="s">
        <v>622</v>
      </c>
      <c r="C11" s="1796"/>
      <c r="D11" s="2288">
        <v>1355411</v>
      </c>
      <c r="E11" s="2288">
        <v>1598951</v>
      </c>
      <c r="F11" s="2288">
        <v>500359</v>
      </c>
      <c r="G11" s="2288">
        <f t="shared" si="0"/>
        <v>3454721</v>
      </c>
      <c r="H11" s="2288">
        <v>3120455</v>
      </c>
      <c r="I11" s="2288">
        <f t="shared" si="1"/>
        <v>334266</v>
      </c>
      <c r="J11" s="1797"/>
      <c r="K11" s="1942">
        <v>3170226</v>
      </c>
      <c r="L11" s="1798">
        <v>2898319</v>
      </c>
      <c r="M11" s="1798">
        <v>2573636</v>
      </c>
      <c r="N11" s="1798">
        <v>2368633</v>
      </c>
      <c r="O11" s="1798">
        <v>2155474</v>
      </c>
      <c r="P11" s="1798">
        <v>2140173</v>
      </c>
      <c r="Q11" s="1798">
        <v>2046398</v>
      </c>
      <c r="R11" s="1798">
        <v>1899044</v>
      </c>
      <c r="S11" s="1799"/>
    </row>
    <row r="12" spans="1:27" s="1769" customFormat="1" ht="9.75" customHeight="1" x14ac:dyDescent="0.15">
      <c r="A12" s="1800"/>
      <c r="B12" s="1801" t="s">
        <v>623</v>
      </c>
      <c r="C12" s="1802"/>
      <c r="D12" s="2288">
        <v>7415</v>
      </c>
      <c r="E12" s="2288">
        <v>4508</v>
      </c>
      <c r="F12" s="2288">
        <v>1223</v>
      </c>
      <c r="G12" s="2288">
        <f t="shared" si="0"/>
        <v>13146</v>
      </c>
      <c r="H12" s="2288">
        <v>9988</v>
      </c>
      <c r="I12" s="2288">
        <f t="shared" si="1"/>
        <v>3158</v>
      </c>
      <c r="J12" s="1797"/>
      <c r="K12" s="1942">
        <v>15013</v>
      </c>
      <c r="L12" s="1798">
        <v>12117</v>
      </c>
      <c r="M12" s="1798">
        <v>11788</v>
      </c>
      <c r="N12" s="1798">
        <v>12599</v>
      </c>
      <c r="O12" s="1798">
        <v>9119</v>
      </c>
      <c r="P12" s="1798">
        <v>10289</v>
      </c>
      <c r="Q12" s="1798">
        <v>12851</v>
      </c>
      <c r="R12" s="1798">
        <v>13613</v>
      </c>
      <c r="S12" s="1799"/>
    </row>
    <row r="13" spans="1:27" s="1769" customFormat="1" ht="9.75" customHeight="1" x14ac:dyDescent="0.15">
      <c r="A13" s="1800"/>
      <c r="B13" s="1801" t="s">
        <v>624</v>
      </c>
      <c r="C13" s="1803"/>
      <c r="D13" s="2289">
        <v>7120</v>
      </c>
      <c r="E13" s="2289">
        <v>4561</v>
      </c>
      <c r="F13" s="2289">
        <v>716</v>
      </c>
      <c r="G13" s="2289">
        <f>SUM(D13:F13)</f>
        <v>12397</v>
      </c>
      <c r="H13" s="2289">
        <v>11131</v>
      </c>
      <c r="I13" s="2289">
        <f>G13-H13</f>
        <v>1266</v>
      </c>
      <c r="J13" s="1804"/>
      <c r="K13" s="1943">
        <v>15448</v>
      </c>
      <c r="L13" s="1805">
        <v>13055</v>
      </c>
      <c r="M13" s="1805">
        <v>12258</v>
      </c>
      <c r="N13" s="1805">
        <v>10210</v>
      </c>
      <c r="O13" s="1805">
        <v>8881</v>
      </c>
      <c r="P13" s="1805">
        <v>8820</v>
      </c>
      <c r="Q13" s="1805">
        <v>8158</v>
      </c>
      <c r="R13" s="1805">
        <v>6987</v>
      </c>
      <c r="S13" s="1799"/>
    </row>
    <row r="14" spans="1:27" s="1769" customFormat="1" ht="9.75" customHeight="1" x14ac:dyDescent="0.15">
      <c r="A14" s="815"/>
      <c r="B14" s="815"/>
      <c r="C14" s="1806"/>
      <c r="D14" s="1807">
        <f t="shared" ref="D14:I14" si="2">SUM(D8:D13)</f>
        <v>1733637</v>
      </c>
      <c r="E14" s="1807">
        <f t="shared" ref="E14:F14" si="3">SUM(E8:E13)</f>
        <v>1833226</v>
      </c>
      <c r="F14" s="1807">
        <f t="shared" si="3"/>
        <v>578151</v>
      </c>
      <c r="G14" s="1807">
        <f t="shared" si="2"/>
        <v>4145014</v>
      </c>
      <c r="H14" s="1807">
        <f t="shared" ref="H14" si="4">SUM(H8:H13)</f>
        <v>3716762</v>
      </c>
      <c r="I14" s="1807">
        <f t="shared" si="2"/>
        <v>428252</v>
      </c>
      <c r="J14" s="1808"/>
      <c r="K14" s="1944">
        <f>SUM(K8:K13)</f>
        <v>3853441</v>
      </c>
      <c r="L14" s="1809">
        <f>SUM(L8:L13)</f>
        <v>3492439</v>
      </c>
      <c r="M14" s="1809">
        <f t="shared" ref="M14:R14" si="5">SUM(M8:M13)</f>
        <v>3179775</v>
      </c>
      <c r="N14" s="1809">
        <f t="shared" si="5"/>
        <v>2966896</v>
      </c>
      <c r="O14" s="1809">
        <f t="shared" si="5"/>
        <v>2807414</v>
      </c>
      <c r="P14" s="1809">
        <f t="shared" si="5"/>
        <v>2717229</v>
      </c>
      <c r="Q14" s="1809">
        <f t="shared" si="5"/>
        <v>2633607</v>
      </c>
      <c r="R14" s="1809">
        <f t="shared" si="5"/>
        <v>2476028</v>
      </c>
      <c r="S14" s="1810"/>
    </row>
    <row r="15" spans="1:27" s="1769" customFormat="1" ht="9.75" customHeight="1" x14ac:dyDescent="0.15">
      <c r="A15" s="2454" t="s">
        <v>625</v>
      </c>
      <c r="B15" s="2454"/>
      <c r="C15" s="1781"/>
      <c r="D15" s="2290"/>
      <c r="E15" s="2290"/>
      <c r="F15" s="2290"/>
      <c r="G15" s="2290"/>
      <c r="H15" s="2290"/>
      <c r="I15" s="2290"/>
      <c r="J15" s="1804"/>
      <c r="K15" s="1945"/>
      <c r="L15" s="1805"/>
      <c r="M15" s="1805"/>
      <c r="N15" s="1805"/>
      <c r="O15" s="1805"/>
      <c r="P15" s="1805"/>
      <c r="Q15" s="1805"/>
      <c r="R15" s="1805"/>
      <c r="S15" s="1811"/>
    </row>
    <row r="16" spans="1:27" s="1769" customFormat="1" ht="9.75" customHeight="1" x14ac:dyDescent="0.15">
      <c r="A16" s="1791"/>
      <c r="B16" s="1792" t="s">
        <v>626</v>
      </c>
      <c r="C16" s="1793"/>
      <c r="D16" s="2288">
        <v>141813</v>
      </c>
      <c r="E16" s="2288">
        <v>15923</v>
      </c>
      <c r="F16" s="2288">
        <v>217</v>
      </c>
      <c r="G16" s="2288">
        <f>SUM(D16:F16)</f>
        <v>157953</v>
      </c>
      <c r="H16" s="2288">
        <v>156978</v>
      </c>
      <c r="I16" s="2288">
        <f>G16-H16</f>
        <v>975</v>
      </c>
      <c r="J16" s="1797"/>
      <c r="K16" s="1942">
        <v>135232</v>
      </c>
      <c r="L16" s="1798">
        <v>115842</v>
      </c>
      <c r="M16" s="1798">
        <v>101304</v>
      </c>
      <c r="N16" s="1798">
        <v>111588</v>
      </c>
      <c r="O16" s="1798">
        <v>114434</v>
      </c>
      <c r="P16" s="1798">
        <v>66200</v>
      </c>
      <c r="Q16" s="1798">
        <v>73398</v>
      </c>
      <c r="R16" s="1798">
        <v>88978</v>
      </c>
      <c r="S16" s="1799"/>
    </row>
    <row r="17" spans="1:19" s="1769" customFormat="1" ht="9.75" customHeight="1" x14ac:dyDescent="0.15">
      <c r="A17" s="1794"/>
      <c r="B17" s="1795" t="s">
        <v>623</v>
      </c>
      <c r="C17" s="1796"/>
      <c r="D17" s="2288">
        <v>18253</v>
      </c>
      <c r="E17" s="2288">
        <v>0</v>
      </c>
      <c r="F17" s="2288">
        <v>0</v>
      </c>
      <c r="G17" s="2288">
        <f>SUM(D17:F17)</f>
        <v>18253</v>
      </c>
      <c r="H17" s="2288">
        <v>18253</v>
      </c>
      <c r="I17" s="2288">
        <f>G17-H17</f>
        <v>0</v>
      </c>
      <c r="J17" s="1797"/>
      <c r="K17" s="1942">
        <v>13754</v>
      </c>
      <c r="L17" s="1798">
        <v>8752</v>
      </c>
      <c r="M17" s="1798">
        <v>7273</v>
      </c>
      <c r="N17" s="1798">
        <v>6905</v>
      </c>
      <c r="O17" s="1798">
        <v>1847</v>
      </c>
      <c r="P17" s="1798">
        <v>3960</v>
      </c>
      <c r="Q17" s="1798">
        <v>3850</v>
      </c>
      <c r="R17" s="1798">
        <v>4875</v>
      </c>
      <c r="S17" s="1799"/>
    </row>
    <row r="18" spans="1:19" s="1769" customFormat="1" ht="9.75" customHeight="1" x14ac:dyDescent="0.15">
      <c r="A18" s="1794"/>
      <c r="B18" s="1795" t="s">
        <v>624</v>
      </c>
      <c r="C18" s="1793"/>
      <c r="D18" s="2288">
        <v>6001</v>
      </c>
      <c r="E18" s="2288">
        <v>0</v>
      </c>
      <c r="F18" s="2288">
        <v>0</v>
      </c>
      <c r="G18" s="2288">
        <f>SUM(D18:F18)</f>
        <v>6001</v>
      </c>
      <c r="H18" s="2288">
        <v>6001</v>
      </c>
      <c r="I18" s="2288">
        <f>G18-H18</f>
        <v>0</v>
      </c>
      <c r="J18" s="1804"/>
      <c r="K18" s="1942">
        <v>4005</v>
      </c>
      <c r="L18" s="1805">
        <v>2502</v>
      </c>
      <c r="M18" s="1805">
        <v>2500</v>
      </c>
      <c r="N18" s="1805">
        <v>3407</v>
      </c>
      <c r="O18" s="1805">
        <v>2281</v>
      </c>
      <c r="P18" s="1805">
        <v>1894</v>
      </c>
      <c r="Q18" s="1805">
        <v>2500</v>
      </c>
      <c r="R18" s="1805">
        <v>5627</v>
      </c>
      <c r="S18" s="1799"/>
    </row>
    <row r="19" spans="1:19" s="1769" customFormat="1" ht="9.75" customHeight="1" x14ac:dyDescent="0.15">
      <c r="A19" s="815"/>
      <c r="B19" s="815"/>
      <c r="C19" s="1806"/>
      <c r="D19" s="1807">
        <f t="shared" ref="D19:I19" si="6">SUM(D16:D18)</f>
        <v>166067</v>
      </c>
      <c r="E19" s="1807">
        <f t="shared" ref="E19:F19" si="7">SUM(E16:E18)</f>
        <v>15923</v>
      </c>
      <c r="F19" s="1807">
        <f t="shared" si="7"/>
        <v>217</v>
      </c>
      <c r="G19" s="1807">
        <f t="shared" si="6"/>
        <v>182207</v>
      </c>
      <c r="H19" s="1807">
        <f t="shared" ref="H19" si="8">SUM(H16:H18)</f>
        <v>181232</v>
      </c>
      <c r="I19" s="1807">
        <f t="shared" si="6"/>
        <v>975</v>
      </c>
      <c r="J19" s="1808"/>
      <c r="K19" s="1944">
        <f>SUM(K16:K18)</f>
        <v>152991</v>
      </c>
      <c r="L19" s="1944">
        <f t="shared" ref="L19:R19" si="9">SUM(L16:L18)</f>
        <v>127096</v>
      </c>
      <c r="M19" s="1944">
        <f t="shared" si="9"/>
        <v>111077</v>
      </c>
      <c r="N19" s="1944">
        <f t="shared" si="9"/>
        <v>121900</v>
      </c>
      <c r="O19" s="1944">
        <f t="shared" si="9"/>
        <v>118562</v>
      </c>
      <c r="P19" s="1944">
        <f t="shared" si="9"/>
        <v>72054</v>
      </c>
      <c r="Q19" s="1944">
        <f t="shared" si="9"/>
        <v>79748</v>
      </c>
      <c r="R19" s="1944">
        <f t="shared" si="9"/>
        <v>99480</v>
      </c>
      <c r="S19" s="1810"/>
    </row>
    <row r="20" spans="1:19" s="1769" customFormat="1" ht="9.75" customHeight="1" x14ac:dyDescent="0.15">
      <c r="A20" s="2622" t="s">
        <v>627</v>
      </c>
      <c r="B20" s="2622"/>
      <c r="C20" s="1812"/>
      <c r="D20" s="1807">
        <f t="shared" ref="D20:I20" si="10">D14+D19</f>
        <v>1899704</v>
      </c>
      <c r="E20" s="1807">
        <f t="shared" ref="E20:F20" si="11">E14+E19</f>
        <v>1849149</v>
      </c>
      <c r="F20" s="1807">
        <f t="shared" si="11"/>
        <v>578368</v>
      </c>
      <c r="G20" s="1807">
        <f t="shared" si="10"/>
        <v>4327221</v>
      </c>
      <c r="H20" s="1807">
        <f t="shared" ref="H20" si="12">H14+H19</f>
        <v>3897994</v>
      </c>
      <c r="I20" s="1807">
        <f t="shared" si="10"/>
        <v>429227</v>
      </c>
      <c r="J20" s="1807"/>
      <c r="K20" s="1944">
        <f t="shared" ref="K20:R20" si="13">K14+K19</f>
        <v>4006432</v>
      </c>
      <c r="L20" s="1944">
        <f t="shared" si="13"/>
        <v>3619535</v>
      </c>
      <c r="M20" s="1944">
        <f t="shared" si="13"/>
        <v>3290852</v>
      </c>
      <c r="N20" s="1944">
        <f t="shared" si="13"/>
        <v>3088796</v>
      </c>
      <c r="O20" s="1944">
        <f t="shared" si="13"/>
        <v>2925976</v>
      </c>
      <c r="P20" s="1944">
        <f t="shared" si="13"/>
        <v>2789283</v>
      </c>
      <c r="Q20" s="1944">
        <f t="shared" si="13"/>
        <v>2713355</v>
      </c>
      <c r="R20" s="1944">
        <f t="shared" si="13"/>
        <v>2575508</v>
      </c>
      <c r="S20" s="1810"/>
    </row>
    <row r="21" spans="1:19" s="1769" customFormat="1" ht="9.75" customHeight="1" x14ac:dyDescent="0.15">
      <c r="A21" s="2454" t="s">
        <v>628</v>
      </c>
      <c r="B21" s="2454"/>
      <c r="C21" s="1813"/>
      <c r="D21" s="2290"/>
      <c r="E21" s="2290"/>
      <c r="F21" s="2290"/>
      <c r="G21" s="2290"/>
      <c r="H21" s="2290"/>
      <c r="I21" s="2290"/>
      <c r="J21" s="1804"/>
      <c r="K21" s="1945"/>
      <c r="L21" s="1805"/>
      <c r="M21" s="1805"/>
      <c r="N21" s="1805"/>
      <c r="O21" s="1805"/>
      <c r="P21" s="1805"/>
      <c r="Q21" s="1805"/>
      <c r="R21" s="1805"/>
      <c r="S21" s="1811"/>
    </row>
    <row r="22" spans="1:19" s="1769" customFormat="1" ht="9.75" customHeight="1" x14ac:dyDescent="0.15">
      <c r="A22" s="2454" t="s">
        <v>629</v>
      </c>
      <c r="B22" s="2454"/>
      <c r="C22" s="1781"/>
      <c r="D22" s="2291"/>
      <c r="E22" s="2291"/>
      <c r="F22" s="2291"/>
      <c r="G22" s="2290"/>
      <c r="H22" s="2291"/>
      <c r="I22" s="2290"/>
      <c r="J22" s="1804"/>
      <c r="K22" s="1945"/>
      <c r="L22" s="1805"/>
      <c r="M22" s="1805"/>
      <c r="N22" s="1805"/>
      <c r="O22" s="1805"/>
      <c r="P22" s="1805"/>
      <c r="Q22" s="1805"/>
      <c r="R22" s="1805"/>
      <c r="S22" s="1811"/>
    </row>
    <row r="23" spans="1:19" s="1769" customFormat="1" ht="9.75" customHeight="1" x14ac:dyDescent="0.15">
      <c r="A23" s="1791"/>
      <c r="B23" s="1792" t="s">
        <v>630</v>
      </c>
      <c r="C23" s="1793"/>
      <c r="D23" s="2288">
        <v>712637</v>
      </c>
      <c r="E23" s="2288">
        <v>10630</v>
      </c>
      <c r="F23" s="2288">
        <v>1678</v>
      </c>
      <c r="G23" s="2288">
        <f>SUM(D23:F23)</f>
        <v>724945</v>
      </c>
      <c r="H23" s="2288">
        <v>708718</v>
      </c>
      <c r="I23" s="2288">
        <f>G23-H23</f>
        <v>16227</v>
      </c>
      <c r="J23" s="1797"/>
      <c r="K23" s="1942">
        <v>723265</v>
      </c>
      <c r="L23" s="1798">
        <v>567469</v>
      </c>
      <c r="M23" s="1798">
        <v>408698</v>
      </c>
      <c r="N23" s="1798">
        <v>387351</v>
      </c>
      <c r="O23" s="1798">
        <v>427242</v>
      </c>
      <c r="P23" s="1798">
        <v>382159</v>
      </c>
      <c r="Q23" s="1798">
        <v>299532</v>
      </c>
      <c r="R23" s="1798">
        <v>275093</v>
      </c>
      <c r="S23" s="1799"/>
    </row>
    <row r="24" spans="1:19" s="1769" customFormat="1" ht="9.75" customHeight="1" x14ac:dyDescent="0.15">
      <c r="A24" s="1794"/>
      <c r="B24" s="1795" t="s">
        <v>621</v>
      </c>
      <c r="C24" s="1796"/>
      <c r="D24" s="2288">
        <v>329691</v>
      </c>
      <c r="E24" s="2288">
        <v>67046</v>
      </c>
      <c r="F24" s="2288">
        <v>30376</v>
      </c>
      <c r="G24" s="2288">
        <f>SUM(D24:F24)</f>
        <v>427113</v>
      </c>
      <c r="H24" s="2288">
        <v>381009</v>
      </c>
      <c r="I24" s="2288">
        <f>G24-H24</f>
        <v>46104</v>
      </c>
      <c r="J24" s="1797"/>
      <c r="K24" s="1942">
        <v>418238</v>
      </c>
      <c r="L24" s="1798">
        <v>381843</v>
      </c>
      <c r="M24" s="1798">
        <v>358282</v>
      </c>
      <c r="N24" s="1798">
        <v>357068</v>
      </c>
      <c r="O24" s="1798">
        <v>342766</v>
      </c>
      <c r="P24" s="1798">
        <v>322478</v>
      </c>
      <c r="Q24" s="1798">
        <v>320053</v>
      </c>
      <c r="R24" s="1798">
        <v>319882</v>
      </c>
      <c r="S24" s="1799"/>
    </row>
    <row r="25" spans="1:19" s="1769" customFormat="1" ht="9.75" customHeight="1" x14ac:dyDescent="0.15">
      <c r="A25" s="1800"/>
      <c r="B25" s="1801" t="s">
        <v>623</v>
      </c>
      <c r="C25" s="1802"/>
      <c r="D25" s="2288">
        <v>18192</v>
      </c>
      <c r="E25" s="2288">
        <v>2169</v>
      </c>
      <c r="F25" s="2288">
        <v>75</v>
      </c>
      <c r="G25" s="2288">
        <f>SUM(D25:F25)</f>
        <v>20436</v>
      </c>
      <c r="H25" s="2288">
        <v>20436</v>
      </c>
      <c r="I25" s="2288">
        <f>G25-H25</f>
        <v>0</v>
      </c>
      <c r="J25" s="1797"/>
      <c r="K25" s="1942">
        <v>20803</v>
      </c>
      <c r="L25" s="1798">
        <v>7708</v>
      </c>
      <c r="M25" s="1798">
        <v>20564</v>
      </c>
      <c r="N25" s="1798">
        <v>19887</v>
      </c>
      <c r="O25" s="1798">
        <v>21034</v>
      </c>
      <c r="P25" s="1798">
        <v>21218</v>
      </c>
      <c r="Q25" s="1798">
        <v>22877</v>
      </c>
      <c r="R25" s="1798">
        <v>17949</v>
      </c>
      <c r="S25" s="1799"/>
    </row>
    <row r="26" spans="1:19" s="1769" customFormat="1" ht="9.75" customHeight="1" x14ac:dyDescent="0.15">
      <c r="A26" s="1800"/>
      <c r="B26" s="1801" t="s">
        <v>624</v>
      </c>
      <c r="C26" s="1803"/>
      <c r="D26" s="2288">
        <v>23067</v>
      </c>
      <c r="E26" s="2288">
        <v>1161</v>
      </c>
      <c r="F26" s="2288">
        <v>28</v>
      </c>
      <c r="G26" s="2288">
        <f>SUM(D26:F26)</f>
        <v>24256</v>
      </c>
      <c r="H26" s="2288">
        <v>24256</v>
      </c>
      <c r="I26" s="2288">
        <f>G26-H26</f>
        <v>0</v>
      </c>
      <c r="J26" s="1804"/>
      <c r="K26" s="1942">
        <v>22784</v>
      </c>
      <c r="L26" s="1805">
        <v>20427</v>
      </c>
      <c r="M26" s="1805">
        <v>22543</v>
      </c>
      <c r="N26" s="1805">
        <v>23877</v>
      </c>
      <c r="O26" s="1805">
        <v>23526</v>
      </c>
      <c r="P26" s="1805">
        <v>23140</v>
      </c>
      <c r="Q26" s="1805">
        <v>23034</v>
      </c>
      <c r="R26" s="1805">
        <v>20945</v>
      </c>
      <c r="S26" s="1799"/>
    </row>
    <row r="27" spans="1:19" s="1769" customFormat="1" ht="9.75" customHeight="1" x14ac:dyDescent="0.15">
      <c r="A27" s="815"/>
      <c r="B27" s="815"/>
      <c r="C27" s="1806"/>
      <c r="D27" s="1807">
        <f t="shared" ref="D27:I27" si="14">SUM(D23:D26)</f>
        <v>1083587</v>
      </c>
      <c r="E27" s="1807">
        <f t="shared" ref="E27:F27" si="15">SUM(E23:E26)</f>
        <v>81006</v>
      </c>
      <c r="F27" s="1807">
        <f t="shared" si="15"/>
        <v>32157</v>
      </c>
      <c r="G27" s="1807">
        <f t="shared" si="14"/>
        <v>1196750</v>
      </c>
      <c r="H27" s="1807">
        <f t="shared" ref="H27" si="16">SUM(H23:H26)</f>
        <v>1134419</v>
      </c>
      <c r="I27" s="1807">
        <f t="shared" si="14"/>
        <v>62331</v>
      </c>
      <c r="J27" s="1808"/>
      <c r="K27" s="1944">
        <f>SUM(K23:K26)</f>
        <v>1185090</v>
      </c>
      <c r="L27" s="1944">
        <f t="shared" ref="L27:R27" si="17">SUM(L23:L26)</f>
        <v>977447</v>
      </c>
      <c r="M27" s="1944">
        <f t="shared" si="17"/>
        <v>810087</v>
      </c>
      <c r="N27" s="1944">
        <f t="shared" si="17"/>
        <v>788183</v>
      </c>
      <c r="O27" s="1944">
        <f t="shared" si="17"/>
        <v>814568</v>
      </c>
      <c r="P27" s="1944">
        <f t="shared" si="17"/>
        <v>748995</v>
      </c>
      <c r="Q27" s="1944">
        <f t="shared" si="17"/>
        <v>665496</v>
      </c>
      <c r="R27" s="1944">
        <f t="shared" si="17"/>
        <v>633869</v>
      </c>
      <c r="S27" s="1810"/>
    </row>
    <row r="28" spans="1:19" s="1769" customFormat="1" ht="9.75" customHeight="1" x14ac:dyDescent="0.15">
      <c r="A28" s="2454" t="s">
        <v>625</v>
      </c>
      <c r="B28" s="2454"/>
      <c r="C28" s="1781"/>
      <c r="D28" s="2290"/>
      <c r="E28" s="2290"/>
      <c r="F28" s="2290"/>
      <c r="G28" s="2290"/>
      <c r="H28" s="2290"/>
      <c r="I28" s="2290"/>
      <c r="J28" s="1804"/>
      <c r="K28" s="1945"/>
      <c r="L28" s="1805"/>
      <c r="M28" s="1805"/>
      <c r="N28" s="1805"/>
      <c r="O28" s="1805"/>
      <c r="P28" s="1805"/>
      <c r="Q28" s="1805"/>
      <c r="R28" s="1805"/>
      <c r="S28" s="1811"/>
    </row>
    <row r="29" spans="1:19" s="1769" customFormat="1" ht="9.75" customHeight="1" x14ac:dyDescent="0.15">
      <c r="A29" s="1814"/>
      <c r="B29" s="1786" t="s">
        <v>626</v>
      </c>
      <c r="C29" s="1793"/>
      <c r="D29" s="2288">
        <v>0</v>
      </c>
      <c r="E29" s="2288">
        <v>0</v>
      </c>
      <c r="F29" s="2288">
        <v>0</v>
      </c>
      <c r="G29" s="2288">
        <f>SUM(D29:F29)</f>
        <v>0</v>
      </c>
      <c r="H29" s="2288">
        <v>0</v>
      </c>
      <c r="I29" s="2288">
        <f>G29-H29</f>
        <v>0</v>
      </c>
      <c r="J29" s="1804"/>
      <c r="K29" s="1942">
        <v>9</v>
      </c>
      <c r="L29" s="1805">
        <v>0</v>
      </c>
      <c r="M29" s="1805">
        <v>11</v>
      </c>
      <c r="N29" s="1805">
        <v>10</v>
      </c>
      <c r="O29" s="1805">
        <v>5</v>
      </c>
      <c r="P29" s="1805">
        <v>1</v>
      </c>
      <c r="Q29" s="1805">
        <v>1</v>
      </c>
      <c r="R29" s="1805">
        <v>1</v>
      </c>
      <c r="S29" s="1799"/>
    </row>
    <row r="30" spans="1:19" s="1769" customFormat="1" ht="9.75" customHeight="1" x14ac:dyDescent="0.15">
      <c r="A30" s="2622" t="s">
        <v>631</v>
      </c>
      <c r="B30" s="2622"/>
      <c r="C30" s="1815"/>
      <c r="D30" s="1807">
        <f t="shared" ref="D30:I30" si="18">D27+D29</f>
        <v>1083587</v>
      </c>
      <c r="E30" s="1807">
        <f t="shared" ref="E30:F30" si="19">E27+E29</f>
        <v>81006</v>
      </c>
      <c r="F30" s="1807">
        <f t="shared" si="19"/>
        <v>32157</v>
      </c>
      <c r="G30" s="1807">
        <f t="shared" si="18"/>
        <v>1196750</v>
      </c>
      <c r="H30" s="1807">
        <f t="shared" ref="H30" si="20">H27+H29</f>
        <v>1134419</v>
      </c>
      <c r="I30" s="1807">
        <f t="shared" si="18"/>
        <v>62331</v>
      </c>
      <c r="J30" s="1808"/>
      <c r="K30" s="1944">
        <f t="shared" ref="K30:R30" si="21">K27+K29</f>
        <v>1185099</v>
      </c>
      <c r="L30" s="1944">
        <f t="shared" si="21"/>
        <v>977447</v>
      </c>
      <c r="M30" s="1944">
        <f t="shared" si="21"/>
        <v>810098</v>
      </c>
      <c r="N30" s="1944">
        <f t="shared" si="21"/>
        <v>788193</v>
      </c>
      <c r="O30" s="1944">
        <f t="shared" si="21"/>
        <v>814573</v>
      </c>
      <c r="P30" s="1944">
        <f t="shared" si="21"/>
        <v>748996</v>
      </c>
      <c r="Q30" s="1944">
        <f t="shared" si="21"/>
        <v>665497</v>
      </c>
      <c r="R30" s="1944">
        <f t="shared" si="21"/>
        <v>633870</v>
      </c>
      <c r="S30" s="1810"/>
    </row>
    <row r="31" spans="1:19" s="1769" customFormat="1" ht="9.75" customHeight="1" x14ac:dyDescent="0.15">
      <c r="A31" s="2486" t="s">
        <v>632</v>
      </c>
      <c r="B31" s="2486"/>
      <c r="C31" s="1781"/>
      <c r="D31" s="2290"/>
      <c r="E31" s="2290"/>
      <c r="F31" s="2290"/>
      <c r="G31" s="2290"/>
      <c r="H31" s="2290"/>
      <c r="I31" s="2290"/>
      <c r="J31" s="1804"/>
      <c r="K31" s="1945"/>
      <c r="L31" s="1805"/>
      <c r="M31" s="1805"/>
      <c r="N31" s="1805"/>
      <c r="O31" s="1805"/>
      <c r="P31" s="1805"/>
      <c r="Q31" s="1805"/>
      <c r="R31" s="1805"/>
      <c r="S31" s="1811"/>
    </row>
    <row r="32" spans="1:19" s="1769" customFormat="1" ht="9.75" customHeight="1" x14ac:dyDescent="0.15">
      <c r="A32" s="2454" t="s">
        <v>629</v>
      </c>
      <c r="B32" s="2454"/>
      <c r="C32" s="1781"/>
      <c r="D32" s="2290"/>
      <c r="E32" s="2290"/>
      <c r="F32" s="2290"/>
      <c r="G32" s="2290"/>
      <c r="H32" s="2290"/>
      <c r="I32" s="2290"/>
      <c r="J32" s="1804"/>
      <c r="K32" s="1945"/>
      <c r="L32" s="1805"/>
      <c r="M32" s="1805"/>
      <c r="N32" s="1805"/>
      <c r="O32" s="1805"/>
      <c r="P32" s="1805"/>
      <c r="Q32" s="1805"/>
      <c r="R32" s="1805"/>
      <c r="S32" s="1811"/>
    </row>
    <row r="33" spans="1:19" s="1769" customFormat="1" ht="9.75" customHeight="1" x14ac:dyDescent="0.15">
      <c r="A33" s="1785"/>
      <c r="B33" s="1786" t="s">
        <v>633</v>
      </c>
      <c r="C33" s="1793"/>
      <c r="D33" s="2288">
        <v>0</v>
      </c>
      <c r="E33" s="2288">
        <v>0</v>
      </c>
      <c r="F33" s="2288">
        <v>0</v>
      </c>
      <c r="G33" s="2288">
        <f>SUM(D33:F33)</f>
        <v>0</v>
      </c>
      <c r="H33" s="2288">
        <v>0</v>
      </c>
      <c r="I33" s="2288">
        <f>G33-H33</f>
        <v>0</v>
      </c>
      <c r="J33" s="1797"/>
      <c r="K33" s="1942">
        <v>0</v>
      </c>
      <c r="L33" s="1798">
        <v>0</v>
      </c>
      <c r="M33" s="1798">
        <v>0</v>
      </c>
      <c r="N33" s="1798">
        <v>0</v>
      </c>
      <c r="O33" s="1798">
        <v>0</v>
      </c>
      <c r="P33" s="1798">
        <v>0</v>
      </c>
      <c r="Q33" s="1798">
        <v>0</v>
      </c>
      <c r="R33" s="1798">
        <v>0</v>
      </c>
      <c r="S33" s="1811"/>
    </row>
    <row r="34" spans="1:19" s="1769" customFormat="1" ht="9.75" customHeight="1" x14ac:dyDescent="0.15">
      <c r="A34" s="1794"/>
      <c r="B34" s="1795" t="s">
        <v>634</v>
      </c>
      <c r="C34" s="1796"/>
      <c r="D34" s="2288">
        <v>94</v>
      </c>
      <c r="E34" s="2288">
        <v>627</v>
      </c>
      <c r="F34" s="2288">
        <v>340</v>
      </c>
      <c r="G34" s="2288">
        <f>SUM(D34:F34)</f>
        <v>1061</v>
      </c>
      <c r="H34" s="2288">
        <v>956</v>
      </c>
      <c r="I34" s="2288">
        <f>G34-H34</f>
        <v>105</v>
      </c>
      <c r="J34" s="1797"/>
      <c r="K34" s="1942">
        <v>848</v>
      </c>
      <c r="L34" s="1798">
        <v>713</v>
      </c>
      <c r="M34" s="1798">
        <v>759</v>
      </c>
      <c r="N34" s="1798">
        <v>545</v>
      </c>
      <c r="O34" s="1798">
        <v>414</v>
      </c>
      <c r="P34" s="1798">
        <v>461</v>
      </c>
      <c r="Q34" s="1798">
        <v>487</v>
      </c>
      <c r="R34" s="1798">
        <v>938</v>
      </c>
      <c r="S34" s="1811"/>
    </row>
    <row r="35" spans="1:19" s="1769" customFormat="1" ht="9.75" customHeight="1" x14ac:dyDescent="0.15">
      <c r="A35" s="1816"/>
      <c r="B35" s="1817" t="s">
        <v>635</v>
      </c>
      <c r="C35" s="1818"/>
      <c r="D35" s="2292"/>
      <c r="E35" s="2292"/>
      <c r="F35" s="2292"/>
      <c r="G35" s="2292"/>
      <c r="H35" s="2292"/>
      <c r="I35" s="2292"/>
      <c r="J35" s="1819"/>
      <c r="K35" s="1946"/>
      <c r="L35" s="1820"/>
      <c r="M35" s="1820"/>
      <c r="N35" s="1820"/>
      <c r="O35" s="1820"/>
      <c r="P35" s="1820"/>
      <c r="Q35" s="1820"/>
      <c r="R35" s="1820"/>
      <c r="S35" s="1811"/>
    </row>
    <row r="36" spans="1:19" s="1769" customFormat="1" ht="9.75" customHeight="1" x14ac:dyDescent="0.15">
      <c r="A36" s="1785"/>
      <c r="B36" s="1792" t="s">
        <v>636</v>
      </c>
      <c r="C36" s="1787"/>
      <c r="D36" s="2288">
        <v>0</v>
      </c>
      <c r="E36" s="2288">
        <v>1341</v>
      </c>
      <c r="F36" s="2288">
        <v>7</v>
      </c>
      <c r="G36" s="2288">
        <f>SUM(D36:F36)</f>
        <v>1348</v>
      </c>
      <c r="H36" s="2288">
        <v>1190</v>
      </c>
      <c r="I36" s="2288">
        <f>G36-H36</f>
        <v>158</v>
      </c>
      <c r="J36" s="1797"/>
      <c r="K36" s="1942">
        <v>480</v>
      </c>
      <c r="L36" s="1798">
        <v>531</v>
      </c>
      <c r="M36" s="1798">
        <v>601</v>
      </c>
      <c r="N36" s="1798">
        <v>664</v>
      </c>
      <c r="O36" s="1798">
        <v>525</v>
      </c>
      <c r="P36" s="1798">
        <v>797</v>
      </c>
      <c r="Q36" s="1798">
        <v>1171</v>
      </c>
      <c r="R36" s="1798">
        <v>893</v>
      </c>
      <c r="S36" s="1811"/>
    </row>
    <row r="37" spans="1:19" s="1769" customFormat="1" ht="9.75" customHeight="1" x14ac:dyDescent="0.15">
      <c r="A37" s="1794"/>
      <c r="B37" s="1795" t="s">
        <v>637</v>
      </c>
      <c r="C37" s="1787"/>
      <c r="D37" s="2288">
        <v>43</v>
      </c>
      <c r="E37" s="2288">
        <v>16</v>
      </c>
      <c r="F37" s="2288">
        <v>140</v>
      </c>
      <c r="G37" s="2288">
        <f>SUM(D37:F37)</f>
        <v>199</v>
      </c>
      <c r="H37" s="2288">
        <v>140</v>
      </c>
      <c r="I37" s="2288">
        <f>G37-H37</f>
        <v>59</v>
      </c>
      <c r="J37" s="1797"/>
      <c r="K37" s="1942">
        <v>226</v>
      </c>
      <c r="L37" s="1821">
        <v>230</v>
      </c>
      <c r="M37" s="1821">
        <v>259</v>
      </c>
      <c r="N37" s="1821">
        <v>259</v>
      </c>
      <c r="O37" s="1821">
        <v>262</v>
      </c>
      <c r="P37" s="1821">
        <v>542</v>
      </c>
      <c r="Q37" s="1821">
        <v>454</v>
      </c>
      <c r="R37" s="1821">
        <v>285</v>
      </c>
      <c r="S37" s="1811"/>
    </row>
    <row r="38" spans="1:19" s="1769" customFormat="1" ht="9.75" customHeight="1" x14ac:dyDescent="0.15">
      <c r="A38" s="1816"/>
      <c r="B38" s="1817" t="s">
        <v>635</v>
      </c>
      <c r="C38" s="1818"/>
      <c r="D38" s="2292"/>
      <c r="E38" s="2292"/>
      <c r="F38" s="2292"/>
      <c r="G38" s="2292"/>
      <c r="H38" s="2292"/>
      <c r="I38" s="2292"/>
      <c r="J38" s="1819"/>
      <c r="K38" s="1946"/>
      <c r="L38" s="1820"/>
      <c r="M38" s="1820"/>
      <c r="N38" s="1820"/>
      <c r="O38" s="1820"/>
      <c r="P38" s="1820"/>
      <c r="Q38" s="1820"/>
      <c r="R38" s="1820"/>
      <c r="S38" s="1811"/>
    </row>
    <row r="39" spans="1:19" s="1769" customFormat="1" ht="9.75" customHeight="1" x14ac:dyDescent="0.15">
      <c r="A39" s="1785"/>
      <c r="B39" s="1786" t="s">
        <v>638</v>
      </c>
      <c r="C39" s="1793"/>
      <c r="D39" s="2288">
        <v>0</v>
      </c>
      <c r="E39" s="2288">
        <v>195</v>
      </c>
      <c r="F39" s="2288">
        <v>0</v>
      </c>
      <c r="G39" s="2288">
        <f>SUM(D39:F39)</f>
        <v>195</v>
      </c>
      <c r="H39" s="2288">
        <v>195</v>
      </c>
      <c r="I39" s="2288">
        <f>G39-H39</f>
        <v>0</v>
      </c>
      <c r="J39" s="1804"/>
      <c r="K39" s="1942">
        <v>33</v>
      </c>
      <c r="L39" s="1805">
        <v>0</v>
      </c>
      <c r="M39" s="1805">
        <v>211</v>
      </c>
      <c r="N39" s="1805">
        <v>13</v>
      </c>
      <c r="O39" s="1805">
        <v>141</v>
      </c>
      <c r="P39" s="1805">
        <v>215</v>
      </c>
      <c r="Q39" s="1805">
        <v>258</v>
      </c>
      <c r="R39" s="1805">
        <v>125</v>
      </c>
      <c r="S39" s="1811"/>
    </row>
    <row r="40" spans="1:19" s="1769" customFormat="1" ht="9.75" customHeight="1" x14ac:dyDescent="0.15">
      <c r="A40" s="2622" t="s">
        <v>639</v>
      </c>
      <c r="B40" s="2622"/>
      <c r="C40" s="1815"/>
      <c r="D40" s="1807">
        <f t="shared" ref="D40:I40" si="22">SUM(D33:D39)</f>
        <v>137</v>
      </c>
      <c r="E40" s="1807">
        <f t="shared" ref="E40:F40" si="23">SUM(E33:E39)</f>
        <v>2179</v>
      </c>
      <c r="F40" s="1807">
        <f t="shared" si="23"/>
        <v>487</v>
      </c>
      <c r="G40" s="1807">
        <f t="shared" si="22"/>
        <v>2803</v>
      </c>
      <c r="H40" s="1807">
        <f t="shared" ref="H40" si="24">SUM(H33:H39)</f>
        <v>2481</v>
      </c>
      <c r="I40" s="1807">
        <f t="shared" si="22"/>
        <v>322</v>
      </c>
      <c r="J40" s="1807"/>
      <c r="K40" s="1944">
        <f t="shared" ref="K40:R40" si="25">SUM(K33:K39)</f>
        <v>1587</v>
      </c>
      <c r="L40" s="1944">
        <f t="shared" si="25"/>
        <v>1474</v>
      </c>
      <c r="M40" s="1944">
        <f t="shared" si="25"/>
        <v>1830</v>
      </c>
      <c r="N40" s="1944">
        <f t="shared" si="25"/>
        <v>1481</v>
      </c>
      <c r="O40" s="1944">
        <f t="shared" si="25"/>
        <v>1342</v>
      </c>
      <c r="P40" s="1944">
        <f t="shared" si="25"/>
        <v>2015</v>
      </c>
      <c r="Q40" s="1944">
        <f t="shared" si="25"/>
        <v>2370</v>
      </c>
      <c r="R40" s="1944">
        <f t="shared" si="25"/>
        <v>2241</v>
      </c>
      <c r="S40" s="1822"/>
    </row>
    <row r="41" spans="1:19" s="1769" customFormat="1" ht="9.75" customHeight="1" x14ac:dyDescent="0.15">
      <c r="A41" s="2486" t="s">
        <v>640</v>
      </c>
      <c r="B41" s="2486"/>
      <c r="C41" s="1781"/>
      <c r="D41" s="2290"/>
      <c r="E41" s="2290"/>
      <c r="F41" s="2290"/>
      <c r="G41" s="2290"/>
      <c r="H41" s="2290"/>
      <c r="I41" s="2290"/>
      <c r="J41" s="1804"/>
      <c r="K41" s="1945"/>
      <c r="L41" s="1805"/>
      <c r="M41" s="1805"/>
      <c r="N41" s="1805"/>
      <c r="O41" s="1805"/>
      <c r="P41" s="1805"/>
      <c r="Q41" s="1805"/>
      <c r="R41" s="1805"/>
      <c r="S41" s="1811"/>
    </row>
    <row r="42" spans="1:19" s="1769" customFormat="1" ht="9.75" customHeight="1" x14ac:dyDescent="0.15">
      <c r="A42" s="31"/>
      <c r="B42" s="31" t="s">
        <v>641</v>
      </c>
      <c r="C42" s="1823"/>
      <c r="D42" s="2288">
        <v>67305</v>
      </c>
      <c r="E42" s="2288">
        <v>20807</v>
      </c>
      <c r="F42" s="2288">
        <v>201</v>
      </c>
      <c r="G42" s="2288">
        <f>SUM(D42:F42)</f>
        <v>88313</v>
      </c>
      <c r="H42" s="2288">
        <v>85234</v>
      </c>
      <c r="I42" s="2288">
        <f>G42-H42</f>
        <v>3079</v>
      </c>
      <c r="J42" s="1797"/>
      <c r="K42" s="1942">
        <v>96459</v>
      </c>
      <c r="L42" s="1798">
        <v>102061</v>
      </c>
      <c r="M42" s="1798">
        <v>102246</v>
      </c>
      <c r="N42" s="1798">
        <v>86123</v>
      </c>
      <c r="O42" s="1798">
        <v>83897</v>
      </c>
      <c r="P42" s="1798">
        <v>79679</v>
      </c>
      <c r="Q42" s="1798">
        <v>74207</v>
      </c>
      <c r="R42" s="1798">
        <v>71321</v>
      </c>
      <c r="S42" s="1824"/>
    </row>
    <row r="43" spans="1:19" s="1769" customFormat="1" ht="9.75" customHeight="1" x14ac:dyDescent="0.15">
      <c r="A43" s="1825"/>
      <c r="B43" s="1825" t="s">
        <v>625</v>
      </c>
      <c r="C43" s="1781"/>
      <c r="D43" s="2288">
        <v>70856</v>
      </c>
      <c r="E43" s="2288">
        <v>13617</v>
      </c>
      <c r="F43" s="2288">
        <v>161</v>
      </c>
      <c r="G43" s="2288">
        <f>SUM(D43:F43)</f>
        <v>84634</v>
      </c>
      <c r="H43" s="2288">
        <v>84634</v>
      </c>
      <c r="I43" s="2288">
        <f>G43-H43</f>
        <v>0</v>
      </c>
      <c r="J43" s="1804"/>
      <c r="K43" s="1942">
        <v>84239</v>
      </c>
      <c r="L43" s="1805">
        <v>76991</v>
      </c>
      <c r="M43" s="1805">
        <v>82038</v>
      </c>
      <c r="N43" s="1805">
        <v>69062</v>
      </c>
      <c r="O43" s="1805">
        <v>71277</v>
      </c>
      <c r="P43" s="1805">
        <v>67268</v>
      </c>
      <c r="Q43" s="1805">
        <v>54897</v>
      </c>
      <c r="R43" s="1805">
        <v>48202</v>
      </c>
      <c r="S43" s="1799"/>
    </row>
    <row r="44" spans="1:19" s="1769" customFormat="1" ht="9.75" customHeight="1" x14ac:dyDescent="0.15">
      <c r="A44" s="2622" t="s">
        <v>642</v>
      </c>
      <c r="B44" s="2622"/>
      <c r="C44" s="1815"/>
      <c r="D44" s="1807">
        <f t="shared" ref="D44:I44" si="26">SUM(D42:D43)</f>
        <v>138161</v>
      </c>
      <c r="E44" s="1807">
        <f t="shared" ref="E44:F44" si="27">SUM(E42:E43)</f>
        <v>34424</v>
      </c>
      <c r="F44" s="1807">
        <f t="shared" si="27"/>
        <v>362</v>
      </c>
      <c r="G44" s="1807">
        <f t="shared" si="26"/>
        <v>172947</v>
      </c>
      <c r="H44" s="1807">
        <f t="shared" ref="H44" si="28">SUM(H42:H43)</f>
        <v>169868</v>
      </c>
      <c r="I44" s="1807">
        <f t="shared" si="26"/>
        <v>3079</v>
      </c>
      <c r="J44" s="1808"/>
      <c r="K44" s="1944">
        <f>SUM(K42:K43)</f>
        <v>180698</v>
      </c>
      <c r="L44" s="1944">
        <f t="shared" ref="L44:R44" si="29">SUM(L42:L43)</f>
        <v>179052</v>
      </c>
      <c r="M44" s="1944">
        <f t="shared" si="29"/>
        <v>184284</v>
      </c>
      <c r="N44" s="1944">
        <f t="shared" si="29"/>
        <v>155185</v>
      </c>
      <c r="O44" s="1944">
        <f t="shared" si="29"/>
        <v>155174</v>
      </c>
      <c r="P44" s="1944">
        <f t="shared" si="29"/>
        <v>146947</v>
      </c>
      <c r="Q44" s="1944">
        <f t="shared" si="29"/>
        <v>129104</v>
      </c>
      <c r="R44" s="1944">
        <f t="shared" si="29"/>
        <v>119523</v>
      </c>
      <c r="S44" s="1822"/>
    </row>
    <row r="45" spans="1:19" s="1769" customFormat="1" ht="9.75" customHeight="1" x14ac:dyDescent="0.15">
      <c r="A45" s="2486" t="s">
        <v>643</v>
      </c>
      <c r="B45" s="2486"/>
      <c r="C45" s="1826"/>
      <c r="D45" s="2290"/>
      <c r="E45" s="2290"/>
      <c r="F45" s="2290"/>
      <c r="G45" s="2290"/>
      <c r="H45" s="2290"/>
      <c r="I45" s="2290"/>
      <c r="J45" s="1804"/>
      <c r="K45" s="1945"/>
      <c r="L45" s="1805"/>
      <c r="M45" s="1805"/>
      <c r="N45" s="1805"/>
      <c r="O45" s="1805"/>
      <c r="P45" s="1805"/>
      <c r="Q45" s="1805"/>
      <c r="R45" s="1805"/>
      <c r="S45" s="1799"/>
    </row>
    <row r="46" spans="1:19" s="1769" customFormat="1" ht="9.75" customHeight="1" x14ac:dyDescent="0.15">
      <c r="A46" s="31"/>
      <c r="B46" s="31" t="s">
        <v>641</v>
      </c>
      <c r="C46" s="1826"/>
      <c r="D46" s="2288">
        <v>8678</v>
      </c>
      <c r="E46" s="2288">
        <v>551</v>
      </c>
      <c r="F46" s="2288">
        <v>0</v>
      </c>
      <c r="G46" s="2288">
        <f>SUM(D46:F46)</f>
        <v>9229</v>
      </c>
      <c r="H46" s="2288">
        <v>9229</v>
      </c>
      <c r="I46" s="2288">
        <f>G46-H46</f>
        <v>0</v>
      </c>
      <c r="J46" s="1797"/>
      <c r="K46" s="1942">
        <v>5190</v>
      </c>
      <c r="L46" s="1798">
        <v>9800</v>
      </c>
      <c r="M46" s="1798">
        <v>4899</v>
      </c>
      <c r="N46" s="1798">
        <v>3908</v>
      </c>
      <c r="O46" s="1798">
        <v>5077</v>
      </c>
      <c r="P46" s="1798">
        <v>5086</v>
      </c>
      <c r="Q46" s="1798">
        <v>3154</v>
      </c>
      <c r="R46" s="1798">
        <v>2271</v>
      </c>
      <c r="S46" s="1799"/>
    </row>
    <row r="47" spans="1:19" s="1769" customFormat="1" ht="9.75" customHeight="1" x14ac:dyDescent="0.15">
      <c r="A47" s="1825"/>
      <c r="B47" s="1825" t="s">
        <v>625</v>
      </c>
      <c r="C47" s="1827"/>
      <c r="D47" s="2288">
        <v>3275</v>
      </c>
      <c r="E47" s="2288">
        <v>20</v>
      </c>
      <c r="F47" s="2288">
        <v>0</v>
      </c>
      <c r="G47" s="2288">
        <f>SUM(D47:F47)</f>
        <v>3295</v>
      </c>
      <c r="H47" s="2288">
        <v>3295</v>
      </c>
      <c r="I47" s="2288">
        <f>G47-H47</f>
        <v>0</v>
      </c>
      <c r="J47" s="1819"/>
      <c r="K47" s="1942">
        <v>1775</v>
      </c>
      <c r="L47" s="1820">
        <v>1096</v>
      </c>
      <c r="M47" s="1820">
        <v>1091</v>
      </c>
      <c r="N47" s="1820">
        <v>2046</v>
      </c>
      <c r="O47" s="1820">
        <v>3835</v>
      </c>
      <c r="P47" s="1820">
        <v>3768</v>
      </c>
      <c r="Q47" s="1820">
        <v>2929</v>
      </c>
      <c r="R47" s="1820">
        <v>1674</v>
      </c>
      <c r="S47" s="1799"/>
    </row>
    <row r="48" spans="1:19" s="1769" customFormat="1" ht="9.75" customHeight="1" x14ac:dyDescent="0.15">
      <c r="A48" s="2622" t="s">
        <v>644</v>
      </c>
      <c r="B48" s="2622"/>
      <c r="C48" s="1815"/>
      <c r="D48" s="1807">
        <f t="shared" ref="D48:I48" si="30">SUM(D46:D47)</f>
        <v>11953</v>
      </c>
      <c r="E48" s="1807">
        <f t="shared" ref="E48:F48" si="31">SUM(E46:E47)</f>
        <v>571</v>
      </c>
      <c r="F48" s="1807">
        <f t="shared" si="31"/>
        <v>0</v>
      </c>
      <c r="G48" s="1807">
        <f t="shared" si="30"/>
        <v>12524</v>
      </c>
      <c r="H48" s="1807">
        <f t="shared" ref="H48" si="32">SUM(H46:H47)</f>
        <v>12524</v>
      </c>
      <c r="I48" s="1807">
        <f t="shared" si="30"/>
        <v>0</v>
      </c>
      <c r="J48" s="1808"/>
      <c r="K48" s="1944">
        <f>SUM(K46:K47)</f>
        <v>6965</v>
      </c>
      <c r="L48" s="1944">
        <f t="shared" ref="L48:R48" si="33">SUM(L46:L47)</f>
        <v>10896</v>
      </c>
      <c r="M48" s="1944">
        <f t="shared" si="33"/>
        <v>5990</v>
      </c>
      <c r="N48" s="1944">
        <f t="shared" si="33"/>
        <v>5954</v>
      </c>
      <c r="O48" s="1944">
        <f t="shared" si="33"/>
        <v>8912</v>
      </c>
      <c r="P48" s="1944">
        <f t="shared" si="33"/>
        <v>8854</v>
      </c>
      <c r="Q48" s="1944">
        <f t="shared" si="33"/>
        <v>6083</v>
      </c>
      <c r="R48" s="1944">
        <f t="shared" si="33"/>
        <v>3945</v>
      </c>
      <c r="S48" s="1822"/>
    </row>
    <row r="49" spans="1:19" s="1769" customFormat="1" ht="9.75" customHeight="1" x14ac:dyDescent="0.15">
      <c r="A49" s="2486" t="s">
        <v>645</v>
      </c>
      <c r="B49" s="2486"/>
      <c r="C49" s="1828"/>
      <c r="D49" s="2290"/>
      <c r="E49" s="2290"/>
      <c r="F49" s="2290"/>
      <c r="G49" s="2290"/>
      <c r="H49" s="2290"/>
      <c r="I49" s="2290"/>
      <c r="J49" s="1804"/>
      <c r="K49" s="1945"/>
      <c r="L49" s="1805"/>
      <c r="M49" s="1805"/>
      <c r="N49" s="1805"/>
      <c r="O49" s="1805"/>
      <c r="P49" s="1805"/>
      <c r="Q49" s="1805"/>
      <c r="R49" s="1805"/>
      <c r="S49" s="1811"/>
    </row>
    <row r="50" spans="1:19" s="1769" customFormat="1" ht="9.75" customHeight="1" x14ac:dyDescent="0.15">
      <c r="A50" s="1829"/>
      <c r="B50" s="1829" t="s">
        <v>641</v>
      </c>
      <c r="C50" s="1823"/>
      <c r="D50" s="2288">
        <v>20046</v>
      </c>
      <c r="E50" s="2288">
        <v>12676</v>
      </c>
      <c r="F50" s="2288">
        <v>2333</v>
      </c>
      <c r="G50" s="2288">
        <f>SUM(D50:F50)</f>
        <v>35055</v>
      </c>
      <c r="H50" s="2288">
        <v>35055</v>
      </c>
      <c r="I50" s="2288">
        <f>G50-H50</f>
        <v>0</v>
      </c>
      <c r="J50" s="1797"/>
      <c r="K50" s="1942">
        <v>35103</v>
      </c>
      <c r="L50" s="1798">
        <v>32865</v>
      </c>
      <c r="M50" s="1798">
        <v>33261</v>
      </c>
      <c r="N50" s="1798">
        <v>32637</v>
      </c>
      <c r="O50" s="1798">
        <v>32469</v>
      </c>
      <c r="P50" s="1798">
        <v>29980</v>
      </c>
      <c r="Q50" s="1798">
        <v>27631</v>
      </c>
      <c r="R50" s="1798">
        <v>24707</v>
      </c>
      <c r="S50" s="1824"/>
    </row>
    <row r="51" spans="1:19" s="1769" customFormat="1" ht="9.75" customHeight="1" x14ac:dyDescent="0.15">
      <c r="A51" s="31"/>
      <c r="B51" s="31" t="s">
        <v>646</v>
      </c>
      <c r="C51" s="1823"/>
      <c r="D51" s="2288">
        <v>16</v>
      </c>
      <c r="E51" s="2288">
        <v>9</v>
      </c>
      <c r="F51" s="2288">
        <v>0</v>
      </c>
      <c r="G51" s="2288">
        <f>SUM(D51:F51)</f>
        <v>25</v>
      </c>
      <c r="H51" s="2288">
        <v>25</v>
      </c>
      <c r="I51" s="2288">
        <f>G51-H51</f>
        <v>0</v>
      </c>
      <c r="J51" s="1830"/>
      <c r="K51" s="1942">
        <v>34</v>
      </c>
      <c r="L51" s="1798">
        <v>66</v>
      </c>
      <c r="M51" s="1798">
        <v>29</v>
      </c>
      <c r="N51" s="1798">
        <v>31</v>
      </c>
      <c r="O51" s="1798">
        <v>24</v>
      </c>
      <c r="P51" s="1798">
        <v>32</v>
      </c>
      <c r="Q51" s="1798">
        <v>27</v>
      </c>
      <c r="R51" s="1798">
        <v>44</v>
      </c>
      <c r="S51" s="1831"/>
    </row>
    <row r="52" spans="1:19" s="1769" customFormat="1" ht="9.75" customHeight="1" x14ac:dyDescent="0.15">
      <c r="A52" s="1825"/>
      <c r="B52" s="1825" t="s">
        <v>625</v>
      </c>
      <c r="C52" s="1781"/>
      <c r="D52" s="2288">
        <v>14829</v>
      </c>
      <c r="E52" s="2288">
        <v>7328</v>
      </c>
      <c r="F52" s="2288">
        <v>318</v>
      </c>
      <c r="G52" s="2288">
        <f>SUM(D52:F52)</f>
        <v>22475</v>
      </c>
      <c r="H52" s="2288">
        <v>22475</v>
      </c>
      <c r="I52" s="2288">
        <f>G52-H52</f>
        <v>0</v>
      </c>
      <c r="J52" s="1804"/>
      <c r="K52" s="1942">
        <v>24190</v>
      </c>
      <c r="L52" s="1805">
        <v>23434</v>
      </c>
      <c r="M52" s="1805">
        <v>26952</v>
      </c>
      <c r="N52" s="1805">
        <v>26303</v>
      </c>
      <c r="O52" s="1805">
        <v>26249</v>
      </c>
      <c r="P52" s="1805">
        <v>24324</v>
      </c>
      <c r="Q52" s="1805">
        <v>20363</v>
      </c>
      <c r="R52" s="1805">
        <v>17313</v>
      </c>
      <c r="S52" s="1799"/>
    </row>
    <row r="53" spans="1:19" s="1769" customFormat="1" ht="9.75" customHeight="1" x14ac:dyDescent="0.15">
      <c r="A53" s="2622" t="s">
        <v>647</v>
      </c>
      <c r="B53" s="2622"/>
      <c r="C53" s="1815"/>
      <c r="D53" s="1807">
        <f t="shared" ref="D53:I53" si="34">SUM(D50:D52)</f>
        <v>34891</v>
      </c>
      <c r="E53" s="1807">
        <f t="shared" ref="E53:F53" si="35">SUM(E50:E52)</f>
        <v>20013</v>
      </c>
      <c r="F53" s="1807">
        <f t="shared" si="35"/>
        <v>2651</v>
      </c>
      <c r="G53" s="1807">
        <f t="shared" si="34"/>
        <v>57555</v>
      </c>
      <c r="H53" s="1807">
        <f t="shared" ref="H53" si="36">SUM(H50:H52)</f>
        <v>57555</v>
      </c>
      <c r="I53" s="1807">
        <f t="shared" si="34"/>
        <v>0</v>
      </c>
      <c r="J53" s="1808"/>
      <c r="K53" s="1944">
        <f>SUM(K50:K52)</f>
        <v>59327</v>
      </c>
      <c r="L53" s="1809">
        <f>SUM(L50:L52)</f>
        <v>56365</v>
      </c>
      <c r="M53" s="1809">
        <f t="shared" ref="M53:R53" si="37">SUM(M50:M52)</f>
        <v>60242</v>
      </c>
      <c r="N53" s="1809">
        <f t="shared" si="37"/>
        <v>58971</v>
      </c>
      <c r="O53" s="1809">
        <f t="shared" si="37"/>
        <v>58742</v>
      </c>
      <c r="P53" s="1809">
        <f t="shared" si="37"/>
        <v>54336</v>
      </c>
      <c r="Q53" s="1809">
        <f t="shared" si="37"/>
        <v>48021</v>
      </c>
      <c r="R53" s="1809">
        <f t="shared" si="37"/>
        <v>42064</v>
      </c>
      <c r="S53" s="1822"/>
    </row>
    <row r="54" spans="1:19" s="1769" customFormat="1" ht="9.75" customHeight="1" x14ac:dyDescent="0.15">
      <c r="A54" s="2622" t="s">
        <v>648</v>
      </c>
      <c r="B54" s="2622"/>
      <c r="C54" s="1832"/>
      <c r="D54" s="2289">
        <f t="shared" ref="D54:I54" si="38">D53+D48+D44+D40+D30+D20</f>
        <v>3168433</v>
      </c>
      <c r="E54" s="2289">
        <f t="shared" ref="E54:F54" si="39">E53+E48+E44+E40+E30+E20</f>
        <v>1987342</v>
      </c>
      <c r="F54" s="2289">
        <f t="shared" si="39"/>
        <v>614025</v>
      </c>
      <c r="G54" s="2289">
        <f t="shared" si="38"/>
        <v>5769800</v>
      </c>
      <c r="H54" s="2289">
        <f t="shared" ref="H54" si="40">H53+H48+H44+H40+H30+H20</f>
        <v>5274841</v>
      </c>
      <c r="I54" s="2289">
        <f t="shared" si="38"/>
        <v>494959</v>
      </c>
      <c r="J54" s="1833"/>
      <c r="K54" s="1943">
        <f t="shared" ref="K54:R54" si="41">K53+K48+K44+K40+K30+K20</f>
        <v>5440108</v>
      </c>
      <c r="L54" s="1943">
        <f t="shared" si="41"/>
        <v>4844769</v>
      </c>
      <c r="M54" s="1943">
        <f t="shared" si="41"/>
        <v>4353296</v>
      </c>
      <c r="N54" s="1943">
        <f t="shared" si="41"/>
        <v>4098580</v>
      </c>
      <c r="O54" s="1943">
        <f t="shared" si="41"/>
        <v>3964719</v>
      </c>
      <c r="P54" s="1943">
        <f t="shared" si="41"/>
        <v>3750431</v>
      </c>
      <c r="Q54" s="1943">
        <f t="shared" si="41"/>
        <v>3564430</v>
      </c>
      <c r="R54" s="1943">
        <f t="shared" si="41"/>
        <v>3377151</v>
      </c>
      <c r="S54" s="1834"/>
    </row>
    <row r="55" spans="1:19" s="1769" customFormat="1" ht="9.75" customHeight="1" x14ac:dyDescent="0.15">
      <c r="A55" s="2629" t="s">
        <v>357</v>
      </c>
      <c r="B55" s="2629"/>
      <c r="C55" s="1835"/>
      <c r="D55" s="2293"/>
      <c r="E55" s="2293"/>
      <c r="F55" s="2293"/>
      <c r="G55" s="2293"/>
      <c r="H55" s="2293"/>
      <c r="I55" s="2293"/>
      <c r="J55" s="1836"/>
      <c r="K55" s="1947"/>
      <c r="L55" s="1837"/>
      <c r="M55" s="1837"/>
      <c r="N55" s="1837"/>
      <c r="O55" s="1837"/>
      <c r="P55" s="1837"/>
      <c r="Q55" s="1837"/>
      <c r="R55" s="1837"/>
      <c r="S55" s="1838"/>
    </row>
    <row r="56" spans="1:19" s="1769" customFormat="1" ht="9.75" customHeight="1" x14ac:dyDescent="0.15">
      <c r="A56" s="816"/>
      <c r="B56" s="31" t="s">
        <v>815</v>
      </c>
      <c r="C56" s="1839"/>
      <c r="D56" s="2288">
        <f t="shared" ref="D56:I56" si="42">D54-D57</f>
        <v>2913406</v>
      </c>
      <c r="E56" s="2288">
        <f t="shared" ref="E56:F56" si="43">E54-E57</f>
        <v>1950454</v>
      </c>
      <c r="F56" s="2288">
        <f t="shared" si="43"/>
        <v>613329</v>
      </c>
      <c r="G56" s="2288">
        <f t="shared" si="42"/>
        <v>5477189</v>
      </c>
      <c r="H56" s="2288">
        <f t="shared" ref="H56" si="44">H54-H57</f>
        <v>4983205</v>
      </c>
      <c r="I56" s="2288">
        <f t="shared" si="42"/>
        <v>493984</v>
      </c>
      <c r="J56" s="1840"/>
      <c r="K56" s="1942">
        <f t="shared" ref="K56:R56" si="45">K54-K57</f>
        <v>5176904</v>
      </c>
      <c r="L56" s="1942">
        <f t="shared" si="45"/>
        <v>4616152</v>
      </c>
      <c r="M56" s="1942">
        <f t="shared" si="45"/>
        <v>4132127</v>
      </c>
      <c r="N56" s="1942">
        <f t="shared" si="45"/>
        <v>3879259</v>
      </c>
      <c r="O56" s="1942">
        <f t="shared" si="45"/>
        <v>3744791</v>
      </c>
      <c r="P56" s="1942">
        <f t="shared" si="45"/>
        <v>3583016</v>
      </c>
      <c r="Q56" s="1942">
        <f t="shared" si="45"/>
        <v>3406492</v>
      </c>
      <c r="R56" s="1942">
        <f t="shared" si="45"/>
        <v>3210481</v>
      </c>
      <c r="S56" s="1841"/>
    </row>
    <row r="57" spans="1:19" s="1769" customFormat="1" ht="9.75" customHeight="1" x14ac:dyDescent="0.15">
      <c r="A57" s="1842"/>
      <c r="B57" s="1825" t="s">
        <v>625</v>
      </c>
      <c r="C57" s="1832"/>
      <c r="D57" s="2289">
        <f t="shared" ref="D57:I57" si="46">D52+D47+D43+D29+D19</f>
        <v>255027</v>
      </c>
      <c r="E57" s="2289">
        <f t="shared" ref="E57:F57" si="47">E52+E47+E43+E29+E19</f>
        <v>36888</v>
      </c>
      <c r="F57" s="2289">
        <f t="shared" si="47"/>
        <v>696</v>
      </c>
      <c r="G57" s="2289">
        <f t="shared" si="46"/>
        <v>292611</v>
      </c>
      <c r="H57" s="2289">
        <f t="shared" ref="H57" si="48">H52+H47+H43+H29+H19</f>
        <v>291636</v>
      </c>
      <c r="I57" s="2289">
        <f t="shared" si="46"/>
        <v>975</v>
      </c>
      <c r="J57" s="1833"/>
      <c r="K57" s="1943">
        <f t="shared" ref="K57:R57" si="49">K52+K47+K43+K29+K19</f>
        <v>263204</v>
      </c>
      <c r="L57" s="1943">
        <f t="shared" si="49"/>
        <v>228617</v>
      </c>
      <c r="M57" s="1943">
        <f t="shared" si="49"/>
        <v>221169</v>
      </c>
      <c r="N57" s="1943">
        <f t="shared" si="49"/>
        <v>219321</v>
      </c>
      <c r="O57" s="1943">
        <f t="shared" si="49"/>
        <v>219928</v>
      </c>
      <c r="P57" s="1943">
        <f t="shared" si="49"/>
        <v>167415</v>
      </c>
      <c r="Q57" s="1943">
        <f t="shared" si="49"/>
        <v>157938</v>
      </c>
      <c r="R57" s="1943">
        <f t="shared" si="49"/>
        <v>166670</v>
      </c>
      <c r="S57" s="1834"/>
    </row>
    <row r="58" spans="1:19" s="1769" customFormat="1" ht="5.25" customHeight="1" x14ac:dyDescent="0.15">
      <c r="A58" s="2628"/>
      <c r="B58" s="2628"/>
      <c r="C58" s="2628"/>
      <c r="D58" s="2628"/>
      <c r="E58" s="2628"/>
      <c r="F58" s="2628"/>
      <c r="G58" s="2628"/>
      <c r="H58" s="2628"/>
      <c r="I58" s="2628"/>
      <c r="J58" s="2628"/>
      <c r="K58" s="2628"/>
      <c r="L58" s="2628"/>
      <c r="M58" s="2628"/>
      <c r="N58" s="2628"/>
      <c r="O58" s="2628"/>
      <c r="P58" s="2628"/>
      <c r="Q58" s="2628"/>
      <c r="R58" s="2628"/>
      <c r="S58" s="2628"/>
    </row>
    <row r="59" spans="1:19" s="1843" customFormat="1" ht="9" customHeight="1" x14ac:dyDescent="0.15">
      <c r="A59" s="1844" t="s">
        <v>40</v>
      </c>
      <c r="B59" s="2626" t="s">
        <v>649</v>
      </c>
      <c r="C59" s="2627"/>
      <c r="D59" s="2627"/>
      <c r="E59" s="2627"/>
      <c r="F59" s="2627"/>
      <c r="G59" s="2627"/>
      <c r="H59" s="2627"/>
      <c r="I59" s="2627"/>
      <c r="J59" s="2627"/>
      <c r="K59" s="2627"/>
      <c r="L59" s="2627"/>
      <c r="M59" s="2627"/>
      <c r="N59" s="2627"/>
      <c r="O59" s="2627"/>
      <c r="P59" s="2627"/>
      <c r="Q59" s="2627"/>
      <c r="R59" s="2627"/>
      <c r="S59" s="2627"/>
    </row>
    <row r="60" spans="1:19" s="1843" customFormat="1" ht="18" customHeight="1" x14ac:dyDescent="0.15">
      <c r="A60" s="1845" t="s">
        <v>135</v>
      </c>
      <c r="B60" s="2624" t="s">
        <v>889</v>
      </c>
      <c r="C60" s="2625"/>
      <c r="D60" s="2625"/>
      <c r="E60" s="2625"/>
      <c r="F60" s="2625"/>
      <c r="G60" s="2625"/>
      <c r="H60" s="2625"/>
      <c r="I60" s="2625"/>
      <c r="J60" s="2625"/>
      <c r="K60" s="2625"/>
      <c r="L60" s="2625"/>
      <c r="M60" s="2625"/>
      <c r="N60" s="2625"/>
      <c r="O60" s="2625"/>
      <c r="P60" s="2625"/>
      <c r="Q60" s="2625"/>
      <c r="R60" s="2625"/>
      <c r="S60" s="2625"/>
    </row>
  </sheetData>
  <sheetProtection selectLockedCells="1"/>
  <mergeCells count="32">
    <mergeCell ref="A1:S1"/>
    <mergeCell ref="D4:F4"/>
    <mergeCell ref="G4:G5"/>
    <mergeCell ref="H4:I4"/>
    <mergeCell ref="A3:B3"/>
    <mergeCell ref="K4:R4"/>
    <mergeCell ref="K5:R5"/>
    <mergeCell ref="C3:I3"/>
    <mergeCell ref="A2:S2"/>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ageMargins left="0.25" right="0.25" top="0.5" bottom="0.25" header="0.5" footer="0.5"/>
  <pageSetup paperSize="9" scale="93" orientation="landscape" r:id="rId1"/>
  <colBreaks count="1" manualBreakCount="1">
    <brk id="19" min="3"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Normal="100" workbookViewId="0">
      <selection activeCell="S23" sqref="S23"/>
    </sheetView>
  </sheetViews>
  <sheetFormatPr defaultColWidth="9.140625" defaultRowHeight="8.1" customHeight="1" x14ac:dyDescent="0.15"/>
  <cols>
    <col min="1" max="2" width="1.7109375" style="1080" customWidth="1"/>
    <col min="3" max="3" width="43.7109375" style="1080" customWidth="1"/>
    <col min="4" max="4" width="3.42578125" style="1511" customWidth="1"/>
    <col min="5" max="5" width="4.5703125" style="1080" customWidth="1"/>
    <col min="6" max="6" width="1.7109375" style="1080" customWidth="1"/>
    <col min="7" max="7" width="1.28515625" style="1080" customWidth="1"/>
    <col min="8" max="8" width="8" style="1080" customWidth="1"/>
    <col min="9" max="16" width="6.42578125" style="1080" customWidth="1"/>
    <col min="17" max="17" width="1.28515625" style="1080" customWidth="1"/>
    <col min="18" max="18" width="1.7109375" style="1080" customWidth="1"/>
    <col min="19" max="19" width="7.5703125" style="1512" customWidth="1"/>
    <col min="20" max="22" width="6.42578125" style="1080" customWidth="1"/>
    <col min="23" max="23" width="1.28515625" style="1080" customWidth="1"/>
    <col min="24" max="24" width="4.28515625" style="1080" customWidth="1"/>
    <col min="25" max="26" width="9.140625" style="1080" customWidth="1"/>
    <col min="27" max="28" width="9.140625" style="1005" customWidth="1"/>
    <col min="29" max="29" width="9.140625" style="1080" customWidth="1"/>
    <col min="30" max="16384" width="9.140625" style="1080"/>
  </cols>
  <sheetData>
    <row r="1" spans="1:23" ht="15.75" customHeight="1" x14ac:dyDescent="0.25">
      <c r="A1" s="2349" t="s">
        <v>487</v>
      </c>
      <c r="B1" s="2349"/>
      <c r="C1" s="2349"/>
      <c r="D1" s="2349"/>
      <c r="E1" s="2349"/>
      <c r="F1" s="2349"/>
      <c r="G1" s="2349"/>
      <c r="H1" s="2349"/>
      <c r="I1" s="2349"/>
      <c r="J1" s="2349"/>
      <c r="K1" s="2349"/>
      <c r="L1" s="2349"/>
      <c r="M1" s="2349"/>
      <c r="N1" s="2349"/>
      <c r="O1" s="2349"/>
      <c r="P1" s="2349"/>
      <c r="Q1" s="2349"/>
      <c r="R1" s="2349"/>
      <c r="S1" s="2349"/>
      <c r="T1" s="2349"/>
      <c r="U1" s="2349"/>
      <c r="V1" s="2349"/>
      <c r="W1" s="2349"/>
    </row>
    <row r="2" spans="1:23" ht="10.5" customHeight="1" x14ac:dyDescent="0.3">
      <c r="A2" s="2352"/>
      <c r="B2" s="2352"/>
      <c r="C2" s="2352"/>
      <c r="D2" s="2352"/>
      <c r="E2" s="2352"/>
      <c r="F2" s="2352"/>
      <c r="G2" s="2352"/>
      <c r="H2" s="2352"/>
      <c r="I2" s="2352"/>
      <c r="J2" s="2352"/>
      <c r="K2" s="2352"/>
      <c r="L2" s="2352"/>
      <c r="M2" s="2352"/>
      <c r="N2" s="2352"/>
      <c r="O2" s="2352"/>
      <c r="P2" s="2352"/>
      <c r="Q2" s="2352"/>
      <c r="R2" s="2352"/>
      <c r="S2" s="2352"/>
      <c r="T2" s="2352"/>
      <c r="U2" s="2352"/>
      <c r="V2" s="2352"/>
      <c r="W2" s="2352"/>
    </row>
    <row r="3" spans="1:23" s="1440" customFormat="1" ht="11.25" customHeight="1" x14ac:dyDescent="0.15">
      <c r="A3" s="2351" t="s">
        <v>1</v>
      </c>
      <c r="B3" s="2351"/>
      <c r="C3" s="2351"/>
      <c r="D3" s="1441"/>
      <c r="E3" s="1442"/>
      <c r="F3" s="1442"/>
      <c r="G3" s="1442"/>
      <c r="H3" s="1443"/>
      <c r="I3" s="1444"/>
      <c r="J3" s="1445"/>
      <c r="K3" s="1445"/>
      <c r="L3" s="1445"/>
      <c r="M3" s="1445"/>
      <c r="N3" s="1445"/>
      <c r="O3" s="1445"/>
      <c r="P3" s="1445"/>
      <c r="Q3" s="1446"/>
      <c r="R3" s="1447"/>
      <c r="S3" s="1448" t="s">
        <v>44</v>
      </c>
      <c r="T3" s="1449" t="s">
        <v>45</v>
      </c>
      <c r="U3" s="1449" t="s">
        <v>45</v>
      </c>
      <c r="V3" s="1449" t="s">
        <v>46</v>
      </c>
      <c r="W3" s="1450"/>
    </row>
    <row r="4" spans="1:23" s="1440" customFormat="1" ht="11.25" customHeight="1" x14ac:dyDescent="0.15">
      <c r="A4" s="2350" t="s">
        <v>488</v>
      </c>
      <c r="B4" s="2350"/>
      <c r="C4" s="2350"/>
      <c r="D4" s="1451"/>
      <c r="E4" s="1452"/>
      <c r="F4" s="1452"/>
      <c r="G4" s="1452"/>
      <c r="H4" s="1453" t="s">
        <v>847</v>
      </c>
      <c r="I4" s="1454" t="s">
        <v>2</v>
      </c>
      <c r="J4" s="1454" t="s">
        <v>3</v>
      </c>
      <c r="K4" s="1454" t="s">
        <v>4</v>
      </c>
      <c r="L4" s="1454" t="s">
        <v>5</v>
      </c>
      <c r="M4" s="1454" t="s">
        <v>6</v>
      </c>
      <c r="N4" s="1454" t="s">
        <v>7</v>
      </c>
      <c r="O4" s="1454" t="s">
        <v>8</v>
      </c>
      <c r="P4" s="1454" t="s">
        <v>9</v>
      </c>
      <c r="Q4" s="1455"/>
      <c r="R4" s="1456"/>
      <c r="S4" s="1453" t="s">
        <v>846</v>
      </c>
      <c r="T4" s="1454" t="s">
        <v>846</v>
      </c>
      <c r="U4" s="1454" t="s">
        <v>47</v>
      </c>
      <c r="V4" s="1454" t="s">
        <v>47</v>
      </c>
      <c r="W4" s="1457"/>
    </row>
    <row r="5" spans="1:23" s="1440" customFormat="1" ht="11.25" customHeight="1" x14ac:dyDescent="0.2">
      <c r="D5" s="1458"/>
      <c r="E5" s="1442"/>
      <c r="F5" s="1442"/>
      <c r="G5" s="1442"/>
      <c r="H5" s="1459"/>
      <c r="I5" s="1459"/>
      <c r="J5" s="1459"/>
      <c r="K5" s="1459"/>
      <c r="L5" s="1459"/>
      <c r="M5" s="1459"/>
      <c r="N5" s="1459"/>
      <c r="O5" s="1459"/>
      <c r="P5" s="1459"/>
      <c r="Q5" s="1460"/>
      <c r="R5" s="1461"/>
      <c r="S5" s="1462"/>
      <c r="T5" s="1459"/>
      <c r="U5" s="1459"/>
      <c r="V5" s="1459"/>
      <c r="W5" s="1460"/>
    </row>
    <row r="6" spans="1:23" s="1440" customFormat="1" ht="11.25" customHeight="1" x14ac:dyDescent="0.15">
      <c r="A6" s="2350" t="s">
        <v>489</v>
      </c>
      <c r="B6" s="2350"/>
      <c r="C6" s="2350"/>
      <c r="D6" s="1463"/>
      <c r="E6" s="1442" t="s">
        <v>490</v>
      </c>
      <c r="F6" s="1442"/>
      <c r="G6" s="1442"/>
      <c r="H6" s="1464" t="s">
        <v>490</v>
      </c>
      <c r="I6" s="1468" t="s">
        <v>490</v>
      </c>
      <c r="J6" s="1468"/>
      <c r="K6" s="1468"/>
      <c r="L6" s="1468"/>
      <c r="M6" s="1468"/>
      <c r="N6" s="1468"/>
      <c r="O6" s="1468"/>
      <c r="P6" s="1468"/>
      <c r="Q6" s="1466" t="s">
        <v>490</v>
      </c>
      <c r="R6" s="1467"/>
      <c r="S6" s="1464" t="s">
        <v>490</v>
      </c>
      <c r="T6" s="1468" t="s">
        <v>490</v>
      </c>
      <c r="U6" s="1465" t="s">
        <v>490</v>
      </c>
      <c r="V6" s="1465" t="s">
        <v>490</v>
      </c>
      <c r="W6" s="1466"/>
    </row>
    <row r="7" spans="1:23" s="1440" customFormat="1" ht="11.25" customHeight="1" x14ac:dyDescent="0.15">
      <c r="A7" s="1469"/>
      <c r="B7" s="2346" t="s">
        <v>491</v>
      </c>
      <c r="C7" s="2346"/>
      <c r="D7" s="1470"/>
      <c r="E7" s="1471" t="s">
        <v>197</v>
      </c>
      <c r="F7" s="1472"/>
      <c r="G7" s="1472"/>
      <c r="H7" s="2008">
        <v>1364</v>
      </c>
      <c r="I7" s="1879">
        <v>1313</v>
      </c>
      <c r="J7" s="2009">
        <v>1155</v>
      </c>
      <c r="K7" s="2009">
        <v>1242</v>
      </c>
      <c r="L7" s="2009">
        <v>1342</v>
      </c>
      <c r="M7" s="2009">
        <v>1289</v>
      </c>
      <c r="N7" s="2009">
        <v>1305</v>
      </c>
      <c r="O7" s="2009">
        <v>1135</v>
      </c>
      <c r="P7" s="2009">
        <v>1084</v>
      </c>
      <c r="Q7" s="2010"/>
      <c r="R7" s="2011"/>
      <c r="S7" s="2012">
        <f>SUM(H7:J7)</f>
        <v>3832</v>
      </c>
      <c r="T7" s="2009">
        <f>SUM(L7:N7)</f>
        <v>3936</v>
      </c>
      <c r="U7" s="1473">
        <v>5178</v>
      </c>
      <c r="V7" s="1473">
        <v>4647</v>
      </c>
      <c r="W7" s="1474"/>
    </row>
    <row r="8" spans="1:23" s="1440" customFormat="1" ht="11.25" customHeight="1" x14ac:dyDescent="0.15">
      <c r="A8" s="1475"/>
      <c r="B8" s="2344" t="s">
        <v>492</v>
      </c>
      <c r="C8" s="2344"/>
      <c r="D8" s="1470"/>
      <c r="E8" s="1471" t="s">
        <v>490</v>
      </c>
      <c r="F8" s="1472"/>
      <c r="G8" s="1472"/>
      <c r="H8" s="2008">
        <v>17</v>
      </c>
      <c r="I8" s="1879">
        <v>9</v>
      </c>
      <c r="J8" s="2009">
        <v>181</v>
      </c>
      <c r="K8" s="2009">
        <v>91</v>
      </c>
      <c r="L8" s="2009">
        <v>30</v>
      </c>
      <c r="M8" s="2009">
        <v>26</v>
      </c>
      <c r="N8" s="2009">
        <v>105</v>
      </c>
      <c r="O8" s="2009">
        <v>99</v>
      </c>
      <c r="P8" s="2009">
        <v>69</v>
      </c>
      <c r="Q8" s="2013"/>
      <c r="R8" s="2011"/>
      <c r="S8" s="2012">
        <f>SUM(H8:J8)</f>
        <v>207</v>
      </c>
      <c r="T8" s="2009">
        <f>SUM(L8:N8)</f>
        <v>161</v>
      </c>
      <c r="U8" s="1473">
        <v>252</v>
      </c>
      <c r="V8" s="1473">
        <v>-53</v>
      </c>
      <c r="W8" s="1466"/>
    </row>
    <row r="9" spans="1:23" s="1440" customFormat="1" ht="11.25" customHeight="1" x14ac:dyDescent="0.15">
      <c r="A9" s="1475"/>
      <c r="B9" s="2344" t="s">
        <v>711</v>
      </c>
      <c r="C9" s="2344"/>
      <c r="D9" s="1477"/>
      <c r="E9" s="1471" t="s">
        <v>203</v>
      </c>
      <c r="F9" s="1472"/>
      <c r="G9" s="1472"/>
      <c r="H9" s="2014">
        <f>SUM(H7:H8)</f>
        <v>1381</v>
      </c>
      <c r="I9" s="1880">
        <f>SUM(I7:I8)</f>
        <v>1322</v>
      </c>
      <c r="J9" s="1880">
        <f>SUM(J7:J8)</f>
        <v>1336</v>
      </c>
      <c r="K9" s="1880">
        <f t="shared" ref="K9" si="0">SUM(K7:K8)</f>
        <v>1333</v>
      </c>
      <c r="L9" s="1880">
        <f t="shared" ref="L9" si="1">SUM(L7:L8)</f>
        <v>1372</v>
      </c>
      <c r="M9" s="1880">
        <f t="shared" ref="M9" si="2">SUM(M7:M8)</f>
        <v>1315</v>
      </c>
      <c r="N9" s="1880">
        <f t="shared" ref="N9" si="3">SUM(N7:N8)</f>
        <v>1410</v>
      </c>
      <c r="O9" s="1880">
        <f t="shared" ref="O9" si="4">SUM(O7:O8)</f>
        <v>1234</v>
      </c>
      <c r="P9" s="1880">
        <f t="shared" ref="P9" si="5">SUM(P7:P8)</f>
        <v>1153</v>
      </c>
      <c r="Q9" s="2015"/>
      <c r="R9" s="2011"/>
      <c r="S9" s="2014">
        <f>SUM(S7:S8)</f>
        <v>4039</v>
      </c>
      <c r="T9" s="1880">
        <f>SUM(T7:T8)</f>
        <v>4097</v>
      </c>
      <c r="U9" s="1479">
        <f>SUM(U7:U8)</f>
        <v>5430</v>
      </c>
      <c r="V9" s="1479">
        <f>SUM(V7:V8)</f>
        <v>4594</v>
      </c>
      <c r="W9" s="1480"/>
    </row>
    <row r="10" spans="1:23" s="1440" customFormat="1" ht="11.25" customHeight="1" x14ac:dyDescent="0.15">
      <c r="A10" s="1475"/>
      <c r="B10" s="2344" t="s">
        <v>493</v>
      </c>
      <c r="C10" s="2344"/>
      <c r="D10" s="1482"/>
      <c r="E10" s="1471" t="s">
        <v>494</v>
      </c>
      <c r="F10" s="1472"/>
      <c r="G10" s="1483"/>
      <c r="H10" s="2016">
        <v>445915</v>
      </c>
      <c r="I10" s="1881">
        <v>445224</v>
      </c>
      <c r="J10" s="1880">
        <v>444301</v>
      </c>
      <c r="K10" s="1880">
        <v>444504</v>
      </c>
      <c r="L10" s="1880">
        <v>445504</v>
      </c>
      <c r="M10" s="1880">
        <v>445658</v>
      </c>
      <c r="N10" s="1880">
        <v>442852</v>
      </c>
      <c r="O10" s="1880">
        <v>438556</v>
      </c>
      <c r="P10" s="1880">
        <v>416385</v>
      </c>
      <c r="Q10" s="2017"/>
      <c r="R10" s="2018"/>
      <c r="S10" s="2014">
        <v>445144</v>
      </c>
      <c r="T10" s="1880">
        <v>444660</v>
      </c>
      <c r="U10" s="1479">
        <v>444627</v>
      </c>
      <c r="V10" s="1479">
        <v>413563</v>
      </c>
      <c r="W10" s="1484"/>
    </row>
    <row r="11" spans="1:23" s="1440" customFormat="1" ht="11.25" customHeight="1" x14ac:dyDescent="0.15">
      <c r="A11" s="1475"/>
      <c r="B11" s="2344" t="s">
        <v>495</v>
      </c>
      <c r="C11" s="2344"/>
      <c r="D11" s="1481"/>
      <c r="E11" s="1471" t="s">
        <v>496</v>
      </c>
      <c r="F11" s="1472"/>
      <c r="G11" s="1472"/>
      <c r="H11" s="2019">
        <v>3.06</v>
      </c>
      <c r="I11" s="1882">
        <v>2.95</v>
      </c>
      <c r="J11" s="2020">
        <v>2.6</v>
      </c>
      <c r="K11" s="2020">
        <v>2.8</v>
      </c>
      <c r="L11" s="2020">
        <v>3.01</v>
      </c>
      <c r="M11" s="2020">
        <v>2.89</v>
      </c>
      <c r="N11" s="2020">
        <v>2.95</v>
      </c>
      <c r="O11" s="2020">
        <v>2.59</v>
      </c>
      <c r="P11" s="2020">
        <v>2.6</v>
      </c>
      <c r="Q11" s="2010"/>
      <c r="R11" s="2018"/>
      <c r="S11" s="2021">
        <v>8.61</v>
      </c>
      <c r="T11" s="2020">
        <v>8.85</v>
      </c>
      <c r="U11" s="1485">
        <v>11.65</v>
      </c>
      <c r="V11" s="1485">
        <v>11.24</v>
      </c>
      <c r="W11" s="1474"/>
    </row>
    <row r="12" spans="1:23" s="1440" customFormat="1" ht="11.25" customHeight="1" x14ac:dyDescent="0.15">
      <c r="A12" s="1486"/>
      <c r="B12" s="2345" t="s">
        <v>712</v>
      </c>
      <c r="C12" s="2345"/>
      <c r="D12" s="1487"/>
      <c r="E12" s="1488" t="s">
        <v>497</v>
      </c>
      <c r="F12" s="1489"/>
      <c r="G12" s="1489"/>
      <c r="H12" s="2022">
        <v>3.1</v>
      </c>
      <c r="I12" s="1883">
        <v>2.97</v>
      </c>
      <c r="J12" s="2023">
        <v>3.01</v>
      </c>
      <c r="K12" s="2023">
        <v>3</v>
      </c>
      <c r="L12" s="2023">
        <v>3.08</v>
      </c>
      <c r="M12" s="2023">
        <v>2.95</v>
      </c>
      <c r="N12" s="2023">
        <v>3.18</v>
      </c>
      <c r="O12" s="2023">
        <v>2.81</v>
      </c>
      <c r="P12" s="2023">
        <v>2.77</v>
      </c>
      <c r="Q12" s="2024"/>
      <c r="R12" s="2018"/>
      <c r="S12" s="2025">
        <v>9.07</v>
      </c>
      <c r="T12" s="2023">
        <v>9.2100000000000009</v>
      </c>
      <c r="U12" s="1490">
        <v>12.21</v>
      </c>
      <c r="V12" s="1490">
        <v>11.11</v>
      </c>
      <c r="W12" s="1491"/>
    </row>
    <row r="13" spans="1:23" s="1440" customFormat="1" ht="11.25" customHeight="1" x14ac:dyDescent="0.15">
      <c r="A13" s="2347" t="s">
        <v>498</v>
      </c>
      <c r="B13" s="2347"/>
      <c r="C13" s="2347"/>
      <c r="D13" s="1492"/>
      <c r="E13" s="1493" t="s">
        <v>490</v>
      </c>
      <c r="F13" s="1442"/>
      <c r="G13" s="1442"/>
      <c r="H13" s="2026"/>
      <c r="I13" s="1884"/>
      <c r="J13" s="1887" t="s">
        <v>490</v>
      </c>
      <c r="K13" s="1887" t="s">
        <v>490</v>
      </c>
      <c r="L13" s="1887" t="s">
        <v>490</v>
      </c>
      <c r="M13" s="1887" t="s">
        <v>490</v>
      </c>
      <c r="N13" s="1887" t="s">
        <v>490</v>
      </c>
      <c r="O13" s="1887" t="s">
        <v>490</v>
      </c>
      <c r="P13" s="1887" t="s">
        <v>490</v>
      </c>
      <c r="Q13" s="2027"/>
      <c r="R13" s="2011"/>
      <c r="S13" s="2028" t="s">
        <v>490</v>
      </c>
      <c r="T13" s="1887" t="s">
        <v>490</v>
      </c>
      <c r="U13" s="1476" t="s">
        <v>490</v>
      </c>
      <c r="V13" s="1476" t="s">
        <v>490</v>
      </c>
      <c r="W13" s="1474"/>
    </row>
    <row r="14" spans="1:23" s="1440" customFormat="1" ht="11.25" customHeight="1" x14ac:dyDescent="0.15">
      <c r="A14" s="1469"/>
      <c r="B14" s="2346" t="s">
        <v>499</v>
      </c>
      <c r="C14" s="2346"/>
      <c r="D14" s="1494"/>
      <c r="E14" s="1471" t="s">
        <v>500</v>
      </c>
      <c r="F14" s="1472"/>
      <c r="G14" s="1472"/>
      <c r="H14" s="2008">
        <v>4732</v>
      </c>
      <c r="I14" s="1879">
        <v>4542</v>
      </c>
      <c r="J14" s="2009">
        <v>4565</v>
      </c>
      <c r="K14" s="2009">
        <v>4452</v>
      </c>
      <c r="L14" s="2009">
        <v>4547</v>
      </c>
      <c r="M14" s="2009">
        <v>4376</v>
      </c>
      <c r="N14" s="2009">
        <v>4459</v>
      </c>
      <c r="O14" s="2009">
        <v>4269</v>
      </c>
      <c r="P14" s="2009">
        <v>4104</v>
      </c>
      <c r="Q14" s="2010"/>
      <c r="R14" s="2011"/>
      <c r="S14" s="2012">
        <f>SUM(H14:J14)</f>
        <v>13839</v>
      </c>
      <c r="T14" s="2009">
        <f>SUM(L14:N14)</f>
        <v>13382</v>
      </c>
      <c r="U14" s="1473">
        <v>17834</v>
      </c>
      <c r="V14" s="1473">
        <v>16280</v>
      </c>
      <c r="W14" s="1474"/>
    </row>
    <row r="15" spans="1:23" s="1440" customFormat="1" ht="11.25" customHeight="1" x14ac:dyDescent="0.15">
      <c r="A15" s="1495"/>
      <c r="B15" s="2348" t="s">
        <v>501</v>
      </c>
      <c r="C15" s="2348"/>
      <c r="D15" s="1492"/>
      <c r="E15" s="1493" t="s">
        <v>490</v>
      </c>
      <c r="F15" s="1442"/>
      <c r="G15" s="1442"/>
      <c r="H15" s="2026"/>
      <c r="I15" s="1884"/>
      <c r="J15" s="1887" t="s">
        <v>490</v>
      </c>
      <c r="K15" s="1887" t="s">
        <v>490</v>
      </c>
      <c r="L15" s="1887" t="s">
        <v>490</v>
      </c>
      <c r="M15" s="1887" t="s">
        <v>490</v>
      </c>
      <c r="N15" s="1887" t="s">
        <v>490</v>
      </c>
      <c r="O15" s="1887" t="s">
        <v>490</v>
      </c>
      <c r="P15" s="1887" t="s">
        <v>490</v>
      </c>
      <c r="Q15" s="2010"/>
      <c r="R15" s="2011"/>
      <c r="S15" s="2028" t="s">
        <v>490</v>
      </c>
      <c r="T15" s="1887" t="s">
        <v>490</v>
      </c>
      <c r="U15" s="1476" t="s">
        <v>490</v>
      </c>
      <c r="V15" s="1476" t="s">
        <v>490</v>
      </c>
      <c r="W15" s="1474"/>
    </row>
    <row r="16" spans="1:23" s="1440" customFormat="1" ht="11.25" customHeight="1" x14ac:dyDescent="0.15">
      <c r="A16" s="1469"/>
      <c r="B16" s="1469"/>
      <c r="C16" s="1469" t="s">
        <v>502</v>
      </c>
      <c r="D16" s="1481"/>
      <c r="E16" s="1471" t="s">
        <v>490</v>
      </c>
      <c r="F16" s="1472"/>
      <c r="G16" s="1472"/>
      <c r="H16" s="2008">
        <v>-8</v>
      </c>
      <c r="I16" s="1879">
        <v>-6</v>
      </c>
      <c r="J16" s="2009">
        <v>-13</v>
      </c>
      <c r="K16" s="2009">
        <v>52</v>
      </c>
      <c r="L16" s="2009">
        <v>-12</v>
      </c>
      <c r="M16" s="2009">
        <v>-15</v>
      </c>
      <c r="N16" s="2009">
        <v>-27</v>
      </c>
      <c r="O16" s="2009">
        <v>-22</v>
      </c>
      <c r="P16" s="2009">
        <v>9</v>
      </c>
      <c r="Q16" s="2010"/>
      <c r="R16" s="2011"/>
      <c r="S16" s="2012">
        <f>SUM(H16:J16)</f>
        <v>-27</v>
      </c>
      <c r="T16" s="2009">
        <f>SUM(L16:N16)</f>
        <v>-54</v>
      </c>
      <c r="U16" s="1473">
        <v>-2</v>
      </c>
      <c r="V16" s="1473">
        <v>-305</v>
      </c>
      <c r="W16" s="1474"/>
    </row>
    <row r="17" spans="1:23" s="1440" customFormat="1" ht="11.25" customHeight="1" x14ac:dyDescent="0.15">
      <c r="A17" s="1475"/>
      <c r="B17" s="1475"/>
      <c r="C17" s="1475" t="s">
        <v>503</v>
      </c>
      <c r="D17" s="1481"/>
      <c r="E17" s="1471" t="s">
        <v>490</v>
      </c>
      <c r="F17" s="1472"/>
      <c r="G17" s="1472"/>
      <c r="H17" s="2026">
        <v>46</v>
      </c>
      <c r="I17" s="1884">
        <v>44</v>
      </c>
      <c r="J17" s="1887">
        <v>41</v>
      </c>
      <c r="K17" s="1887">
        <v>30</v>
      </c>
      <c r="L17" s="1887">
        <v>44</v>
      </c>
      <c r="M17" s="1887">
        <v>53</v>
      </c>
      <c r="N17" s="1887">
        <v>153</v>
      </c>
      <c r="O17" s="1887">
        <v>38</v>
      </c>
      <c r="P17" s="1887">
        <v>21</v>
      </c>
      <c r="Q17" s="2010"/>
      <c r="R17" s="2011"/>
      <c r="S17" s="2028">
        <f>SUM(H17:J17)</f>
        <v>131</v>
      </c>
      <c r="T17" s="2009">
        <f>SUM(L17:N17)</f>
        <v>250</v>
      </c>
      <c r="U17" s="1476">
        <v>280</v>
      </c>
      <c r="V17" s="1476">
        <v>300</v>
      </c>
      <c r="W17" s="1474"/>
    </row>
    <row r="18" spans="1:23" s="1440" customFormat="1" ht="11.25" customHeight="1" x14ac:dyDescent="0.15">
      <c r="A18" s="1475"/>
      <c r="B18" s="2348" t="s">
        <v>713</v>
      </c>
      <c r="C18" s="2348"/>
      <c r="D18" s="1477"/>
      <c r="E18" s="1471" t="s">
        <v>504</v>
      </c>
      <c r="F18" s="1472"/>
      <c r="G18" s="1483"/>
      <c r="H18" s="2014">
        <f>SUM(H14:H17)</f>
        <v>4770</v>
      </c>
      <c r="I18" s="1880">
        <f>SUM(I14:I17)</f>
        <v>4580</v>
      </c>
      <c r="J18" s="1880">
        <f>SUM(J14:J17)</f>
        <v>4593</v>
      </c>
      <c r="K18" s="1880">
        <f t="shared" ref="K18" si="6">SUM(K14:K17)</f>
        <v>4534</v>
      </c>
      <c r="L18" s="1880">
        <f t="shared" ref="L18" si="7">SUM(L14:L17)</f>
        <v>4579</v>
      </c>
      <c r="M18" s="1880">
        <f t="shared" ref="M18" si="8">SUM(M14:M17)</f>
        <v>4414</v>
      </c>
      <c r="N18" s="1880">
        <f t="shared" ref="N18" si="9">SUM(N14:N17)</f>
        <v>4585</v>
      </c>
      <c r="O18" s="1880">
        <f t="shared" ref="O18" si="10">SUM(O14:O17)</f>
        <v>4285</v>
      </c>
      <c r="P18" s="1880">
        <f t="shared" ref="P18" si="11">SUM(P14:P17)</f>
        <v>4134</v>
      </c>
      <c r="Q18" s="2015"/>
      <c r="R18" s="2011"/>
      <c r="S18" s="2014">
        <f>SUM(S14:S17)</f>
        <v>13943</v>
      </c>
      <c r="T18" s="1880">
        <f>SUM(T14:T17)</f>
        <v>13578</v>
      </c>
      <c r="U18" s="1478">
        <f>SUM(U14:U17)</f>
        <v>18112</v>
      </c>
      <c r="V18" s="1478">
        <f>SUM(V14:V17)</f>
        <v>16275</v>
      </c>
      <c r="W18" s="1480"/>
    </row>
    <row r="19" spans="1:23" s="1440" customFormat="1" ht="11.25" customHeight="1" x14ac:dyDescent="0.15">
      <c r="A19" s="1475"/>
      <c r="B19" s="2348" t="s">
        <v>505</v>
      </c>
      <c r="C19" s="2348"/>
      <c r="D19" s="1494"/>
      <c r="E19" s="1471" t="s">
        <v>506</v>
      </c>
      <c r="F19" s="1472"/>
      <c r="G19" s="1472"/>
      <c r="H19" s="2008">
        <v>2670</v>
      </c>
      <c r="I19" s="1879">
        <v>2588</v>
      </c>
      <c r="J19" s="2009">
        <v>2760</v>
      </c>
      <c r="K19" s="2009">
        <v>2591</v>
      </c>
      <c r="L19" s="2009">
        <v>2572</v>
      </c>
      <c r="M19" s="2009">
        <v>2517</v>
      </c>
      <c r="N19" s="2009">
        <v>2578</v>
      </c>
      <c r="O19" s="2009">
        <v>2570</v>
      </c>
      <c r="P19" s="2009">
        <v>2452</v>
      </c>
      <c r="Q19" s="2010"/>
      <c r="R19" s="2011"/>
      <c r="S19" s="2012">
        <f>SUM(H19:J19)</f>
        <v>8018</v>
      </c>
      <c r="T19" s="2009">
        <f>SUM(L19:N19)</f>
        <v>7667</v>
      </c>
      <c r="U19" s="1473">
        <v>10258</v>
      </c>
      <c r="V19" s="1473">
        <v>9571</v>
      </c>
      <c r="W19" s="1474"/>
    </row>
    <row r="20" spans="1:23" s="1440" customFormat="1" ht="11.25" customHeight="1" x14ac:dyDescent="0.15">
      <c r="A20" s="1495"/>
      <c r="B20" s="2348" t="s">
        <v>501</v>
      </c>
      <c r="C20" s="2348"/>
      <c r="D20" s="1492"/>
      <c r="E20" s="1493" t="s">
        <v>490</v>
      </c>
      <c r="F20" s="1442"/>
      <c r="G20" s="1442"/>
      <c r="H20" s="2026"/>
      <c r="I20" s="1884"/>
      <c r="J20" s="1887"/>
      <c r="K20" s="1887"/>
      <c r="L20" s="1887"/>
      <c r="M20" s="1887"/>
      <c r="N20" s="1887"/>
      <c r="O20" s="1887"/>
      <c r="P20" s="1887"/>
      <c r="Q20" s="2010"/>
      <c r="R20" s="2011"/>
      <c r="S20" s="2028"/>
      <c r="T20" s="1887"/>
      <c r="U20" s="1476"/>
      <c r="V20" s="1476"/>
      <c r="W20" s="1474"/>
    </row>
    <row r="21" spans="1:23" s="1440" customFormat="1" ht="11.25" customHeight="1" x14ac:dyDescent="0.15">
      <c r="A21" s="1469"/>
      <c r="B21" s="1469"/>
      <c r="C21" s="1469" t="s">
        <v>502</v>
      </c>
      <c r="D21" s="1481"/>
      <c r="E21" s="1471" t="s">
        <v>490</v>
      </c>
      <c r="F21" s="1472"/>
      <c r="G21" s="1472"/>
      <c r="H21" s="2008">
        <v>-29</v>
      </c>
      <c r="I21" s="1879">
        <v>-18</v>
      </c>
      <c r="J21" s="1887">
        <v>-259</v>
      </c>
      <c r="K21" s="1887">
        <v>-43</v>
      </c>
      <c r="L21" s="1887">
        <v>-52</v>
      </c>
      <c r="M21" s="1887">
        <v>-50</v>
      </c>
      <c r="N21" s="1887">
        <v>-49</v>
      </c>
      <c r="O21" s="1887">
        <v>-150</v>
      </c>
      <c r="P21" s="1887">
        <v>-84</v>
      </c>
      <c r="Q21" s="2010"/>
      <c r="R21" s="2011"/>
      <c r="S21" s="2029">
        <f>SUM(H21:J21)</f>
        <v>-306</v>
      </c>
      <c r="T21" s="2009">
        <f>SUM(L21:N21)</f>
        <v>-151</v>
      </c>
      <c r="U21" s="1476">
        <v>-194</v>
      </c>
      <c r="V21" s="1476">
        <v>-259</v>
      </c>
      <c r="W21" s="1474"/>
    </row>
    <row r="22" spans="1:23" s="1440" customFormat="1" ht="11.25" customHeight="1" x14ac:dyDescent="0.15">
      <c r="A22" s="1475"/>
      <c r="B22" s="2348" t="s">
        <v>714</v>
      </c>
      <c r="C22" s="2348"/>
      <c r="D22" s="1477"/>
      <c r="E22" s="1471" t="s">
        <v>507</v>
      </c>
      <c r="F22" s="1472"/>
      <c r="G22" s="1483"/>
      <c r="H22" s="2014">
        <f>SUM(H19:H21)</f>
        <v>2641</v>
      </c>
      <c r="I22" s="1880">
        <f>SUM(I19:I21)</f>
        <v>2570</v>
      </c>
      <c r="J22" s="1880">
        <f>SUM(J19:J21)</f>
        <v>2501</v>
      </c>
      <c r="K22" s="1880">
        <f t="shared" ref="K22" si="12">SUM(K19:K21)</f>
        <v>2548</v>
      </c>
      <c r="L22" s="1880">
        <f t="shared" ref="L22" si="13">SUM(L19:L21)</f>
        <v>2520</v>
      </c>
      <c r="M22" s="1880">
        <f t="shared" ref="M22" si="14">SUM(M19:M21)</f>
        <v>2467</v>
      </c>
      <c r="N22" s="1880">
        <f t="shared" ref="N22" si="15">SUM(N19:N21)</f>
        <v>2529</v>
      </c>
      <c r="O22" s="1880">
        <f t="shared" ref="O22" si="16">SUM(O19:O21)</f>
        <v>2420</v>
      </c>
      <c r="P22" s="1880">
        <f t="shared" ref="P22" si="17">SUM(P19:P21)</f>
        <v>2368</v>
      </c>
      <c r="Q22" s="2015"/>
      <c r="R22" s="2011"/>
      <c r="S22" s="2014">
        <f>SUM(S19:S21)</f>
        <v>7712</v>
      </c>
      <c r="T22" s="1880">
        <f>SUM(T19:T21)</f>
        <v>7516</v>
      </c>
      <c r="U22" s="1479">
        <f>SUM(U19:U21)</f>
        <v>10064</v>
      </c>
      <c r="V22" s="1479">
        <f>SUM(V19:V21)</f>
        <v>9312</v>
      </c>
      <c r="W22" s="1480"/>
    </row>
    <row r="23" spans="1:23" s="1440" customFormat="1" ht="11.25" customHeight="1" x14ac:dyDescent="0.15">
      <c r="A23" s="1475"/>
      <c r="B23" s="2348" t="s">
        <v>62</v>
      </c>
      <c r="C23" s="2348"/>
      <c r="D23" s="1494"/>
      <c r="E23" s="1471" t="s">
        <v>508</v>
      </c>
      <c r="F23" s="1472"/>
      <c r="G23" s="1472"/>
      <c r="H23" s="2030">
        <v>0.56399999999999995</v>
      </c>
      <c r="I23" s="1885">
        <v>0.56999999999999995</v>
      </c>
      <c r="J23" s="2031">
        <v>0.60499999999999998</v>
      </c>
      <c r="K23" s="2031">
        <v>0.58199999999999996</v>
      </c>
      <c r="L23" s="2031">
        <v>0.56599999999999995</v>
      </c>
      <c r="M23" s="2031">
        <v>0.57499999999999996</v>
      </c>
      <c r="N23" s="2031">
        <v>0.57799999999999996</v>
      </c>
      <c r="O23" s="2031">
        <v>0.60199999999999998</v>
      </c>
      <c r="P23" s="2031">
        <v>0.59699999999999998</v>
      </c>
      <c r="Q23" s="2027"/>
      <c r="R23" s="2032"/>
      <c r="S23" s="2030">
        <v>0.57899999999999996</v>
      </c>
      <c r="T23" s="2031">
        <v>0.57299999999999995</v>
      </c>
      <c r="U23" s="1496">
        <v>0.57499999999999996</v>
      </c>
      <c r="V23" s="1496">
        <v>0.58799999999999997</v>
      </c>
      <c r="W23" s="1497"/>
    </row>
    <row r="24" spans="1:23" s="1440" customFormat="1" ht="11.25" customHeight="1" x14ac:dyDescent="0.15">
      <c r="A24" s="1486"/>
      <c r="B24" s="2345" t="s">
        <v>715</v>
      </c>
      <c r="C24" s="2345"/>
      <c r="D24" s="1498"/>
      <c r="E24" s="1488" t="s">
        <v>509</v>
      </c>
      <c r="F24" s="1489"/>
      <c r="G24" s="1489"/>
      <c r="H24" s="2033">
        <v>0.55400000000000005</v>
      </c>
      <c r="I24" s="1886">
        <v>0.56100000000000005</v>
      </c>
      <c r="J24" s="2034">
        <v>0.54400000000000004</v>
      </c>
      <c r="K24" s="2034">
        <v>0.56200000000000006</v>
      </c>
      <c r="L24" s="2034">
        <v>0.55000000000000004</v>
      </c>
      <c r="M24" s="2034">
        <v>0.55900000000000005</v>
      </c>
      <c r="N24" s="2034">
        <v>0.55100000000000005</v>
      </c>
      <c r="O24" s="2034">
        <v>0.56499999999999995</v>
      </c>
      <c r="P24" s="2034">
        <v>0.57299999999999995</v>
      </c>
      <c r="Q24" s="2035"/>
      <c r="R24" s="2032"/>
      <c r="S24" s="2033">
        <v>0.55300000000000005</v>
      </c>
      <c r="T24" s="2034">
        <v>0.55400000000000005</v>
      </c>
      <c r="U24" s="1499">
        <v>0.55600000000000005</v>
      </c>
      <c r="V24" s="1499">
        <v>0.57199999999999995</v>
      </c>
      <c r="W24" s="1500"/>
    </row>
    <row r="25" spans="1:23" s="1440" customFormat="1" ht="11.25" customHeight="1" x14ac:dyDescent="0.15">
      <c r="A25" s="2347" t="s">
        <v>510</v>
      </c>
      <c r="B25" s="2347"/>
      <c r="C25" s="2347"/>
      <c r="D25" s="1492"/>
      <c r="E25" s="1493" t="s">
        <v>490</v>
      </c>
      <c r="F25" s="1442"/>
      <c r="G25" s="1442"/>
      <c r="H25" s="2028" t="s">
        <v>490</v>
      </c>
      <c r="I25" s="1887" t="s">
        <v>490</v>
      </c>
      <c r="J25" s="1887" t="s">
        <v>490</v>
      </c>
      <c r="K25" s="1887" t="s">
        <v>490</v>
      </c>
      <c r="L25" s="1887" t="s">
        <v>490</v>
      </c>
      <c r="M25" s="1887" t="s">
        <v>490</v>
      </c>
      <c r="N25" s="1887" t="s">
        <v>490</v>
      </c>
      <c r="O25" s="1887" t="s">
        <v>490</v>
      </c>
      <c r="P25" s="1887" t="s">
        <v>490</v>
      </c>
      <c r="Q25" s="2036" t="s">
        <v>490</v>
      </c>
      <c r="R25" s="2037"/>
      <c r="S25" s="2028" t="s">
        <v>490</v>
      </c>
      <c r="T25" s="1887" t="s">
        <v>490</v>
      </c>
      <c r="U25" s="1476" t="s">
        <v>490</v>
      </c>
      <c r="V25" s="1476" t="s">
        <v>490</v>
      </c>
      <c r="W25" s="1501"/>
    </row>
    <row r="26" spans="1:23" s="1440" customFormat="1" ht="11.25" customHeight="1" x14ac:dyDescent="0.15">
      <c r="A26" s="1469"/>
      <c r="B26" s="2346" t="s">
        <v>511</v>
      </c>
      <c r="C26" s="2346"/>
      <c r="D26" s="1481"/>
      <c r="E26" s="1471" t="s">
        <v>512</v>
      </c>
      <c r="F26" s="1472"/>
      <c r="G26" s="1472"/>
      <c r="H26" s="2008">
        <v>623</v>
      </c>
      <c r="I26" s="1879">
        <v>621</v>
      </c>
      <c r="J26" s="2009">
        <v>603</v>
      </c>
      <c r="K26" s="2009">
        <v>602</v>
      </c>
      <c r="L26" s="2009">
        <v>589</v>
      </c>
      <c r="M26" s="2009">
        <v>591</v>
      </c>
      <c r="N26" s="2009">
        <v>574</v>
      </c>
      <c r="O26" s="2009">
        <v>569</v>
      </c>
      <c r="P26" s="2009">
        <v>551</v>
      </c>
      <c r="Q26" s="2010"/>
      <c r="R26" s="2011"/>
      <c r="S26" s="2012">
        <f>SUM(H26:J26)</f>
        <v>1847</v>
      </c>
      <c r="T26" s="2009">
        <f>SUM(L26:N26)</f>
        <v>1754</v>
      </c>
      <c r="U26" s="1473">
        <v>2356</v>
      </c>
      <c r="V26" s="1473">
        <v>2121</v>
      </c>
      <c r="W26" s="1474"/>
    </row>
    <row r="27" spans="1:23" s="1440" customFormat="1" ht="11.25" customHeight="1" x14ac:dyDescent="0.15">
      <c r="A27" s="1475"/>
      <c r="B27" s="2344" t="s">
        <v>513</v>
      </c>
      <c r="C27" s="2344"/>
      <c r="D27" s="1481"/>
      <c r="E27" s="1502" t="s">
        <v>514</v>
      </c>
      <c r="F27" s="1472"/>
      <c r="G27" s="1472"/>
      <c r="H27" s="2030">
        <v>0.45700000000000002</v>
      </c>
      <c r="I27" s="1885">
        <v>0.47299999999999998</v>
      </c>
      <c r="J27" s="2038">
        <v>0.52200000000000002</v>
      </c>
      <c r="K27" s="2038">
        <v>0.48399999999999999</v>
      </c>
      <c r="L27" s="2038">
        <v>0.439</v>
      </c>
      <c r="M27" s="2038">
        <v>0.45800000000000002</v>
      </c>
      <c r="N27" s="2038">
        <v>0.44</v>
      </c>
      <c r="O27" s="2038">
        <v>0.501</v>
      </c>
      <c r="P27" s="2038">
        <v>0.50900000000000001</v>
      </c>
      <c r="Q27" s="2010"/>
      <c r="R27" s="2032"/>
      <c r="S27" s="2030">
        <v>0.48199999999999998</v>
      </c>
      <c r="T27" s="2039">
        <v>0.44600000000000001</v>
      </c>
      <c r="U27" s="1503">
        <v>0.45500000000000002</v>
      </c>
      <c r="V27" s="1503">
        <v>0.45600000000000002</v>
      </c>
      <c r="W27" s="1474"/>
    </row>
    <row r="28" spans="1:23" s="1440" customFormat="1" ht="11.25" customHeight="1" x14ac:dyDescent="0.15">
      <c r="A28" s="1486"/>
      <c r="B28" s="2345" t="s">
        <v>716</v>
      </c>
      <c r="C28" s="2345"/>
      <c r="D28" s="1487"/>
      <c r="E28" s="1488" t="s">
        <v>515</v>
      </c>
      <c r="F28" s="1489"/>
      <c r="G28" s="1489"/>
      <c r="H28" s="2033">
        <v>0.45100000000000001</v>
      </c>
      <c r="I28" s="1886">
        <v>0.47</v>
      </c>
      <c r="J28" s="2034">
        <v>0.45100000000000001</v>
      </c>
      <c r="K28" s="2034">
        <v>0.45100000000000001</v>
      </c>
      <c r="L28" s="2034">
        <v>0.43</v>
      </c>
      <c r="M28" s="2034">
        <v>0.44900000000000001</v>
      </c>
      <c r="N28" s="2034">
        <v>0.40699999999999997</v>
      </c>
      <c r="O28" s="2034">
        <v>0.46100000000000002</v>
      </c>
      <c r="P28" s="2034">
        <v>0.47799999999999998</v>
      </c>
      <c r="Q28" s="2035"/>
      <c r="R28" s="2032"/>
      <c r="S28" s="2033">
        <v>0.45700000000000002</v>
      </c>
      <c r="T28" s="2040">
        <v>0.42799999999999999</v>
      </c>
      <c r="U28" s="1504">
        <v>0.434</v>
      </c>
      <c r="V28" s="1504">
        <v>0.46200000000000002</v>
      </c>
      <c r="W28" s="1500"/>
    </row>
    <row r="29" spans="1:23" s="1440" customFormat="1" ht="11.25" customHeight="1" x14ac:dyDescent="0.15">
      <c r="A29" s="2347" t="s">
        <v>516</v>
      </c>
      <c r="B29" s="2347"/>
      <c r="C29" s="2347"/>
      <c r="D29" s="1492"/>
      <c r="E29" s="1493" t="s">
        <v>490</v>
      </c>
      <c r="F29" s="1442"/>
      <c r="G29" s="1442"/>
      <c r="H29" s="2028" t="s">
        <v>490</v>
      </c>
      <c r="I29" s="1887" t="s">
        <v>490</v>
      </c>
      <c r="J29" s="1887" t="s">
        <v>490</v>
      </c>
      <c r="K29" s="1887" t="s">
        <v>490</v>
      </c>
      <c r="L29" s="1887" t="s">
        <v>490</v>
      </c>
      <c r="M29" s="1887" t="s">
        <v>490</v>
      </c>
      <c r="N29" s="1887" t="s">
        <v>490</v>
      </c>
      <c r="O29" s="1887" t="s">
        <v>490</v>
      </c>
      <c r="P29" s="1887" t="s">
        <v>490</v>
      </c>
      <c r="Q29" s="2036" t="s">
        <v>490</v>
      </c>
      <c r="R29" s="2037"/>
      <c r="S29" s="2028" t="s">
        <v>490</v>
      </c>
      <c r="T29" s="1887" t="s">
        <v>490</v>
      </c>
      <c r="U29" s="1476" t="s">
        <v>490</v>
      </c>
      <c r="V29" s="1476" t="s">
        <v>490</v>
      </c>
      <c r="W29" s="1501"/>
    </row>
    <row r="30" spans="1:23" s="1440" customFormat="1" ht="11.25" customHeight="1" x14ac:dyDescent="0.15">
      <c r="A30" s="1469"/>
      <c r="B30" s="2346" t="s">
        <v>450</v>
      </c>
      <c r="C30" s="2346"/>
      <c r="D30" s="1481"/>
      <c r="E30" s="1471" t="s">
        <v>517</v>
      </c>
      <c r="F30" s="1472"/>
      <c r="G30" s="1472"/>
      <c r="H30" s="2008">
        <v>35028</v>
      </c>
      <c r="I30" s="1879">
        <v>34091</v>
      </c>
      <c r="J30" s="2009">
        <v>33183</v>
      </c>
      <c r="K30" s="2009">
        <v>32200</v>
      </c>
      <c r="L30" s="2009">
        <v>31836</v>
      </c>
      <c r="M30" s="2009">
        <v>31017</v>
      </c>
      <c r="N30" s="2009">
        <v>29677</v>
      </c>
      <c r="O30" s="2009">
        <v>28471</v>
      </c>
      <c r="P30" s="2009">
        <v>26447</v>
      </c>
      <c r="Q30" s="2010"/>
      <c r="R30" s="2011"/>
      <c r="S30" s="2008">
        <v>34101</v>
      </c>
      <c r="T30" s="2009">
        <v>30841</v>
      </c>
      <c r="U30" s="1473">
        <v>31184</v>
      </c>
      <c r="V30" s="1473">
        <v>25393</v>
      </c>
      <c r="W30" s="1474"/>
    </row>
    <row r="31" spans="1:23" s="1440" customFormat="1" ht="11.25" customHeight="1" x14ac:dyDescent="0.15">
      <c r="A31" s="1475"/>
      <c r="B31" s="2344" t="s">
        <v>843</v>
      </c>
      <c r="C31" s="2344"/>
      <c r="D31" s="1481"/>
      <c r="E31" s="1502" t="s">
        <v>518</v>
      </c>
      <c r="F31" s="1874" t="s">
        <v>42</v>
      </c>
      <c r="G31" s="1472"/>
      <c r="H31" s="2030">
        <v>0.155</v>
      </c>
      <c r="I31" s="1885">
        <v>0.158</v>
      </c>
      <c r="J31" s="2038">
        <v>0.13800000000000001</v>
      </c>
      <c r="K31" s="2038">
        <v>0.153</v>
      </c>
      <c r="L31" s="2038">
        <v>0.16700000000000001</v>
      </c>
      <c r="M31" s="2038">
        <v>0.17</v>
      </c>
      <c r="N31" s="2038">
        <v>0.17399999999999999</v>
      </c>
      <c r="O31" s="2038">
        <v>0.158</v>
      </c>
      <c r="P31" s="2038">
        <v>0.16300000000000001</v>
      </c>
      <c r="Q31" s="2010"/>
      <c r="R31" s="2032"/>
      <c r="S31" s="2030">
        <v>0.15</v>
      </c>
      <c r="T31" s="2039">
        <v>0.17100000000000001</v>
      </c>
      <c r="U31" s="1503">
        <v>0.16600000000000001</v>
      </c>
      <c r="V31" s="1503">
        <v>0.183</v>
      </c>
      <c r="W31" s="1474"/>
    </row>
    <row r="32" spans="1:23" s="1440" customFormat="1" ht="11.25" customHeight="1" x14ac:dyDescent="0.15">
      <c r="A32" s="1486"/>
      <c r="B32" s="2345" t="s">
        <v>842</v>
      </c>
      <c r="C32" s="2345"/>
      <c r="D32" s="1487"/>
      <c r="E32" s="1488" t="s">
        <v>519</v>
      </c>
      <c r="F32" s="1875" t="s">
        <v>42</v>
      </c>
      <c r="G32" s="1489"/>
      <c r="H32" s="2033">
        <v>0.156</v>
      </c>
      <c r="I32" s="1886">
        <v>0.159</v>
      </c>
      <c r="J32" s="2034">
        <v>0.16</v>
      </c>
      <c r="K32" s="2034">
        <v>0.16400000000000001</v>
      </c>
      <c r="L32" s="2034">
        <v>0.17100000000000001</v>
      </c>
      <c r="M32" s="2034">
        <v>0.17399999999999999</v>
      </c>
      <c r="N32" s="2034">
        <v>0.188</v>
      </c>
      <c r="O32" s="2034">
        <v>0.17199999999999999</v>
      </c>
      <c r="P32" s="2034">
        <v>0.17299999999999999</v>
      </c>
      <c r="Q32" s="2035"/>
      <c r="R32" s="2032"/>
      <c r="S32" s="2033">
        <v>0.158</v>
      </c>
      <c r="T32" s="2040">
        <v>0.17799999999999999</v>
      </c>
      <c r="U32" s="1504">
        <v>0.17399999999999999</v>
      </c>
      <c r="V32" s="1504">
        <v>0.18099999999999999</v>
      </c>
      <c r="W32" s="1500"/>
    </row>
    <row r="33" spans="1:23" s="1440" customFormat="1" ht="11.25" customHeight="1" x14ac:dyDescent="0.15">
      <c r="A33" s="2347" t="s">
        <v>520</v>
      </c>
      <c r="B33" s="2347"/>
      <c r="C33" s="2347"/>
      <c r="D33" s="1492"/>
      <c r="E33" s="1493" t="s">
        <v>490</v>
      </c>
      <c r="F33" s="1442"/>
      <c r="G33" s="1442"/>
      <c r="H33" s="2028" t="s">
        <v>490</v>
      </c>
      <c r="I33" s="1887" t="s">
        <v>490</v>
      </c>
      <c r="J33" s="1887" t="s">
        <v>490</v>
      </c>
      <c r="K33" s="1887" t="s">
        <v>490</v>
      </c>
      <c r="L33" s="1887" t="s">
        <v>490</v>
      </c>
      <c r="M33" s="1887" t="s">
        <v>490</v>
      </c>
      <c r="N33" s="1887" t="s">
        <v>490</v>
      </c>
      <c r="O33" s="1887" t="s">
        <v>490</v>
      </c>
      <c r="P33" s="1887" t="s">
        <v>490</v>
      </c>
      <c r="Q33" s="2036" t="s">
        <v>490</v>
      </c>
      <c r="R33" s="2037"/>
      <c r="S33" s="2028" t="s">
        <v>490</v>
      </c>
      <c r="T33" s="1887" t="s">
        <v>490</v>
      </c>
      <c r="U33" s="1476" t="s">
        <v>490</v>
      </c>
      <c r="V33" s="1476" t="s">
        <v>490</v>
      </c>
      <c r="W33" s="1501"/>
    </row>
    <row r="34" spans="1:23" s="1440" customFormat="1" ht="11.25" customHeight="1" x14ac:dyDescent="0.15">
      <c r="A34" s="1469"/>
      <c r="B34" s="2346" t="s">
        <v>521</v>
      </c>
      <c r="C34" s="2346"/>
      <c r="D34" s="1481"/>
      <c r="E34" s="1471" t="s">
        <v>522</v>
      </c>
      <c r="F34" s="1472"/>
      <c r="G34" s="1472"/>
      <c r="H34" s="2008">
        <v>1771</v>
      </c>
      <c r="I34" s="1879">
        <v>1699</v>
      </c>
      <c r="J34" s="2009">
        <v>1467</v>
      </c>
      <c r="K34" s="2009">
        <v>1597</v>
      </c>
      <c r="L34" s="2009">
        <v>1734</v>
      </c>
      <c r="M34" s="2009">
        <v>1647</v>
      </c>
      <c r="N34" s="2009">
        <v>1728</v>
      </c>
      <c r="O34" s="2009">
        <v>1470</v>
      </c>
      <c r="P34" s="2009">
        <v>1443</v>
      </c>
      <c r="Q34" s="2010"/>
      <c r="R34" s="2011"/>
      <c r="S34" s="2012">
        <f>SUM(H34:J34)</f>
        <v>4937</v>
      </c>
      <c r="T34" s="2009">
        <f>SUM(L34:N34)</f>
        <v>5109</v>
      </c>
      <c r="U34" s="1473">
        <v>6706</v>
      </c>
      <c r="V34" s="1473">
        <v>5880</v>
      </c>
      <c r="W34" s="1474"/>
    </row>
    <row r="35" spans="1:23" s="1440" customFormat="1" ht="11.25" customHeight="1" x14ac:dyDescent="0.15">
      <c r="A35" s="1475"/>
      <c r="B35" s="2344" t="s">
        <v>523</v>
      </c>
      <c r="C35" s="2344"/>
      <c r="D35" s="1481"/>
      <c r="E35" s="1471"/>
      <c r="F35" s="1472"/>
      <c r="G35" s="1472"/>
      <c r="H35" s="2008">
        <v>21</v>
      </c>
      <c r="I35" s="1879">
        <v>12</v>
      </c>
      <c r="J35" s="1887">
        <v>246</v>
      </c>
      <c r="K35" s="1887">
        <v>123</v>
      </c>
      <c r="L35" s="1887">
        <v>40</v>
      </c>
      <c r="M35" s="1887">
        <v>35</v>
      </c>
      <c r="N35" s="1887">
        <v>22</v>
      </c>
      <c r="O35" s="1887">
        <v>145</v>
      </c>
      <c r="P35" s="1887">
        <v>93</v>
      </c>
      <c r="Q35" s="2010"/>
      <c r="R35" s="2011"/>
      <c r="S35" s="2041">
        <f>SUM(H35:J35)</f>
        <v>279</v>
      </c>
      <c r="T35" s="2009">
        <f>SUM(L35:N35)</f>
        <v>97</v>
      </c>
      <c r="U35" s="1476">
        <v>220</v>
      </c>
      <c r="V35" s="1476">
        <v>-29</v>
      </c>
      <c r="W35" s="1474"/>
    </row>
    <row r="36" spans="1:23" s="1440" customFormat="1" ht="11.25" customHeight="1" x14ac:dyDescent="0.15">
      <c r="A36" s="1475"/>
      <c r="B36" s="2344" t="s">
        <v>717</v>
      </c>
      <c r="C36" s="2344"/>
      <c r="D36" s="1505"/>
      <c r="E36" s="1502" t="s">
        <v>524</v>
      </c>
      <c r="F36" s="1472"/>
      <c r="G36" s="1483"/>
      <c r="H36" s="2014">
        <f>SUM(H34:H35)</f>
        <v>1792</v>
      </c>
      <c r="I36" s="1880">
        <f>SUM(I34:I35)</f>
        <v>1711</v>
      </c>
      <c r="J36" s="1880">
        <f>SUM(J34:J35)</f>
        <v>1713</v>
      </c>
      <c r="K36" s="1880">
        <f t="shared" ref="K36" si="18">SUM(K34:K35)</f>
        <v>1720</v>
      </c>
      <c r="L36" s="1880">
        <f t="shared" ref="L36" si="19">SUM(L34:L35)</f>
        <v>1774</v>
      </c>
      <c r="M36" s="1880">
        <f t="shared" ref="M36" si="20">SUM(M34:M35)</f>
        <v>1682</v>
      </c>
      <c r="N36" s="1880">
        <f t="shared" ref="N36" si="21">SUM(N34:N35)</f>
        <v>1750</v>
      </c>
      <c r="O36" s="1880">
        <f t="shared" ref="O36" si="22">SUM(O34:O35)</f>
        <v>1615</v>
      </c>
      <c r="P36" s="1880">
        <f t="shared" ref="P36" si="23">SUM(P34:P35)</f>
        <v>1536</v>
      </c>
      <c r="Q36" s="2015"/>
      <c r="R36" s="2042"/>
      <c r="S36" s="2014">
        <f>SUM(S34:S35)</f>
        <v>5216</v>
      </c>
      <c r="T36" s="1880">
        <f>SUM(T34:T35)</f>
        <v>5206</v>
      </c>
      <c r="U36" s="1478">
        <f>SUM(U34:U35)</f>
        <v>6926</v>
      </c>
      <c r="V36" s="1478">
        <f>SUM(V34:V35)</f>
        <v>5851</v>
      </c>
      <c r="W36" s="1480"/>
    </row>
    <row r="37" spans="1:23" s="1440" customFormat="1" ht="11.25" customHeight="1" x14ac:dyDescent="0.15">
      <c r="A37" s="1475"/>
      <c r="B37" s="2344" t="s">
        <v>525</v>
      </c>
      <c r="C37" s="2344"/>
      <c r="D37" s="1481"/>
      <c r="E37" s="1471" t="s">
        <v>526</v>
      </c>
      <c r="F37" s="1472"/>
      <c r="G37" s="1472"/>
      <c r="H37" s="2043">
        <v>373</v>
      </c>
      <c r="I37" s="1888">
        <v>351</v>
      </c>
      <c r="J37" s="2009">
        <v>285</v>
      </c>
      <c r="K37" s="2009">
        <v>329</v>
      </c>
      <c r="L37" s="2009">
        <v>365</v>
      </c>
      <c r="M37" s="2009">
        <v>328</v>
      </c>
      <c r="N37" s="2009">
        <v>400</v>
      </c>
      <c r="O37" s="2009">
        <v>306</v>
      </c>
      <c r="P37" s="2009">
        <v>346</v>
      </c>
      <c r="Q37" s="2010"/>
      <c r="R37" s="2011"/>
      <c r="S37" s="2012">
        <f>SUM(H37:J37)</f>
        <v>1009</v>
      </c>
      <c r="T37" s="2009">
        <f>SUM(L37:N37)</f>
        <v>1093</v>
      </c>
      <c r="U37" s="1473">
        <v>1422</v>
      </c>
      <c r="V37" s="1473">
        <v>1162</v>
      </c>
      <c r="W37" s="1474"/>
    </row>
    <row r="38" spans="1:23" s="1440" customFormat="1" ht="11.25" customHeight="1" x14ac:dyDescent="0.15">
      <c r="A38" s="1475"/>
      <c r="B38" s="2344" t="s">
        <v>527</v>
      </c>
      <c r="C38" s="2344"/>
      <c r="D38" s="1481"/>
      <c r="E38" s="1471"/>
      <c r="F38" s="1472"/>
      <c r="G38" s="1472"/>
      <c r="H38" s="2008">
        <v>4</v>
      </c>
      <c r="I38" s="1879">
        <v>3</v>
      </c>
      <c r="J38" s="1887">
        <v>65</v>
      </c>
      <c r="K38" s="1887">
        <v>27</v>
      </c>
      <c r="L38" s="1887">
        <v>10</v>
      </c>
      <c r="M38" s="1887">
        <v>9</v>
      </c>
      <c r="N38" s="1887">
        <v>-83</v>
      </c>
      <c r="O38" s="1887">
        <v>46</v>
      </c>
      <c r="P38" s="1887">
        <v>24</v>
      </c>
      <c r="Q38" s="2010"/>
      <c r="R38" s="2011"/>
      <c r="S38" s="2041">
        <f>SUM(H38:J38)</f>
        <v>72</v>
      </c>
      <c r="T38" s="2009">
        <f>SUM(L38:N38)</f>
        <v>-64</v>
      </c>
      <c r="U38" s="1476">
        <v>-37</v>
      </c>
      <c r="V38" s="1476">
        <v>24</v>
      </c>
      <c r="W38" s="1474"/>
    </row>
    <row r="39" spans="1:23" s="1440" customFormat="1" ht="11.25" customHeight="1" x14ac:dyDescent="0.15">
      <c r="A39" s="1475"/>
      <c r="B39" s="2344" t="s">
        <v>718</v>
      </c>
      <c r="C39" s="2344"/>
      <c r="D39" s="1505"/>
      <c r="E39" s="1502" t="s">
        <v>528</v>
      </c>
      <c r="F39" s="1472"/>
      <c r="G39" s="1483"/>
      <c r="H39" s="2014">
        <f>SUM(H37:H38)</f>
        <v>377</v>
      </c>
      <c r="I39" s="1880">
        <f>SUM(I37:I38)</f>
        <v>354</v>
      </c>
      <c r="J39" s="1880">
        <f>SUM(J37:J38)</f>
        <v>350</v>
      </c>
      <c r="K39" s="1880">
        <f t="shared" ref="K39" si="24">SUM(K37:K38)</f>
        <v>356</v>
      </c>
      <c r="L39" s="1880">
        <f t="shared" ref="L39" si="25">SUM(L37:L38)</f>
        <v>375</v>
      </c>
      <c r="M39" s="1880">
        <f t="shared" ref="M39" si="26">SUM(M37:M38)</f>
        <v>337</v>
      </c>
      <c r="N39" s="1880">
        <f t="shared" ref="N39" si="27">SUM(N37:N38)</f>
        <v>317</v>
      </c>
      <c r="O39" s="1880">
        <f t="shared" ref="O39" si="28">SUM(O37:O38)</f>
        <v>352</v>
      </c>
      <c r="P39" s="1880">
        <f t="shared" ref="P39" si="29">SUM(P37:P38)</f>
        <v>370</v>
      </c>
      <c r="Q39" s="2015"/>
      <c r="R39" s="2042"/>
      <c r="S39" s="2014">
        <f>SUM(S37:S38)</f>
        <v>1081</v>
      </c>
      <c r="T39" s="1880">
        <f>SUM(T37:T38)</f>
        <v>1029</v>
      </c>
      <c r="U39" s="1479">
        <f>SUM(U37:U38)</f>
        <v>1385</v>
      </c>
      <c r="V39" s="1479">
        <f>SUM(V37:V38)</f>
        <v>1186</v>
      </c>
      <c r="W39" s="1480"/>
    </row>
    <row r="40" spans="1:23" s="1440" customFormat="1" ht="11.25" customHeight="1" x14ac:dyDescent="0.15">
      <c r="A40" s="1475"/>
      <c r="B40" s="2344" t="s">
        <v>68</v>
      </c>
      <c r="C40" s="2344"/>
      <c r="D40" s="1481"/>
      <c r="E40" s="1471" t="s">
        <v>529</v>
      </c>
      <c r="F40" s="1472"/>
      <c r="G40" s="1472"/>
      <c r="H40" s="2030">
        <v>0.21099999999999999</v>
      </c>
      <c r="I40" s="1885">
        <v>0.20599999999999999</v>
      </c>
      <c r="J40" s="2038">
        <v>0.19400000000000001</v>
      </c>
      <c r="K40" s="2038">
        <v>0.20599999999999999</v>
      </c>
      <c r="L40" s="2038">
        <v>0.21</v>
      </c>
      <c r="M40" s="2038">
        <v>0.19900000000000001</v>
      </c>
      <c r="N40" s="2038">
        <v>0.23200000000000001</v>
      </c>
      <c r="O40" s="2038">
        <v>0.20799999999999999</v>
      </c>
      <c r="P40" s="2038">
        <v>0.24</v>
      </c>
      <c r="Q40" s="2010"/>
      <c r="R40" s="2032"/>
      <c r="S40" s="2030">
        <v>0.20399999999999999</v>
      </c>
      <c r="T40" s="2039">
        <v>0.214</v>
      </c>
      <c r="U40" s="1503">
        <v>0.21199999999999999</v>
      </c>
      <c r="V40" s="1503">
        <v>0.19800000000000001</v>
      </c>
      <c r="W40" s="1474"/>
    </row>
    <row r="41" spans="1:23" s="1440" customFormat="1" ht="11.25" customHeight="1" x14ac:dyDescent="0.15">
      <c r="A41" s="1486"/>
      <c r="B41" s="2345" t="s">
        <v>719</v>
      </c>
      <c r="C41" s="2345"/>
      <c r="D41" s="1487"/>
      <c r="E41" s="1488" t="s">
        <v>530</v>
      </c>
      <c r="F41" s="1489"/>
      <c r="G41" s="1489"/>
      <c r="H41" s="2033">
        <v>0.21</v>
      </c>
      <c r="I41" s="1886">
        <v>0.20699999999999999</v>
      </c>
      <c r="J41" s="2034">
        <v>0.20399999999999999</v>
      </c>
      <c r="K41" s="2034">
        <v>0.20699999999999999</v>
      </c>
      <c r="L41" s="2034">
        <v>0.21099999999999999</v>
      </c>
      <c r="M41" s="2034">
        <v>0.2</v>
      </c>
      <c r="N41" s="2034">
        <v>0.18099999999999999</v>
      </c>
      <c r="O41" s="2034">
        <v>0.218</v>
      </c>
      <c r="P41" s="2034">
        <v>0.24099999999999999</v>
      </c>
      <c r="Q41" s="2035"/>
      <c r="R41" s="2032"/>
      <c r="S41" s="2033">
        <v>0.20699999999999999</v>
      </c>
      <c r="T41" s="2040">
        <v>0.19800000000000001</v>
      </c>
      <c r="U41" s="1504">
        <v>0.2</v>
      </c>
      <c r="V41" s="1504">
        <v>0.20300000000000001</v>
      </c>
      <c r="W41" s="1500"/>
    </row>
    <row r="42" spans="1:23" ht="3" customHeight="1" x14ac:dyDescent="0.15">
      <c r="A42" s="2354"/>
      <c r="B42" s="2354"/>
      <c r="C42" s="2354"/>
      <c r="D42" s="1506"/>
      <c r="E42" s="1507"/>
      <c r="F42" s="1507"/>
      <c r="G42" s="1507"/>
      <c r="H42" s="1508"/>
      <c r="I42" s="1508"/>
      <c r="J42" s="1508"/>
      <c r="K42" s="1509"/>
      <c r="L42" s="1509"/>
      <c r="M42" s="1509"/>
      <c r="N42" s="1509"/>
      <c r="O42" s="1509"/>
      <c r="P42" s="1509"/>
      <c r="Q42" s="1509"/>
      <c r="R42" s="1508"/>
      <c r="S42" s="1508"/>
      <c r="T42" s="1509"/>
      <c r="U42" s="1508"/>
      <c r="V42" s="1508"/>
      <c r="W42" s="1508"/>
    </row>
    <row r="43" spans="1:23" ht="8.25" customHeight="1" x14ac:dyDescent="0.15">
      <c r="A43" s="1510" t="s">
        <v>40</v>
      </c>
      <c r="B43" s="2353" t="s">
        <v>531</v>
      </c>
      <c r="C43" s="2353"/>
      <c r="D43" s="2353"/>
      <c r="E43" s="2353"/>
      <c r="F43" s="2353"/>
      <c r="G43" s="2353"/>
      <c r="H43" s="2353"/>
      <c r="I43" s="2353"/>
      <c r="J43" s="2353"/>
      <c r="K43" s="2353"/>
      <c r="L43" s="2353"/>
      <c r="M43" s="2353"/>
      <c r="N43" s="2353"/>
      <c r="O43" s="2353"/>
      <c r="P43" s="2353"/>
      <c r="Q43" s="2353"/>
      <c r="R43" s="2353"/>
      <c r="S43" s="2353"/>
      <c r="T43" s="2353"/>
      <c r="U43" s="2353"/>
      <c r="V43" s="2353"/>
      <c r="W43" s="2353"/>
    </row>
    <row r="44" spans="1:23" ht="8.25" customHeight="1" x14ac:dyDescent="0.15">
      <c r="A44" s="1510" t="s">
        <v>135</v>
      </c>
      <c r="B44" s="2353" t="s">
        <v>532</v>
      </c>
      <c r="C44" s="2353"/>
      <c r="D44" s="2353"/>
      <c r="E44" s="2353"/>
      <c r="F44" s="2353"/>
      <c r="G44" s="2353"/>
      <c r="H44" s="2353"/>
      <c r="I44" s="2353"/>
      <c r="J44" s="2353"/>
      <c r="K44" s="2353"/>
      <c r="L44" s="2353"/>
      <c r="M44" s="2353"/>
      <c r="N44" s="2353"/>
      <c r="O44" s="2353"/>
      <c r="P44" s="2353"/>
      <c r="Q44" s="2353"/>
      <c r="R44" s="2353"/>
      <c r="S44" s="2353"/>
      <c r="T44" s="2353"/>
      <c r="U44" s="2353"/>
      <c r="V44" s="2353"/>
      <c r="W44" s="2353"/>
    </row>
  </sheetData>
  <sheetProtection selectLockedCells="1"/>
  <mergeCells count="40">
    <mergeCell ref="B44:W44"/>
    <mergeCell ref="A13:C13"/>
    <mergeCell ref="A42:C42"/>
    <mergeCell ref="B43:W43"/>
    <mergeCell ref="A33:C33"/>
    <mergeCell ref="A29:C29"/>
    <mergeCell ref="B40:C40"/>
    <mergeCell ref="B41:C41"/>
    <mergeCell ref="B35:C35"/>
    <mergeCell ref="B36:C36"/>
    <mergeCell ref="B37:C37"/>
    <mergeCell ref="B38:C38"/>
    <mergeCell ref="B39:C39"/>
    <mergeCell ref="B20:C20"/>
    <mergeCell ref="A1:W1"/>
    <mergeCell ref="A4:C4"/>
    <mergeCell ref="A6:C6"/>
    <mergeCell ref="A3:C3"/>
    <mergeCell ref="A2:W2"/>
    <mergeCell ref="B7:C7"/>
    <mergeCell ref="A25:C25"/>
    <mergeCell ref="B34:C34"/>
    <mergeCell ref="B22:C22"/>
    <mergeCell ref="B23:C23"/>
    <mergeCell ref="B24:C24"/>
    <mergeCell ref="B26:C26"/>
    <mergeCell ref="B27:C27"/>
    <mergeCell ref="B30:C30"/>
    <mergeCell ref="B31:C31"/>
    <mergeCell ref="B28:C28"/>
    <mergeCell ref="B32:C32"/>
    <mergeCell ref="B14:C14"/>
    <mergeCell ref="B15:C15"/>
    <mergeCell ref="B18:C18"/>
    <mergeCell ref="B19:C19"/>
    <mergeCell ref="B11:C11"/>
    <mergeCell ref="B12:C12"/>
    <mergeCell ref="B8:C8"/>
    <mergeCell ref="B9:C9"/>
    <mergeCell ref="B10:C10"/>
  </mergeCells>
  <pageMargins left="0.25" right="0.25" top="0.5" bottom="0.25" header="0.5" footer="0.5"/>
  <pageSetup scale="8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Normal="100" workbookViewId="0">
      <selection activeCell="C77" sqref="C77"/>
    </sheetView>
  </sheetViews>
  <sheetFormatPr defaultColWidth="9.140625" defaultRowHeight="12.75" x14ac:dyDescent="0.2"/>
  <cols>
    <col min="1" max="1" width="2.140625" style="1304" customWidth="1"/>
    <col min="2" max="2" width="48.85546875" style="1304" customWidth="1"/>
    <col min="3" max="3" width="12.140625" style="1304" customWidth="1"/>
    <col min="4" max="4" width="8.5703125" style="1305" customWidth="1"/>
    <col min="5" max="5" width="8.140625" style="1304" customWidth="1"/>
    <col min="6" max="13" width="7.85546875" style="1304" customWidth="1"/>
    <col min="14" max="14" width="1.28515625" style="1304" customWidth="1"/>
    <col min="15" max="16" width="9.140625" style="1304" customWidth="1"/>
    <col min="17" max="17" width="10.42578125" style="1306" customWidth="1"/>
    <col min="18" max="18" width="10.28515625" style="1307" customWidth="1"/>
    <col min="19" max="30" width="9.140625" style="1303" customWidth="1"/>
    <col min="31" max="48" width="9.140625" style="1304" customWidth="1"/>
    <col min="49" max="49" width="9.140625" style="1303" customWidth="1"/>
    <col min="50" max="16384" width="9.140625" style="1303"/>
  </cols>
  <sheetData>
    <row r="1" spans="1:18" ht="13.5" customHeight="1" x14ac:dyDescent="0.25">
      <c r="A1" s="2383" t="s">
        <v>387</v>
      </c>
      <c r="B1" s="2383"/>
      <c r="C1" s="2640"/>
      <c r="D1" s="2640"/>
      <c r="E1" s="2640"/>
      <c r="F1" s="2640"/>
      <c r="G1" s="2640"/>
      <c r="H1" s="2640"/>
      <c r="I1" s="2640"/>
      <c r="J1" s="2640"/>
      <c r="K1" s="2640"/>
      <c r="L1" s="2640"/>
      <c r="M1" s="2640"/>
      <c r="N1" s="2640"/>
      <c r="Q1" s="2646"/>
      <c r="R1" s="2647"/>
    </row>
    <row r="2" spans="1:18" s="1253" customFormat="1" ht="8.25" customHeight="1" x14ac:dyDescent="0.15">
      <c r="A2" s="2638"/>
      <c r="B2" s="2638"/>
      <c r="C2" s="2638"/>
      <c r="D2" s="2638"/>
      <c r="E2" s="2638"/>
      <c r="F2" s="2638"/>
      <c r="G2" s="2638"/>
      <c r="H2" s="2638"/>
      <c r="I2" s="2638"/>
      <c r="J2" s="2638"/>
      <c r="K2" s="2638"/>
      <c r="L2" s="2638"/>
      <c r="M2" s="2638"/>
      <c r="N2" s="2638"/>
    </row>
    <row r="3" spans="1:18" s="1253" customFormat="1" ht="10.5" customHeight="1" x14ac:dyDescent="0.15">
      <c r="A3" s="2642" t="s">
        <v>1</v>
      </c>
      <c r="B3" s="2642"/>
      <c r="C3" s="1255" t="s">
        <v>847</v>
      </c>
      <c r="D3" s="968"/>
      <c r="E3" s="1256" t="s">
        <v>847</v>
      </c>
      <c r="F3" s="1257" t="s">
        <v>2</v>
      </c>
      <c r="G3" s="1257" t="s">
        <v>3</v>
      </c>
      <c r="H3" s="1257" t="s">
        <v>4</v>
      </c>
      <c r="I3" s="1257" t="s">
        <v>5</v>
      </c>
      <c r="J3" s="1257" t="s">
        <v>6</v>
      </c>
      <c r="K3" s="1257" t="s">
        <v>7</v>
      </c>
      <c r="L3" s="1257" t="s">
        <v>8</v>
      </c>
      <c r="M3" s="1257" t="s">
        <v>9</v>
      </c>
      <c r="N3" s="1258"/>
    </row>
    <row r="4" spans="1:18" s="1253" customFormat="1" ht="10.5" customHeight="1" x14ac:dyDescent="0.15">
      <c r="A4" s="1254"/>
      <c r="B4" s="1254"/>
      <c r="C4" s="144" t="s">
        <v>388</v>
      </c>
      <c r="D4" s="144"/>
      <c r="E4" s="1259"/>
      <c r="F4" s="1260"/>
      <c r="G4" s="269"/>
      <c r="H4" s="269"/>
      <c r="I4" s="1260"/>
      <c r="J4" s="1260"/>
      <c r="K4" s="1260"/>
      <c r="L4" s="269"/>
      <c r="M4" s="269"/>
      <c r="N4" s="1261"/>
    </row>
    <row r="5" spans="1:18" s="1253" customFormat="1" ht="10.5" customHeight="1" x14ac:dyDescent="0.15">
      <c r="A5" s="1254"/>
      <c r="B5" s="1254"/>
      <c r="C5" s="144" t="s">
        <v>389</v>
      </c>
      <c r="D5" s="144"/>
      <c r="E5" s="1259"/>
      <c r="F5" s="1262"/>
      <c r="G5" s="144"/>
      <c r="H5" s="144"/>
      <c r="I5" s="1262"/>
      <c r="J5" s="1262"/>
      <c r="K5" s="1262"/>
      <c r="L5" s="144"/>
      <c r="M5" s="144"/>
      <c r="N5" s="1263"/>
    </row>
    <row r="6" spans="1:18" s="1253" customFormat="1" ht="10.5" customHeight="1" x14ac:dyDescent="0.15">
      <c r="A6" s="1264"/>
      <c r="B6" s="1264"/>
      <c r="C6" s="144" t="s">
        <v>390</v>
      </c>
      <c r="D6" s="2650" t="s">
        <v>391</v>
      </c>
      <c r="E6" s="1265"/>
      <c r="F6" s="2657" t="s">
        <v>392</v>
      </c>
      <c r="G6" s="2657"/>
      <c r="H6" s="2657"/>
      <c r="I6" s="2657"/>
      <c r="J6" s="2657"/>
      <c r="K6" s="2657"/>
      <c r="L6" s="2657"/>
      <c r="M6" s="2657"/>
      <c r="N6" s="2657"/>
    </row>
    <row r="7" spans="1:18" s="1253" customFormat="1" ht="10.5" customHeight="1" x14ac:dyDescent="0.15">
      <c r="A7" s="43"/>
      <c r="B7" s="43"/>
      <c r="C7" s="1266" t="s">
        <v>393</v>
      </c>
      <c r="D7" s="2651"/>
      <c r="E7" s="1267"/>
      <c r="F7" s="1267"/>
      <c r="G7" s="1267"/>
      <c r="H7" s="1268"/>
      <c r="I7" s="1267"/>
      <c r="J7" s="1267"/>
      <c r="K7" s="1267"/>
      <c r="L7" s="1267"/>
      <c r="M7" s="1267"/>
      <c r="N7" s="1269"/>
    </row>
    <row r="8" spans="1:18" s="1253" customFormat="1" ht="10.5" customHeight="1" x14ac:dyDescent="0.15">
      <c r="A8" s="2335" t="s">
        <v>394</v>
      </c>
      <c r="B8" s="2335"/>
      <c r="C8" s="47"/>
      <c r="D8" s="558"/>
      <c r="E8" s="558"/>
      <c r="F8" s="558"/>
      <c r="G8" s="558"/>
      <c r="H8" s="558"/>
      <c r="I8" s="558"/>
      <c r="J8" s="558"/>
      <c r="K8" s="558"/>
      <c r="L8" s="558"/>
      <c r="M8" s="558"/>
      <c r="N8" s="45"/>
    </row>
    <row r="9" spans="1:18" s="1253" customFormat="1" ht="10.5" customHeight="1" x14ac:dyDescent="0.15">
      <c r="A9" s="288"/>
      <c r="B9" s="570" t="s">
        <v>395</v>
      </c>
      <c r="C9" s="2066">
        <f>'Pg 16 Bal Sht'!E6+'Pg 16 Bal Sht'!E7</f>
        <v>16699</v>
      </c>
      <c r="D9" s="2067">
        <f>C9</f>
        <v>16699</v>
      </c>
      <c r="E9" s="2067">
        <f>D9-C9</f>
        <v>0</v>
      </c>
      <c r="F9" s="290">
        <v>0</v>
      </c>
      <c r="G9" s="290">
        <v>0</v>
      </c>
      <c r="H9" s="290">
        <v>0</v>
      </c>
      <c r="I9" s="290">
        <v>0</v>
      </c>
      <c r="J9" s="290">
        <v>0</v>
      </c>
      <c r="K9" s="290">
        <v>0</v>
      </c>
      <c r="L9" s="290">
        <v>0</v>
      </c>
      <c r="M9" s="290">
        <v>0</v>
      </c>
      <c r="N9" s="1270"/>
    </row>
    <row r="10" spans="1:18" s="1253" customFormat="1" ht="10.5" customHeight="1" x14ac:dyDescent="0.15">
      <c r="A10" s="1271"/>
      <c r="B10" s="1272" t="s">
        <v>92</v>
      </c>
      <c r="C10" s="2243">
        <v>119597</v>
      </c>
      <c r="D10" s="2244">
        <v>119771</v>
      </c>
      <c r="E10" s="2067">
        <f>D10-C10</f>
        <v>174</v>
      </c>
      <c r="F10" s="290">
        <v>45</v>
      </c>
      <c r="G10" s="290">
        <v>4</v>
      </c>
      <c r="H10" s="290">
        <v>-175</v>
      </c>
      <c r="I10" s="290">
        <v>-129</v>
      </c>
      <c r="J10" s="290">
        <v>-57</v>
      </c>
      <c r="K10" s="290">
        <v>47</v>
      </c>
      <c r="L10" s="290">
        <v>103</v>
      </c>
      <c r="M10" s="290">
        <v>127</v>
      </c>
      <c r="N10" s="586"/>
    </row>
    <row r="11" spans="1:18" s="1253" customFormat="1" ht="10.5" customHeight="1" x14ac:dyDescent="0.15">
      <c r="A11" s="299"/>
      <c r="B11" s="869" t="s">
        <v>232</v>
      </c>
      <c r="C11" s="2066">
        <f>'Pg 16 Bal Sht'!E17</f>
        <v>4899</v>
      </c>
      <c r="D11" s="2067">
        <f>C11</f>
        <v>4899</v>
      </c>
      <c r="E11" s="2067">
        <f t="shared" ref="E11:E15" si="0">D11-C11</f>
        <v>0</v>
      </c>
      <c r="F11" s="290">
        <v>0</v>
      </c>
      <c r="G11" s="290">
        <v>0</v>
      </c>
      <c r="H11" s="290">
        <v>0</v>
      </c>
      <c r="I11" s="290">
        <v>0</v>
      </c>
      <c r="J11" s="290">
        <v>0</v>
      </c>
      <c r="K11" s="290">
        <v>0</v>
      </c>
      <c r="L11" s="290">
        <v>0</v>
      </c>
      <c r="M11" s="290">
        <v>0</v>
      </c>
      <c r="N11" s="586"/>
    </row>
    <row r="12" spans="1:18" s="1253" customFormat="1" ht="10.5" customHeight="1" x14ac:dyDescent="0.15">
      <c r="A12" s="299"/>
      <c r="B12" s="869" t="s">
        <v>233</v>
      </c>
      <c r="C12" s="2066">
        <f>'Pg 16 Bal Sht'!E18</f>
        <v>50523</v>
      </c>
      <c r="D12" s="2067">
        <f>C12</f>
        <v>50523</v>
      </c>
      <c r="E12" s="2067">
        <f t="shared" si="0"/>
        <v>0</v>
      </c>
      <c r="F12" s="290">
        <v>0</v>
      </c>
      <c r="G12" s="290">
        <v>0</v>
      </c>
      <c r="H12" s="290">
        <v>0</v>
      </c>
      <c r="I12" s="290">
        <v>0</v>
      </c>
      <c r="J12" s="290">
        <v>0</v>
      </c>
      <c r="K12" s="290">
        <v>0</v>
      </c>
      <c r="L12" s="290">
        <v>0</v>
      </c>
      <c r="M12" s="290">
        <v>0</v>
      </c>
      <c r="N12" s="586"/>
    </row>
    <row r="13" spans="1:18" s="1253" customFormat="1" ht="10.5" customHeight="1" x14ac:dyDescent="0.15">
      <c r="A13" s="299"/>
      <c r="B13" s="869" t="s">
        <v>396</v>
      </c>
      <c r="C13" s="2066">
        <f>'Pg 16 Bal Sht'!E20+'Pg 16 Bal Sht'!E21+'Pg 16 Bal Sht'!E22+'Pg 16 Bal Sht'!E23+'Pg 16 Bal Sht'!E24</f>
        <v>385761</v>
      </c>
      <c r="D13" s="2067">
        <v>386088</v>
      </c>
      <c r="E13" s="2067">
        <f t="shared" si="0"/>
        <v>327</v>
      </c>
      <c r="F13" s="290">
        <v>135</v>
      </c>
      <c r="G13" s="290">
        <v>-573</v>
      </c>
      <c r="H13" s="290">
        <v>-1797</v>
      </c>
      <c r="I13" s="290">
        <v>-1564</v>
      </c>
      <c r="J13" s="290">
        <v>-1562</v>
      </c>
      <c r="K13" s="290">
        <v>-1665</v>
      </c>
      <c r="L13" s="290">
        <v>-981</v>
      </c>
      <c r="M13" s="290">
        <v>-927</v>
      </c>
      <c r="N13" s="586"/>
    </row>
    <row r="14" spans="1:18" s="1253" customFormat="1" ht="10.5" customHeight="1" x14ac:dyDescent="0.15">
      <c r="A14" s="299"/>
      <c r="B14" s="869" t="s">
        <v>238</v>
      </c>
      <c r="C14" s="2066">
        <f>'Pg 16 Bal Sht'!E26</f>
        <v>24582</v>
      </c>
      <c r="D14" s="2067">
        <f>C14</f>
        <v>24582</v>
      </c>
      <c r="E14" s="2067">
        <f t="shared" si="0"/>
        <v>0</v>
      </c>
      <c r="F14" s="290">
        <v>0</v>
      </c>
      <c r="G14" s="290">
        <v>0</v>
      </c>
      <c r="H14" s="290">
        <v>0</v>
      </c>
      <c r="I14" s="290">
        <v>0</v>
      </c>
      <c r="J14" s="290">
        <v>0</v>
      </c>
      <c r="K14" s="290">
        <v>0</v>
      </c>
      <c r="L14" s="290">
        <v>0</v>
      </c>
      <c r="M14" s="290">
        <v>0</v>
      </c>
      <c r="N14" s="586"/>
    </row>
    <row r="15" spans="1:18" s="1253" customFormat="1" ht="10.5" customHeight="1" x14ac:dyDescent="0.15">
      <c r="A15" s="299"/>
      <c r="B15" s="869" t="s">
        <v>239</v>
      </c>
      <c r="C15" s="2066">
        <f>'Pg 16 Bal Sht'!E27</f>
        <v>9679</v>
      </c>
      <c r="D15" s="2067">
        <f>C15</f>
        <v>9679</v>
      </c>
      <c r="E15" s="2067">
        <f t="shared" si="0"/>
        <v>0</v>
      </c>
      <c r="F15" s="290">
        <v>0</v>
      </c>
      <c r="G15" s="290">
        <v>0</v>
      </c>
      <c r="H15" s="290">
        <v>0</v>
      </c>
      <c r="I15" s="290">
        <v>0</v>
      </c>
      <c r="J15" s="290">
        <v>0</v>
      </c>
      <c r="K15" s="290">
        <v>0</v>
      </c>
      <c r="L15" s="290">
        <v>0</v>
      </c>
      <c r="M15" s="290">
        <v>0</v>
      </c>
      <c r="N15" s="586"/>
    </row>
    <row r="16" spans="1:18" s="1253" customFormat="1" ht="10.5" customHeight="1" x14ac:dyDescent="0.15">
      <c r="A16" s="1271"/>
      <c r="B16" s="1272" t="s">
        <v>245</v>
      </c>
      <c r="C16" s="2286">
        <v>12965</v>
      </c>
      <c r="D16" s="2287">
        <f>C16</f>
        <v>12965</v>
      </c>
      <c r="E16" s="2219">
        <f>D16-C16</f>
        <v>0</v>
      </c>
      <c r="F16" s="397">
        <v>0</v>
      </c>
      <c r="G16" s="397">
        <v>0</v>
      </c>
      <c r="H16" s="397">
        <v>0</v>
      </c>
      <c r="I16" s="397">
        <v>0</v>
      </c>
      <c r="J16" s="397">
        <v>0</v>
      </c>
      <c r="K16" s="397">
        <v>0</v>
      </c>
      <c r="L16" s="397">
        <v>0</v>
      </c>
      <c r="M16" s="397">
        <v>0</v>
      </c>
      <c r="N16" s="572"/>
    </row>
    <row r="17" spans="1:14" s="1253" customFormat="1" ht="10.5" customHeight="1" x14ac:dyDescent="0.15">
      <c r="A17" s="2335" t="s">
        <v>397</v>
      </c>
      <c r="B17" s="2335"/>
      <c r="C17" s="2082"/>
      <c r="D17" s="2154"/>
      <c r="E17" s="2046"/>
      <c r="F17" s="643"/>
      <c r="G17" s="643"/>
      <c r="H17" s="643"/>
      <c r="I17" s="643"/>
      <c r="J17" s="643"/>
      <c r="K17" s="643"/>
      <c r="L17" s="643"/>
      <c r="M17" s="643"/>
      <c r="N17" s="586"/>
    </row>
    <row r="18" spans="1:14" s="1253" customFormat="1" ht="10.5" customHeight="1" x14ac:dyDescent="0.15">
      <c r="A18" s="288"/>
      <c r="B18" s="570" t="s">
        <v>143</v>
      </c>
      <c r="C18" s="2066">
        <f>'Pg 16 Bal Sht'!E38+'Pg 16 Bal Sht'!E39+'Pg 16 Bal Sht'!E40+'Pg 16 Bal Sht'!E41</f>
        <v>481044</v>
      </c>
      <c r="D18" s="2242">
        <v>481749</v>
      </c>
      <c r="E18" s="2067">
        <f>D18-C18</f>
        <v>705</v>
      </c>
      <c r="F18" s="290">
        <v>677</v>
      </c>
      <c r="G18" s="290">
        <v>564</v>
      </c>
      <c r="H18" s="290">
        <v>249</v>
      </c>
      <c r="I18" s="290">
        <v>280</v>
      </c>
      <c r="J18" s="290">
        <v>362</v>
      </c>
      <c r="K18" s="290">
        <v>676</v>
      </c>
      <c r="L18" s="290">
        <v>731</v>
      </c>
      <c r="M18" s="290">
        <v>626</v>
      </c>
      <c r="N18" s="586"/>
    </row>
    <row r="19" spans="1:14" s="1253" customFormat="1" ht="10.5" customHeight="1" x14ac:dyDescent="0.15">
      <c r="A19" s="1271"/>
      <c r="B19" s="1272" t="s">
        <v>251</v>
      </c>
      <c r="C19" s="2066">
        <f>'Pg 16 Bal Sht'!E42</f>
        <v>13543</v>
      </c>
      <c r="D19" s="2067">
        <f t="shared" ref="D19:D24" si="1">C19</f>
        <v>13543</v>
      </c>
      <c r="E19" s="2067">
        <f>D19-C19</f>
        <v>0</v>
      </c>
      <c r="F19" s="290">
        <v>0</v>
      </c>
      <c r="G19" s="290">
        <v>0</v>
      </c>
      <c r="H19" s="290">
        <v>0</v>
      </c>
      <c r="I19" s="290">
        <v>0</v>
      </c>
      <c r="J19" s="290">
        <v>0</v>
      </c>
      <c r="K19" s="290">
        <v>0</v>
      </c>
      <c r="L19" s="290">
        <v>0</v>
      </c>
      <c r="M19" s="290">
        <v>0</v>
      </c>
      <c r="N19" s="586"/>
    </row>
    <row r="20" spans="1:14" s="1253" customFormat="1" ht="10.5" customHeight="1" x14ac:dyDescent="0.15">
      <c r="A20" s="288"/>
      <c r="B20" s="570" t="s">
        <v>252</v>
      </c>
      <c r="C20" s="2066">
        <f>'Pg 16 Bal Sht'!E43</f>
        <v>1917</v>
      </c>
      <c r="D20" s="2067">
        <f t="shared" si="1"/>
        <v>1917</v>
      </c>
      <c r="E20" s="2067">
        <f t="shared" ref="E20:E24" si="2">D20-C20</f>
        <v>0</v>
      </c>
      <c r="F20" s="290">
        <v>0</v>
      </c>
      <c r="G20" s="290">
        <v>0</v>
      </c>
      <c r="H20" s="290">
        <v>0</v>
      </c>
      <c r="I20" s="290">
        <v>0</v>
      </c>
      <c r="J20" s="290">
        <v>0</v>
      </c>
      <c r="K20" s="290">
        <v>0</v>
      </c>
      <c r="L20" s="290">
        <v>0</v>
      </c>
      <c r="M20" s="290">
        <v>0</v>
      </c>
      <c r="N20" s="586"/>
    </row>
    <row r="21" spans="1:14" s="1253" customFormat="1" ht="10.5" customHeight="1" x14ac:dyDescent="0.15">
      <c r="A21" s="1273"/>
      <c r="B21" s="1274" t="s">
        <v>253</v>
      </c>
      <c r="C21" s="2066">
        <f>'Pg 16 Bal Sht'!E44</f>
        <v>50097</v>
      </c>
      <c r="D21" s="2067">
        <f t="shared" si="1"/>
        <v>50097</v>
      </c>
      <c r="E21" s="2067">
        <f t="shared" si="2"/>
        <v>0</v>
      </c>
      <c r="F21" s="290">
        <v>0</v>
      </c>
      <c r="G21" s="290">
        <v>0</v>
      </c>
      <c r="H21" s="290">
        <v>0</v>
      </c>
      <c r="I21" s="290">
        <v>0</v>
      </c>
      <c r="J21" s="290">
        <v>0</v>
      </c>
      <c r="K21" s="290">
        <v>0</v>
      </c>
      <c r="L21" s="290">
        <v>0</v>
      </c>
      <c r="M21" s="290">
        <v>0</v>
      </c>
      <c r="N21" s="586"/>
    </row>
    <row r="22" spans="1:14" s="1253" customFormat="1" ht="10.5" customHeight="1" x14ac:dyDescent="0.15">
      <c r="A22" s="299"/>
      <c r="B22" s="869" t="s">
        <v>238</v>
      </c>
      <c r="C22" s="2066">
        <f>'Pg 16 Bal Sht'!E46</f>
        <v>25895</v>
      </c>
      <c r="D22" s="2067">
        <f t="shared" si="1"/>
        <v>25895</v>
      </c>
      <c r="E22" s="2067">
        <f t="shared" si="2"/>
        <v>0</v>
      </c>
      <c r="F22" s="290">
        <v>0</v>
      </c>
      <c r="G22" s="290">
        <v>0</v>
      </c>
      <c r="H22" s="290">
        <v>0</v>
      </c>
      <c r="I22" s="290">
        <v>0</v>
      </c>
      <c r="J22" s="290">
        <v>0</v>
      </c>
      <c r="K22" s="290">
        <v>0</v>
      </c>
      <c r="L22" s="290">
        <v>0</v>
      </c>
      <c r="M22" s="290">
        <v>0</v>
      </c>
      <c r="N22" s="586"/>
    </row>
    <row r="23" spans="1:14" s="1253" customFormat="1" ht="10.5" customHeight="1" x14ac:dyDescent="0.15">
      <c r="A23" s="299"/>
      <c r="B23" s="869" t="s">
        <v>254</v>
      </c>
      <c r="C23" s="2066">
        <f>'Pg 16 Bal Sht'!E47</f>
        <v>9740</v>
      </c>
      <c r="D23" s="2067">
        <f t="shared" si="1"/>
        <v>9740</v>
      </c>
      <c r="E23" s="2067">
        <f t="shared" si="2"/>
        <v>0</v>
      </c>
      <c r="F23" s="290">
        <v>0</v>
      </c>
      <c r="G23" s="290">
        <v>0</v>
      </c>
      <c r="H23" s="290">
        <v>0</v>
      </c>
      <c r="I23" s="290">
        <v>0</v>
      </c>
      <c r="J23" s="290">
        <v>0</v>
      </c>
      <c r="K23" s="290">
        <v>0</v>
      </c>
      <c r="L23" s="290">
        <v>0</v>
      </c>
      <c r="M23" s="290">
        <v>0</v>
      </c>
      <c r="N23" s="586"/>
    </row>
    <row r="24" spans="1:14" s="1253" customFormat="1" ht="10.5" customHeight="1" x14ac:dyDescent="0.15">
      <c r="A24" s="1271"/>
      <c r="B24" s="1272" t="s">
        <v>398</v>
      </c>
      <c r="C24" s="2243">
        <v>12305</v>
      </c>
      <c r="D24" s="2167">
        <f t="shared" si="1"/>
        <v>12305</v>
      </c>
      <c r="E24" s="2067">
        <f t="shared" si="2"/>
        <v>0</v>
      </c>
      <c r="F24" s="290">
        <v>0</v>
      </c>
      <c r="G24" s="290">
        <v>0</v>
      </c>
      <c r="H24" s="290">
        <v>0</v>
      </c>
      <c r="I24" s="290">
        <v>0</v>
      </c>
      <c r="J24" s="290">
        <v>0</v>
      </c>
      <c r="K24" s="290">
        <v>0</v>
      </c>
      <c r="L24" s="290">
        <v>0</v>
      </c>
      <c r="M24" s="290">
        <v>0</v>
      </c>
      <c r="N24" s="586"/>
    </row>
    <row r="25" spans="1:14" s="1253" customFormat="1" ht="10.5" customHeight="1" x14ac:dyDescent="0.15">
      <c r="A25" s="1271"/>
      <c r="B25" s="1272" t="s">
        <v>99</v>
      </c>
      <c r="C25" s="2175">
        <f>'Pg 16 Bal Sht'!E50</f>
        <v>5620</v>
      </c>
      <c r="D25" s="2287">
        <v>5872</v>
      </c>
      <c r="E25" s="2180">
        <f>D25-C25</f>
        <v>252</v>
      </c>
      <c r="F25" s="1275">
        <v>263</v>
      </c>
      <c r="G25" s="1275">
        <v>252</v>
      </c>
      <c r="H25" s="1275">
        <v>260</v>
      </c>
      <c r="I25" s="1275">
        <v>288</v>
      </c>
      <c r="J25" s="1275">
        <v>299</v>
      </c>
      <c r="K25" s="1275">
        <v>331</v>
      </c>
      <c r="L25" s="1275">
        <v>332</v>
      </c>
      <c r="M25" s="1275">
        <v>331</v>
      </c>
      <c r="N25" s="572"/>
    </row>
    <row r="26" spans="1:14" s="1253" customFormat="1" ht="6" customHeight="1" x14ac:dyDescent="0.15">
      <c r="A26" s="1276"/>
      <c r="B26" s="1276"/>
      <c r="C26" s="173"/>
      <c r="D26" s="173"/>
      <c r="E26" s="173"/>
      <c r="F26" s="173"/>
      <c r="G26" s="173"/>
      <c r="H26" s="173"/>
      <c r="I26" s="173"/>
      <c r="J26" s="173"/>
      <c r="K26" s="173"/>
      <c r="L26" s="173"/>
      <c r="M26" s="173"/>
      <c r="N26" s="173"/>
    </row>
    <row r="27" spans="1:14" ht="13.5" customHeight="1" x14ac:dyDescent="0.25">
      <c r="A27" s="2383" t="s">
        <v>399</v>
      </c>
      <c r="B27" s="2383"/>
      <c r="C27" s="2640"/>
      <c r="D27" s="2640"/>
      <c r="E27" s="2640"/>
      <c r="F27" s="2640"/>
      <c r="G27" s="2640"/>
      <c r="H27" s="2640"/>
      <c r="I27" s="2640"/>
      <c r="J27" s="2640"/>
      <c r="K27" s="2640"/>
      <c r="L27" s="2640"/>
      <c r="M27" s="2640"/>
      <c r="N27" s="2640"/>
    </row>
    <row r="28" spans="1:14" s="1253" customFormat="1" ht="8.25" customHeight="1" x14ac:dyDescent="0.15">
      <c r="A28" s="2639"/>
      <c r="B28" s="2639"/>
      <c r="C28" s="2639"/>
      <c r="D28" s="2639"/>
      <c r="E28" s="2639"/>
      <c r="F28" s="2639"/>
      <c r="G28" s="2639"/>
      <c r="H28" s="2639"/>
      <c r="I28" s="2639"/>
      <c r="J28" s="2639"/>
      <c r="K28" s="2639"/>
      <c r="L28" s="2639"/>
      <c r="M28" s="2639"/>
      <c r="N28" s="2639"/>
    </row>
    <row r="29" spans="1:14" s="1253" customFormat="1" ht="10.5" customHeight="1" x14ac:dyDescent="0.15">
      <c r="A29" s="2642" t="s">
        <v>1</v>
      </c>
      <c r="B29" s="2642"/>
      <c r="C29" s="1277" t="str">
        <f>C3</f>
        <v>Q3/19</v>
      </c>
      <c r="D29" s="1278"/>
      <c r="E29" s="1279" t="str">
        <f>E3</f>
        <v>Q3/19</v>
      </c>
      <c r="F29" s="1278" t="str">
        <f>F3</f>
        <v>Q2/19</v>
      </c>
      <c r="G29" s="1278" t="str">
        <f t="shared" ref="G29:M29" si="3">G3</f>
        <v>Q1/19</v>
      </c>
      <c r="H29" s="1278" t="str">
        <f t="shared" si="3"/>
        <v>Q4/18</v>
      </c>
      <c r="I29" s="1278" t="str">
        <f t="shared" si="3"/>
        <v>Q3/18</v>
      </c>
      <c r="J29" s="1278" t="str">
        <f t="shared" si="3"/>
        <v>Q2/18</v>
      </c>
      <c r="K29" s="1278" t="str">
        <f t="shared" si="3"/>
        <v>Q1/18</v>
      </c>
      <c r="L29" s="1278" t="str">
        <f t="shared" si="3"/>
        <v>Q4/17</v>
      </c>
      <c r="M29" s="1278" t="str">
        <f t="shared" si="3"/>
        <v>Q3/17</v>
      </c>
      <c r="N29" s="1280"/>
    </row>
    <row r="30" spans="1:14" s="1253" customFormat="1" ht="10.5" customHeight="1" x14ac:dyDescent="0.15">
      <c r="A30" s="1264"/>
      <c r="B30" s="1264"/>
      <c r="C30" s="2643" t="s">
        <v>400</v>
      </c>
      <c r="D30" s="2643" t="s">
        <v>391</v>
      </c>
      <c r="E30" s="1281"/>
      <c r="F30" s="2641" t="s">
        <v>401</v>
      </c>
      <c r="G30" s="2641"/>
      <c r="H30" s="2641"/>
      <c r="I30" s="2641"/>
      <c r="J30" s="2641"/>
      <c r="K30" s="2641"/>
      <c r="L30" s="2641"/>
      <c r="M30" s="2641"/>
      <c r="N30" s="2641"/>
    </row>
    <row r="31" spans="1:14" s="1253" customFormat="1" ht="10.5" customHeight="1" x14ac:dyDescent="0.15">
      <c r="A31" s="1264"/>
      <c r="B31" s="1264"/>
      <c r="C31" s="2644"/>
      <c r="D31" s="2644"/>
      <c r="E31" s="1282"/>
      <c r="F31" s="1282"/>
      <c r="G31" s="1282"/>
      <c r="H31" s="1282"/>
      <c r="I31" s="1282"/>
      <c r="J31" s="1282"/>
      <c r="K31" s="1282"/>
      <c r="L31" s="1282"/>
      <c r="M31" s="1282"/>
      <c r="N31" s="1283"/>
    </row>
    <row r="32" spans="1:14" s="1253" customFormat="1" ht="10.5" customHeight="1" x14ac:dyDescent="0.15">
      <c r="A32" s="2652" t="s">
        <v>402</v>
      </c>
      <c r="B32" s="2652"/>
      <c r="C32" s="1284"/>
      <c r="D32" s="63"/>
      <c r="E32" s="1285"/>
      <c r="F32" s="1285"/>
      <c r="G32" s="1285"/>
      <c r="H32" s="1285"/>
      <c r="I32" s="1286"/>
      <c r="J32" s="1285"/>
      <c r="K32" s="1285"/>
      <c r="L32" s="1285"/>
      <c r="M32" s="1285"/>
      <c r="N32" s="1287"/>
    </row>
    <row r="33" spans="1:14" s="1253" customFormat="1" ht="10.5" customHeight="1" x14ac:dyDescent="0.15">
      <c r="A33" s="1288"/>
      <c r="B33" s="1288" t="s">
        <v>403</v>
      </c>
      <c r="C33" s="129"/>
      <c r="D33" s="60"/>
      <c r="E33" s="54"/>
      <c r="F33" s="54"/>
      <c r="G33" s="54"/>
      <c r="H33" s="54"/>
      <c r="I33" s="1289"/>
      <c r="J33" s="54"/>
      <c r="K33" s="54"/>
      <c r="L33" s="54"/>
      <c r="M33" s="54"/>
      <c r="N33" s="1290"/>
    </row>
    <row r="34" spans="1:14" s="1253" customFormat="1" ht="10.5" customHeight="1" x14ac:dyDescent="0.15">
      <c r="A34" s="1291"/>
      <c r="B34" s="1292" t="s">
        <v>404</v>
      </c>
      <c r="C34" s="2241">
        <v>33436</v>
      </c>
      <c r="D34" s="2242">
        <v>33455</v>
      </c>
      <c r="E34" s="2067">
        <f>D34-C34</f>
        <v>19</v>
      </c>
      <c r="F34" s="149">
        <v>19</v>
      </c>
      <c r="G34" s="149">
        <v>17</v>
      </c>
      <c r="H34" s="149">
        <v>-42</v>
      </c>
      <c r="I34" s="149">
        <v>-17</v>
      </c>
      <c r="J34" s="149">
        <v>-15</v>
      </c>
      <c r="K34" s="149">
        <v>36</v>
      </c>
      <c r="L34" s="149">
        <v>33</v>
      </c>
      <c r="M34" s="149">
        <v>21</v>
      </c>
      <c r="N34" s="1290"/>
    </row>
    <row r="35" spans="1:14" s="1253" customFormat="1" ht="10.5" customHeight="1" x14ac:dyDescent="0.15">
      <c r="A35" s="1293"/>
      <c r="B35" s="1294" t="s">
        <v>405</v>
      </c>
      <c r="C35" s="2243">
        <v>3314</v>
      </c>
      <c r="D35" s="2244">
        <v>3317</v>
      </c>
      <c r="E35" s="2167">
        <f>D35-C35</f>
        <v>3</v>
      </c>
      <c r="F35" s="303">
        <v>-18</v>
      </c>
      <c r="G35" s="303">
        <v>-22</v>
      </c>
      <c r="H35" s="303">
        <v>-46</v>
      </c>
      <c r="I35" s="303">
        <v>-37</v>
      </c>
      <c r="J35" s="303">
        <v>-35</v>
      </c>
      <c r="K35" s="303">
        <v>-24</v>
      </c>
      <c r="L35" s="303">
        <v>-10</v>
      </c>
      <c r="M35" s="303">
        <v>-9</v>
      </c>
      <c r="N35" s="1290"/>
    </row>
    <row r="36" spans="1:14" s="1253" customFormat="1" ht="10.5" customHeight="1" x14ac:dyDescent="0.15">
      <c r="A36" s="1293"/>
      <c r="B36" s="1294" t="s">
        <v>406</v>
      </c>
      <c r="C36" s="2243">
        <v>6498</v>
      </c>
      <c r="D36" s="2245">
        <v>6506</v>
      </c>
      <c r="E36" s="2167">
        <f>D36-C36</f>
        <v>8</v>
      </c>
      <c r="F36" s="290">
        <v>-2</v>
      </c>
      <c r="G36" s="290">
        <v>-12</v>
      </c>
      <c r="H36" s="290">
        <v>-24</v>
      </c>
      <c r="I36" s="290">
        <v>-27</v>
      </c>
      <c r="J36" s="290">
        <v>1</v>
      </c>
      <c r="K36" s="290">
        <v>7</v>
      </c>
      <c r="L36" s="290">
        <v>-12</v>
      </c>
      <c r="M36" s="290">
        <v>-12</v>
      </c>
      <c r="N36" s="1290"/>
    </row>
    <row r="37" spans="1:14" s="1253" customFormat="1" ht="10.5" customHeight="1" x14ac:dyDescent="0.15">
      <c r="A37" s="299"/>
      <c r="B37" s="869" t="s">
        <v>407</v>
      </c>
      <c r="C37" s="2246">
        <v>519</v>
      </c>
      <c r="D37" s="2247">
        <v>591</v>
      </c>
      <c r="E37" s="2187">
        <f>D37-C37</f>
        <v>72</v>
      </c>
      <c r="F37" s="643">
        <v>77</v>
      </c>
      <c r="G37" s="643">
        <v>85</v>
      </c>
      <c r="H37" s="643">
        <v>94</v>
      </c>
      <c r="I37" s="643">
        <v>80</v>
      </c>
      <c r="J37" s="643">
        <v>107</v>
      </c>
      <c r="K37" s="643">
        <v>112</v>
      </c>
      <c r="L37" s="643">
        <v>105</v>
      </c>
      <c r="M37" s="643">
        <v>133</v>
      </c>
      <c r="N37" s="1295"/>
    </row>
    <row r="38" spans="1:14" s="1253" customFormat="1" ht="10.5" customHeight="1" x14ac:dyDescent="0.15">
      <c r="A38" s="1296"/>
      <c r="B38" s="1296"/>
      <c r="C38" s="2081">
        <f>SUM(C34:C37)</f>
        <v>43767</v>
      </c>
      <c r="D38" s="2166">
        <f>SUM(D34:D37)</f>
        <v>43869</v>
      </c>
      <c r="E38" s="2166">
        <f>SUM(E34:E37)</f>
        <v>102</v>
      </c>
      <c r="F38" s="575">
        <f>SUM(F34:F37)</f>
        <v>76</v>
      </c>
      <c r="G38" s="575">
        <f t="shared" ref="G38:M38" si="4">SUM(G34:G37)</f>
        <v>68</v>
      </c>
      <c r="H38" s="575">
        <f t="shared" si="4"/>
        <v>-18</v>
      </c>
      <c r="I38" s="575">
        <f t="shared" si="4"/>
        <v>-1</v>
      </c>
      <c r="J38" s="575">
        <f t="shared" si="4"/>
        <v>58</v>
      </c>
      <c r="K38" s="575">
        <f t="shared" si="4"/>
        <v>131</v>
      </c>
      <c r="L38" s="575">
        <f t="shared" si="4"/>
        <v>116</v>
      </c>
      <c r="M38" s="575">
        <f t="shared" si="4"/>
        <v>133</v>
      </c>
      <c r="N38" s="1297"/>
    </row>
    <row r="39" spans="1:14" s="1253" customFormat="1" ht="6.75" customHeight="1" x14ac:dyDescent="0.15">
      <c r="A39" s="125"/>
      <c r="B39" s="125"/>
      <c r="C39" s="46"/>
      <c r="D39" s="46"/>
      <c r="E39" s="46"/>
      <c r="F39" s="46"/>
      <c r="G39" s="46"/>
      <c r="H39" s="46"/>
      <c r="I39" s="46"/>
      <c r="J39" s="46"/>
      <c r="K39" s="46"/>
      <c r="L39" s="46"/>
      <c r="M39" s="46"/>
      <c r="N39" s="46"/>
    </row>
    <row r="40" spans="1:14" ht="13.5" customHeight="1" x14ac:dyDescent="0.2">
      <c r="A40" s="2383" t="s">
        <v>408</v>
      </c>
      <c r="B40" s="2383"/>
      <c r="C40" s="2654"/>
      <c r="D40" s="2654"/>
      <c r="E40" s="2654"/>
      <c r="F40" s="2654"/>
      <c r="G40" s="2654"/>
      <c r="H40" s="2654"/>
      <c r="I40" s="2654"/>
      <c r="J40" s="2654"/>
      <c r="K40" s="2654"/>
      <c r="L40" s="2654"/>
      <c r="M40" s="2654"/>
      <c r="N40" s="2654"/>
    </row>
    <row r="41" spans="1:14" s="1253" customFormat="1" ht="8.25" customHeight="1" x14ac:dyDescent="0.15">
      <c r="A41" s="2502"/>
      <c r="B41" s="2502"/>
      <c r="C41" s="2502"/>
      <c r="D41" s="2502"/>
      <c r="E41" s="2502"/>
      <c r="F41" s="2502"/>
      <c r="G41" s="2502"/>
      <c r="H41" s="2502"/>
      <c r="I41" s="2502"/>
      <c r="J41" s="2502"/>
      <c r="K41" s="2502"/>
      <c r="L41" s="2502"/>
      <c r="M41" s="2502"/>
      <c r="N41" s="2502"/>
    </row>
    <row r="42" spans="1:14" s="1253" customFormat="1" ht="10.5" customHeight="1" x14ac:dyDescent="0.15">
      <c r="A42" s="2642" t="s">
        <v>1</v>
      </c>
      <c r="B42" s="2642"/>
      <c r="C42" s="1255" t="str">
        <f>C3</f>
        <v>Q3/19</v>
      </c>
      <c r="D42" s="1298"/>
      <c r="E42" s="1279" t="str">
        <f>E3</f>
        <v>Q3/19</v>
      </c>
      <c r="F42" s="1278" t="str">
        <f>F3</f>
        <v>Q2/19</v>
      </c>
      <c r="G42" s="1278" t="str">
        <f t="shared" ref="G42:M42" si="5">G3</f>
        <v>Q1/19</v>
      </c>
      <c r="H42" s="1278" t="str">
        <f t="shared" si="5"/>
        <v>Q4/18</v>
      </c>
      <c r="I42" s="1278" t="str">
        <f t="shared" si="5"/>
        <v>Q3/18</v>
      </c>
      <c r="J42" s="1278" t="str">
        <f t="shared" si="5"/>
        <v>Q2/18</v>
      </c>
      <c r="K42" s="1278" t="str">
        <f t="shared" si="5"/>
        <v>Q1/18</v>
      </c>
      <c r="L42" s="1278" t="str">
        <f t="shared" si="5"/>
        <v>Q4/17</v>
      </c>
      <c r="M42" s="1278" t="str">
        <f t="shared" si="5"/>
        <v>Q3/17</v>
      </c>
      <c r="N42" s="1280"/>
    </row>
    <row r="43" spans="1:14" s="1253" customFormat="1" ht="10.5" customHeight="1" x14ac:dyDescent="0.15">
      <c r="A43" s="1264"/>
      <c r="B43" s="1264"/>
      <c r="C43" s="2648" t="s">
        <v>409</v>
      </c>
      <c r="D43" s="2648" t="s">
        <v>410</v>
      </c>
      <c r="E43" s="1299"/>
      <c r="F43" s="2655" t="s">
        <v>411</v>
      </c>
      <c r="G43" s="2655"/>
      <c r="H43" s="2655"/>
      <c r="I43" s="2655"/>
      <c r="J43" s="2655"/>
      <c r="K43" s="2655"/>
      <c r="L43" s="2655"/>
      <c r="M43" s="2655"/>
      <c r="N43" s="2655"/>
    </row>
    <row r="44" spans="1:14" s="1253" customFormat="1" ht="10.5" customHeight="1" x14ac:dyDescent="0.15">
      <c r="A44" s="1264"/>
      <c r="B44" s="1264"/>
      <c r="C44" s="2649"/>
      <c r="D44" s="2649"/>
      <c r="E44" s="1300"/>
      <c r="F44" s="1300"/>
      <c r="G44" s="1300"/>
      <c r="H44" s="1301"/>
      <c r="I44" s="1301"/>
      <c r="J44" s="1301"/>
      <c r="K44" s="1301"/>
      <c r="L44" s="1301"/>
      <c r="M44" s="1301"/>
      <c r="N44" s="59"/>
    </row>
    <row r="45" spans="1:14" s="1253" customFormat="1" ht="10.5" customHeight="1" x14ac:dyDescent="0.15">
      <c r="A45" s="2653" t="s">
        <v>412</v>
      </c>
      <c r="B45" s="2653"/>
      <c r="C45" s="2248">
        <v>23241</v>
      </c>
      <c r="D45" s="2249">
        <v>23843</v>
      </c>
      <c r="E45" s="2075">
        <f>C45-D45</f>
        <v>-602</v>
      </c>
      <c r="F45" s="637">
        <v>-892</v>
      </c>
      <c r="G45" s="637">
        <v>-2342</v>
      </c>
      <c r="H45" s="637">
        <v>114</v>
      </c>
      <c r="I45" s="637">
        <v>-904</v>
      </c>
      <c r="J45" s="637">
        <v>346</v>
      </c>
      <c r="K45" s="637">
        <v>-601</v>
      </c>
      <c r="L45" s="637">
        <v>77</v>
      </c>
      <c r="M45" s="637">
        <v>-1461</v>
      </c>
      <c r="N45" s="127"/>
    </row>
    <row r="46" spans="1:14" s="1253" customFormat="1" ht="10.5" customHeight="1" x14ac:dyDescent="0.15">
      <c r="A46" s="2369" t="s">
        <v>413</v>
      </c>
      <c r="B46" s="2369"/>
      <c r="C46" s="2246">
        <v>1341</v>
      </c>
      <c r="D46" s="2250">
        <v>2052</v>
      </c>
      <c r="E46" s="2154">
        <f>C46-D46</f>
        <v>-711</v>
      </c>
      <c r="F46" s="295">
        <v>156</v>
      </c>
      <c r="G46" s="295">
        <v>179</v>
      </c>
      <c r="H46" s="295">
        <v>344</v>
      </c>
      <c r="I46" s="295">
        <v>1131</v>
      </c>
      <c r="J46" s="295">
        <v>1297</v>
      </c>
      <c r="K46" s="295">
        <v>814</v>
      </c>
      <c r="L46" s="295">
        <v>994</v>
      </c>
      <c r="M46" s="295">
        <v>-320</v>
      </c>
      <c r="N46" s="104"/>
    </row>
    <row r="47" spans="1:14" s="1253" customFormat="1" ht="10.5" customHeight="1" x14ac:dyDescent="0.15">
      <c r="A47" s="2459" t="s">
        <v>831</v>
      </c>
      <c r="B47" s="2459"/>
      <c r="C47" s="2081">
        <f>SUM(C45:C46)</f>
        <v>24582</v>
      </c>
      <c r="D47" s="2166">
        <f>SUM(D45:D46)</f>
        <v>25895</v>
      </c>
      <c r="E47" s="2166">
        <f>SUM(E45:E46)</f>
        <v>-1313</v>
      </c>
      <c r="F47" s="575">
        <f>SUM(F45:F46)</f>
        <v>-736</v>
      </c>
      <c r="G47" s="575">
        <f t="shared" ref="G47:M47" si="6">SUM(G45:G46)</f>
        <v>-2163</v>
      </c>
      <c r="H47" s="575">
        <f t="shared" si="6"/>
        <v>458</v>
      </c>
      <c r="I47" s="575">
        <f t="shared" si="6"/>
        <v>227</v>
      </c>
      <c r="J47" s="575">
        <f t="shared" si="6"/>
        <v>1643</v>
      </c>
      <c r="K47" s="575">
        <f t="shared" si="6"/>
        <v>213</v>
      </c>
      <c r="L47" s="575">
        <f t="shared" si="6"/>
        <v>1071</v>
      </c>
      <c r="M47" s="575">
        <f t="shared" si="6"/>
        <v>-1781</v>
      </c>
      <c r="N47" s="983"/>
    </row>
    <row r="48" spans="1:14" s="1253" customFormat="1" ht="5.25" customHeight="1" x14ac:dyDescent="0.15">
      <c r="A48" s="2656"/>
      <c r="B48" s="2656"/>
      <c r="C48" s="2656"/>
      <c r="D48" s="2656"/>
      <c r="E48" s="2656"/>
      <c r="F48" s="2656"/>
      <c r="G48" s="2656"/>
      <c r="H48" s="2656"/>
      <c r="I48" s="2656"/>
      <c r="J48" s="2656"/>
      <c r="K48" s="2656"/>
      <c r="L48" s="2656"/>
      <c r="M48" s="2656"/>
      <c r="N48" s="2656"/>
    </row>
    <row r="49" spans="1:14" ht="9" customHeight="1" x14ac:dyDescent="0.2">
      <c r="A49" s="1302" t="s">
        <v>40</v>
      </c>
      <c r="B49" s="2645" t="s">
        <v>885</v>
      </c>
      <c r="C49" s="2645"/>
      <c r="D49" s="2645"/>
      <c r="E49" s="2645"/>
      <c r="F49" s="2645"/>
      <c r="G49" s="2645"/>
      <c r="H49" s="2645"/>
      <c r="I49" s="2645"/>
      <c r="J49" s="2645"/>
      <c r="K49" s="2645"/>
      <c r="L49" s="2645"/>
      <c r="M49" s="2645"/>
      <c r="N49" s="2645"/>
    </row>
  </sheetData>
  <sheetProtection formatCells="0" formatColumns="0" formatRows="0" sort="0" autoFilter="0" pivotTables="0"/>
  <mergeCells count="2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 ref="A2:N2"/>
    <mergeCell ref="A28:N28"/>
    <mergeCell ref="A41:N41"/>
    <mergeCell ref="A27:N27"/>
    <mergeCell ref="F30:N30"/>
    <mergeCell ref="A3:B3"/>
    <mergeCell ref="A29:B29"/>
    <mergeCell ref="C30:C31"/>
    <mergeCell ref="D30:D31"/>
    <mergeCell ref="A8:B8"/>
    <mergeCell ref="A17:B17"/>
  </mergeCells>
  <pageMargins left="0.25" right="0.25" top="0.5" bottom="0.25" header="0.5" footer="0.5"/>
  <pageSetup paperSize="9" scale="98" orientation="landscape" r:id="rId1"/>
  <colBreaks count="1" manualBreakCount="1">
    <brk id="14" min="4" max="54"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workbookViewId="0">
      <selection activeCell="O30" sqref="O30"/>
    </sheetView>
  </sheetViews>
  <sheetFormatPr defaultColWidth="7" defaultRowHeight="12.75" x14ac:dyDescent="0.2"/>
  <cols>
    <col min="1" max="1" width="2.140625" style="438" customWidth="1"/>
    <col min="2" max="2" width="40.140625" style="438" customWidth="1"/>
    <col min="3" max="3" width="8.85546875" style="439" customWidth="1"/>
    <col min="4" max="4" width="7.140625" style="440" customWidth="1"/>
    <col min="5" max="11" width="7.140625" style="437" customWidth="1"/>
    <col min="12" max="12" width="1.28515625" style="437" customWidth="1"/>
    <col min="13" max="13" width="1.7109375" style="441" customWidth="1"/>
    <col min="14" max="14" width="1.28515625" style="440" customWidth="1"/>
    <col min="15" max="15" width="8.5703125" style="437" customWidth="1"/>
    <col min="16" max="16" width="7.140625" style="437" customWidth="1"/>
    <col min="17" max="18" width="7.140625" style="442" customWidth="1"/>
    <col min="19" max="19" width="1.28515625" style="437" customWidth="1"/>
    <col min="20" max="20" width="7" style="437" customWidth="1"/>
    <col min="21" max="21" width="8.42578125" style="437" customWidth="1"/>
    <col min="22" max="22" width="7" style="443" customWidth="1"/>
    <col min="23" max="23" width="7" style="437" customWidth="1"/>
    <col min="24" max="16384" width="7" style="437"/>
  </cols>
  <sheetData>
    <row r="1" spans="1:19" ht="15.75" customHeight="1" x14ac:dyDescent="0.2">
      <c r="A1" s="2397" t="s">
        <v>574</v>
      </c>
      <c r="B1" s="2397"/>
      <c r="C1" s="2397"/>
      <c r="D1" s="2397"/>
      <c r="E1" s="2397"/>
      <c r="F1" s="2397"/>
      <c r="G1" s="2397"/>
      <c r="H1" s="2397"/>
      <c r="I1" s="2397"/>
      <c r="J1" s="2397"/>
      <c r="K1" s="2397"/>
      <c r="L1" s="2397"/>
      <c r="M1" s="2397"/>
      <c r="N1" s="2397"/>
      <c r="O1" s="2397"/>
      <c r="P1" s="2397"/>
      <c r="Q1" s="2397"/>
      <c r="R1" s="2397"/>
      <c r="S1" s="2397"/>
    </row>
    <row r="2" spans="1:19" s="321" customFormat="1" ht="9" customHeight="1" x14ac:dyDescent="0.15">
      <c r="A2" s="322"/>
      <c r="B2" s="322"/>
      <c r="C2" s="323"/>
      <c r="D2" s="323"/>
      <c r="E2" s="323"/>
      <c r="F2" s="323"/>
      <c r="G2" s="323"/>
      <c r="H2" s="323"/>
      <c r="I2" s="323"/>
      <c r="J2" s="323"/>
      <c r="K2" s="323"/>
      <c r="L2" s="323"/>
      <c r="M2" s="323"/>
      <c r="N2" s="323"/>
      <c r="O2" s="323"/>
      <c r="P2" s="323"/>
      <c r="Q2" s="323"/>
      <c r="R2" s="323"/>
      <c r="S2" s="324"/>
    </row>
    <row r="3" spans="1:19" ht="12" customHeight="1" x14ac:dyDescent="0.2">
      <c r="A3" s="2432" t="s">
        <v>1</v>
      </c>
      <c r="B3" s="2432"/>
      <c r="C3" s="326"/>
      <c r="D3" s="327"/>
      <c r="E3" s="327"/>
      <c r="F3" s="327"/>
      <c r="G3" s="327"/>
      <c r="H3" s="327"/>
      <c r="I3" s="327"/>
      <c r="J3" s="327"/>
      <c r="K3" s="327"/>
      <c r="L3" s="328"/>
      <c r="M3" s="329"/>
      <c r="N3" s="330"/>
      <c r="O3" s="331" t="s">
        <v>44</v>
      </c>
      <c r="P3" s="332" t="s">
        <v>45</v>
      </c>
      <c r="Q3" s="332" t="s">
        <v>45</v>
      </c>
      <c r="R3" s="332" t="s">
        <v>46</v>
      </c>
      <c r="S3" s="333"/>
    </row>
    <row r="4" spans="1:19" ht="12" customHeight="1" x14ac:dyDescent="0.2">
      <c r="A4" s="334"/>
      <c r="B4" s="334"/>
      <c r="C4" s="1428" t="s">
        <v>847</v>
      </c>
      <c r="D4" s="1429" t="s">
        <v>2</v>
      </c>
      <c r="E4" s="336" t="s">
        <v>3</v>
      </c>
      <c r="F4" s="336" t="s">
        <v>4</v>
      </c>
      <c r="G4" s="336" t="s">
        <v>5</v>
      </c>
      <c r="H4" s="336" t="s">
        <v>6</v>
      </c>
      <c r="I4" s="336" t="s">
        <v>7</v>
      </c>
      <c r="J4" s="336" t="s">
        <v>8</v>
      </c>
      <c r="K4" s="336" t="s">
        <v>9</v>
      </c>
      <c r="L4" s="337"/>
      <c r="M4" s="338"/>
      <c r="N4" s="339"/>
      <c r="O4" s="340" t="s">
        <v>846</v>
      </c>
      <c r="P4" s="336" t="s">
        <v>846</v>
      </c>
      <c r="Q4" s="336" t="s">
        <v>47</v>
      </c>
      <c r="R4" s="336" t="s">
        <v>47</v>
      </c>
      <c r="S4" s="341"/>
    </row>
    <row r="5" spans="1:19" ht="12" customHeight="1" x14ac:dyDescent="0.2">
      <c r="A5" s="322"/>
      <c r="B5" s="322"/>
      <c r="C5" s="1656"/>
      <c r="D5" s="1656"/>
      <c r="E5" s="342"/>
      <c r="F5" s="342"/>
      <c r="G5" s="342"/>
      <c r="H5" s="342"/>
      <c r="I5" s="342"/>
      <c r="J5" s="342"/>
      <c r="K5" s="342"/>
      <c r="L5" s="342"/>
      <c r="M5" s="343"/>
      <c r="N5" s="342"/>
      <c r="O5" s="344"/>
      <c r="P5" s="344"/>
      <c r="Q5" s="344"/>
      <c r="R5" s="344"/>
      <c r="S5" s="345"/>
    </row>
    <row r="6" spans="1:19" ht="12" customHeight="1" x14ac:dyDescent="0.2">
      <c r="A6" s="2398" t="s">
        <v>137</v>
      </c>
      <c r="B6" s="2398"/>
      <c r="C6" s="1657"/>
      <c r="D6" s="1941"/>
      <c r="E6" s="348"/>
      <c r="F6" s="348"/>
      <c r="G6" s="348"/>
      <c r="H6" s="348"/>
      <c r="I6" s="348"/>
      <c r="J6" s="348"/>
      <c r="K6" s="348"/>
      <c r="L6" s="349"/>
      <c r="M6" s="343"/>
      <c r="N6" s="350"/>
      <c r="O6" s="1658"/>
      <c r="P6" s="343"/>
      <c r="Q6" s="343"/>
      <c r="R6" s="343"/>
      <c r="S6" s="351"/>
    </row>
    <row r="7" spans="1:19" ht="12" customHeight="1" x14ac:dyDescent="0.2">
      <c r="A7" s="1659"/>
      <c r="B7" s="357" t="s">
        <v>51</v>
      </c>
      <c r="C7" s="2066">
        <v>2653</v>
      </c>
      <c r="D7" s="581">
        <v>2536</v>
      </c>
      <c r="E7" s="581">
        <v>2579</v>
      </c>
      <c r="F7" s="581">
        <v>2587</v>
      </c>
      <c r="G7" s="581">
        <v>2565</v>
      </c>
      <c r="H7" s="581">
        <v>2449</v>
      </c>
      <c r="I7" s="581">
        <v>2492</v>
      </c>
      <c r="J7" s="290">
        <v>2441</v>
      </c>
      <c r="K7" s="290">
        <v>2372</v>
      </c>
      <c r="L7" s="291"/>
      <c r="M7" s="149"/>
      <c r="N7" s="428"/>
      <c r="O7" s="2067">
        <f>SUM(C7:E7)</f>
        <v>7768</v>
      </c>
      <c r="P7" s="290">
        <f>SUM(G7:I7)</f>
        <v>7506</v>
      </c>
      <c r="Q7" s="290">
        <v>10093</v>
      </c>
      <c r="R7" s="290">
        <v>9696</v>
      </c>
      <c r="S7" s="293"/>
    </row>
    <row r="8" spans="1:19" ht="12" customHeight="1" x14ac:dyDescent="0.2">
      <c r="A8" s="356"/>
      <c r="B8" s="357" t="s">
        <v>740</v>
      </c>
      <c r="C8" s="2066">
        <v>212</v>
      </c>
      <c r="D8" s="581">
        <v>228</v>
      </c>
      <c r="E8" s="581">
        <v>240</v>
      </c>
      <c r="F8" s="581">
        <v>190</v>
      </c>
      <c r="G8" s="581">
        <v>201</v>
      </c>
      <c r="H8" s="581">
        <v>200</v>
      </c>
      <c r="I8" s="581">
        <v>184</v>
      </c>
      <c r="J8" s="290">
        <v>191</v>
      </c>
      <c r="K8" s="290">
        <v>185</v>
      </c>
      <c r="L8" s="291"/>
      <c r="M8" s="149"/>
      <c r="N8" s="428"/>
      <c r="O8" s="2187">
        <f>SUM(C8:E8)</f>
        <v>680</v>
      </c>
      <c r="P8" s="303">
        <f>SUM(G8:I8)</f>
        <v>585</v>
      </c>
      <c r="Q8" s="290">
        <v>775</v>
      </c>
      <c r="R8" s="290">
        <v>775</v>
      </c>
      <c r="S8" s="293"/>
    </row>
    <row r="9" spans="1:19" ht="12" customHeight="1" x14ac:dyDescent="0.2">
      <c r="A9" s="356"/>
      <c r="B9" s="357" t="s">
        <v>741</v>
      </c>
      <c r="C9" s="2181">
        <v>10</v>
      </c>
      <c r="D9" s="884">
        <v>24</v>
      </c>
      <c r="E9" s="884">
        <v>11</v>
      </c>
      <c r="F9" s="884">
        <v>8</v>
      </c>
      <c r="G9" s="884">
        <v>-5</v>
      </c>
      <c r="H9" s="884">
        <v>4</v>
      </c>
      <c r="I9" s="884">
        <v>-35</v>
      </c>
      <c r="J9" s="304">
        <v>2</v>
      </c>
      <c r="K9" s="304">
        <v>2</v>
      </c>
      <c r="L9" s="148"/>
      <c r="M9" s="149"/>
      <c r="N9" s="571"/>
      <c r="O9" s="2219">
        <f>SUM(C9:E9)</f>
        <v>45</v>
      </c>
      <c r="P9" s="304">
        <f>SUM(G9:I9)</f>
        <v>-36</v>
      </c>
      <c r="Q9" s="397">
        <v>-28</v>
      </c>
      <c r="R9" s="397">
        <v>6</v>
      </c>
      <c r="S9" s="362"/>
    </row>
    <row r="10" spans="1:19" ht="12" customHeight="1" x14ac:dyDescent="0.2">
      <c r="A10" s="367"/>
      <c r="B10" s="1660" t="s">
        <v>138</v>
      </c>
      <c r="C10" s="2066">
        <f>SUM(C8:C9)</f>
        <v>222</v>
      </c>
      <c r="D10" s="581">
        <f>SUM(D8:D9)</f>
        <v>252</v>
      </c>
      <c r="E10" s="581">
        <f t="shared" ref="E10:K10" si="0">SUM(E8:E9)</f>
        <v>251</v>
      </c>
      <c r="F10" s="581">
        <f t="shared" si="0"/>
        <v>198</v>
      </c>
      <c r="G10" s="581">
        <f t="shared" si="0"/>
        <v>196</v>
      </c>
      <c r="H10" s="581">
        <f t="shared" si="0"/>
        <v>204</v>
      </c>
      <c r="I10" s="581">
        <f t="shared" si="0"/>
        <v>149</v>
      </c>
      <c r="J10" s="581">
        <f t="shared" si="0"/>
        <v>193</v>
      </c>
      <c r="K10" s="581">
        <f t="shared" si="0"/>
        <v>187</v>
      </c>
      <c r="L10" s="291"/>
      <c r="M10" s="149"/>
      <c r="N10" s="428"/>
      <c r="O10" s="2067">
        <f>SUM(O8:O9)</f>
        <v>725</v>
      </c>
      <c r="P10" s="78">
        <f>SUM(P8:P9)</f>
        <v>549</v>
      </c>
      <c r="Q10" s="78">
        <f t="shared" ref="Q10:R10" si="1">SUM(Q8:Q9)</f>
        <v>747</v>
      </c>
      <c r="R10" s="78">
        <f t="shared" si="1"/>
        <v>781</v>
      </c>
      <c r="S10" s="293"/>
    </row>
    <row r="11" spans="1:19" ht="12" customHeight="1" x14ac:dyDescent="0.2">
      <c r="A11" s="356"/>
      <c r="B11" s="363" t="s">
        <v>53</v>
      </c>
      <c r="C11" s="2176">
        <v>1256</v>
      </c>
      <c r="D11" s="1920">
        <v>1242</v>
      </c>
      <c r="E11" s="884">
        <v>1440</v>
      </c>
      <c r="F11" s="884">
        <v>1217</v>
      </c>
      <c r="G11" s="884">
        <v>1218</v>
      </c>
      <c r="H11" s="884">
        <v>1202</v>
      </c>
      <c r="I11" s="884">
        <v>1209</v>
      </c>
      <c r="J11" s="304">
        <v>1278</v>
      </c>
      <c r="K11" s="304">
        <v>1195</v>
      </c>
      <c r="L11" s="1661"/>
      <c r="M11" s="1662"/>
      <c r="N11" s="1663"/>
      <c r="O11" s="2180">
        <f>SUM(C11:E11)</f>
        <v>3938</v>
      </c>
      <c r="P11" s="304">
        <f>SUM(G11:I11)</f>
        <v>3629</v>
      </c>
      <c r="Q11" s="397">
        <v>4846</v>
      </c>
      <c r="R11" s="397">
        <v>4790</v>
      </c>
      <c r="S11" s="362"/>
    </row>
    <row r="12" spans="1:19" ht="12" customHeight="1" x14ac:dyDescent="0.2">
      <c r="A12" s="367"/>
      <c r="B12" s="368" t="s">
        <v>139</v>
      </c>
      <c r="C12" s="2066">
        <f>C7-C10-C11</f>
        <v>1175</v>
      </c>
      <c r="D12" s="581">
        <f>D7-D10-D11</f>
        <v>1042</v>
      </c>
      <c r="E12" s="581">
        <f t="shared" ref="E12:K12" si="2">E7-E10-E11</f>
        <v>888</v>
      </c>
      <c r="F12" s="581">
        <f t="shared" si="2"/>
        <v>1172</v>
      </c>
      <c r="G12" s="581">
        <f t="shared" si="2"/>
        <v>1151</v>
      </c>
      <c r="H12" s="581">
        <f t="shared" si="2"/>
        <v>1043</v>
      </c>
      <c r="I12" s="581">
        <f t="shared" si="2"/>
        <v>1134</v>
      </c>
      <c r="J12" s="581">
        <f t="shared" si="2"/>
        <v>970</v>
      </c>
      <c r="K12" s="581">
        <f t="shared" si="2"/>
        <v>990</v>
      </c>
      <c r="L12" s="291"/>
      <c r="M12" s="149"/>
      <c r="N12" s="428"/>
      <c r="O12" s="2067">
        <f>O7-O10-O11</f>
        <v>3105</v>
      </c>
      <c r="P12" s="637">
        <f>P7-P10-P11</f>
        <v>3328</v>
      </c>
      <c r="Q12" s="637">
        <f t="shared" ref="Q12:R12" si="3">Q7-Q10-Q11</f>
        <v>4500</v>
      </c>
      <c r="R12" s="637">
        <f t="shared" si="3"/>
        <v>4125</v>
      </c>
      <c r="S12" s="293"/>
    </row>
    <row r="13" spans="1:19" ht="12" customHeight="1" x14ac:dyDescent="0.2">
      <c r="A13" s="367"/>
      <c r="B13" s="368" t="s">
        <v>55</v>
      </c>
      <c r="C13" s="2177">
        <v>313</v>
      </c>
      <c r="D13" s="1664">
        <v>278</v>
      </c>
      <c r="E13" s="1664">
        <v>236</v>
      </c>
      <c r="F13" s="1664">
        <v>315</v>
      </c>
      <c r="G13" s="1664">
        <v>308</v>
      </c>
      <c r="H13" s="1664">
        <v>278</v>
      </c>
      <c r="I13" s="1664">
        <v>301</v>
      </c>
      <c r="J13" s="295">
        <v>256</v>
      </c>
      <c r="K13" s="295">
        <v>263</v>
      </c>
      <c r="L13" s="291"/>
      <c r="M13" s="149"/>
      <c r="N13" s="574"/>
      <c r="O13" s="2187">
        <f>SUM(C13:E13)</f>
        <v>827</v>
      </c>
      <c r="P13" s="304">
        <f>SUM(G13:I13)</f>
        <v>887</v>
      </c>
      <c r="Q13" s="295">
        <v>1202</v>
      </c>
      <c r="R13" s="295">
        <v>1068</v>
      </c>
      <c r="S13" s="293"/>
    </row>
    <row r="14" spans="1:19" ht="12" customHeight="1" x14ac:dyDescent="0.2">
      <c r="A14" s="2433" t="s">
        <v>56</v>
      </c>
      <c r="B14" s="2433"/>
      <c r="C14" s="2178">
        <f>C12-C13</f>
        <v>862</v>
      </c>
      <c r="D14" s="1665">
        <f>D12-D13</f>
        <v>764</v>
      </c>
      <c r="E14" s="1665">
        <f t="shared" ref="E14:K14" si="4">E12-E13</f>
        <v>652</v>
      </c>
      <c r="F14" s="1665">
        <f t="shared" si="4"/>
        <v>857</v>
      </c>
      <c r="G14" s="1665">
        <f t="shared" si="4"/>
        <v>843</v>
      </c>
      <c r="H14" s="1665">
        <f t="shared" si="4"/>
        <v>765</v>
      </c>
      <c r="I14" s="1665">
        <f t="shared" si="4"/>
        <v>833</v>
      </c>
      <c r="J14" s="1665">
        <f t="shared" si="4"/>
        <v>714</v>
      </c>
      <c r="K14" s="1665">
        <f t="shared" si="4"/>
        <v>727</v>
      </c>
      <c r="L14" s="1667"/>
      <c r="M14" s="1662"/>
      <c r="N14" s="1668"/>
      <c r="O14" s="2188">
        <f>O12-O13</f>
        <v>2278</v>
      </c>
      <c r="P14" s="1666">
        <f>P12-P13</f>
        <v>2441</v>
      </c>
      <c r="Q14" s="1666">
        <f t="shared" ref="Q14:R14" si="5">Q12-Q13</f>
        <v>3298</v>
      </c>
      <c r="R14" s="1666">
        <f t="shared" si="5"/>
        <v>3057</v>
      </c>
      <c r="S14" s="101"/>
    </row>
    <row r="15" spans="1:19" ht="12" customHeight="1" x14ac:dyDescent="0.2">
      <c r="A15" s="2434" t="s">
        <v>60</v>
      </c>
      <c r="B15" s="2434"/>
      <c r="C15" s="2176">
        <f>C14</f>
        <v>862</v>
      </c>
      <c r="D15" s="1920">
        <f>D14</f>
        <v>764</v>
      </c>
      <c r="E15" s="1920">
        <f t="shared" ref="E15:K15" si="6">E14</f>
        <v>652</v>
      </c>
      <c r="F15" s="1920">
        <f t="shared" si="6"/>
        <v>857</v>
      </c>
      <c r="G15" s="1920">
        <f t="shared" si="6"/>
        <v>843</v>
      </c>
      <c r="H15" s="1920">
        <f t="shared" si="6"/>
        <v>765</v>
      </c>
      <c r="I15" s="1920">
        <f t="shared" si="6"/>
        <v>833</v>
      </c>
      <c r="J15" s="1920">
        <f t="shared" si="6"/>
        <v>714</v>
      </c>
      <c r="K15" s="1920">
        <f t="shared" si="6"/>
        <v>727</v>
      </c>
      <c r="L15" s="1669"/>
      <c r="M15" s="1662"/>
      <c r="N15" s="1670"/>
      <c r="O15" s="2067">
        <f>O14</f>
        <v>2278</v>
      </c>
      <c r="P15" s="290">
        <f>P14</f>
        <v>2441</v>
      </c>
      <c r="Q15" s="290">
        <f t="shared" ref="Q15:R15" si="7">Q14</f>
        <v>3298</v>
      </c>
      <c r="R15" s="290">
        <f t="shared" si="7"/>
        <v>3057</v>
      </c>
      <c r="S15" s="375"/>
    </row>
    <row r="16" spans="1:19" ht="12" customHeight="1" x14ac:dyDescent="0.2">
      <c r="A16" s="322"/>
      <c r="B16" s="322"/>
      <c r="C16" s="2166"/>
      <c r="D16" s="872"/>
      <c r="E16" s="872"/>
      <c r="F16" s="872"/>
      <c r="G16" s="872"/>
      <c r="H16" s="872"/>
      <c r="I16" s="872"/>
      <c r="J16" s="575"/>
      <c r="K16" s="575"/>
      <c r="L16" s="575"/>
      <c r="M16" s="149"/>
      <c r="N16" s="575"/>
      <c r="O16" s="2166"/>
      <c r="P16" s="575"/>
      <c r="Q16" s="575"/>
      <c r="R16" s="575"/>
      <c r="S16" s="376"/>
    </row>
    <row r="17" spans="1:19" ht="12" customHeight="1" x14ac:dyDescent="0.2">
      <c r="A17" s="2398" t="s">
        <v>51</v>
      </c>
      <c r="B17" s="2398"/>
      <c r="C17" s="2179"/>
      <c r="D17" s="1671"/>
      <c r="E17" s="1671"/>
      <c r="F17" s="1671"/>
      <c r="G17" s="1671"/>
      <c r="H17" s="1671"/>
      <c r="I17" s="1671"/>
      <c r="J17" s="1662"/>
      <c r="K17" s="1662"/>
      <c r="L17" s="1672"/>
      <c r="M17" s="1662"/>
      <c r="N17" s="1673"/>
      <c r="O17" s="2189"/>
      <c r="P17" s="1662"/>
      <c r="Q17" s="1662"/>
      <c r="R17" s="1662"/>
      <c r="S17" s="379"/>
    </row>
    <row r="18" spans="1:19" ht="12" customHeight="1" x14ac:dyDescent="0.2">
      <c r="A18" s="380"/>
      <c r="B18" s="363" t="s">
        <v>101</v>
      </c>
      <c r="C18" s="2066">
        <v>1906</v>
      </c>
      <c r="D18" s="581">
        <v>1794</v>
      </c>
      <c r="E18" s="581">
        <v>1844</v>
      </c>
      <c r="F18" s="581">
        <v>1835</v>
      </c>
      <c r="G18" s="581">
        <v>1831</v>
      </c>
      <c r="H18" s="581">
        <v>1724</v>
      </c>
      <c r="I18" s="581">
        <v>1748</v>
      </c>
      <c r="J18" s="290">
        <v>1727</v>
      </c>
      <c r="K18" s="290">
        <v>1680</v>
      </c>
      <c r="L18" s="291"/>
      <c r="M18" s="149"/>
      <c r="N18" s="428"/>
      <c r="O18" s="2067">
        <f>SUM(C18:E18)</f>
        <v>5544</v>
      </c>
      <c r="P18" s="290">
        <f>SUM(G18:I18)</f>
        <v>5303</v>
      </c>
      <c r="Q18" s="290">
        <v>7138</v>
      </c>
      <c r="R18" s="290">
        <v>6601</v>
      </c>
      <c r="S18" s="293"/>
    </row>
    <row r="19" spans="1:19" ht="12" customHeight="1" x14ac:dyDescent="0.2">
      <c r="A19" s="367"/>
      <c r="B19" s="363" t="s">
        <v>742</v>
      </c>
      <c r="C19" s="2066">
        <v>747</v>
      </c>
      <c r="D19" s="581">
        <v>742</v>
      </c>
      <c r="E19" s="581">
        <v>735</v>
      </c>
      <c r="F19" s="581">
        <v>752</v>
      </c>
      <c r="G19" s="581">
        <v>734</v>
      </c>
      <c r="H19" s="581">
        <v>725</v>
      </c>
      <c r="I19" s="581">
        <v>744</v>
      </c>
      <c r="J19" s="290">
        <v>714</v>
      </c>
      <c r="K19" s="290">
        <v>692</v>
      </c>
      <c r="L19" s="291"/>
      <c r="M19" s="149"/>
      <c r="N19" s="430"/>
      <c r="O19" s="2067">
        <f>SUM(C19:E19)</f>
        <v>2224</v>
      </c>
      <c r="P19" s="290">
        <f>SUM(G19:I19)</f>
        <v>2203</v>
      </c>
      <c r="Q19" s="290">
        <v>2955</v>
      </c>
      <c r="R19" s="290">
        <v>3095</v>
      </c>
      <c r="S19" s="293"/>
    </row>
    <row r="20" spans="1:19" ht="12" customHeight="1" x14ac:dyDescent="0.2">
      <c r="A20" s="381"/>
      <c r="B20" s="382"/>
      <c r="C20" s="2081">
        <f>SUM(C18:C19)</f>
        <v>2653</v>
      </c>
      <c r="D20" s="872">
        <f>SUM(D18:D19)</f>
        <v>2536</v>
      </c>
      <c r="E20" s="872">
        <f t="shared" ref="E20:K20" si="8">SUM(E18:E19)</f>
        <v>2579</v>
      </c>
      <c r="F20" s="872">
        <f t="shared" si="8"/>
        <v>2587</v>
      </c>
      <c r="G20" s="872">
        <f t="shared" si="8"/>
        <v>2565</v>
      </c>
      <c r="H20" s="872">
        <f t="shared" si="8"/>
        <v>2449</v>
      </c>
      <c r="I20" s="872">
        <f t="shared" si="8"/>
        <v>2492</v>
      </c>
      <c r="J20" s="872">
        <f t="shared" si="8"/>
        <v>2441</v>
      </c>
      <c r="K20" s="872">
        <f t="shared" si="8"/>
        <v>2372</v>
      </c>
      <c r="L20" s="94"/>
      <c r="M20" s="149"/>
      <c r="N20" s="577"/>
      <c r="O20" s="2166">
        <f>SUM(O18:O19)</f>
        <v>7768</v>
      </c>
      <c r="P20" s="575">
        <f>SUM(P18:P19)</f>
        <v>7506</v>
      </c>
      <c r="Q20" s="575">
        <f>SUM(Q18:Q19)</f>
        <v>10093</v>
      </c>
      <c r="R20" s="575">
        <f>SUM(R18:R19)</f>
        <v>9696</v>
      </c>
      <c r="S20" s="101"/>
    </row>
    <row r="21" spans="1:19" ht="12" customHeight="1" x14ac:dyDescent="0.2">
      <c r="A21" s="346"/>
      <c r="B21" s="346"/>
      <c r="C21" s="2180"/>
      <c r="D21" s="884"/>
      <c r="E21" s="884"/>
      <c r="F21" s="884"/>
      <c r="G21" s="884"/>
      <c r="H21" s="884"/>
      <c r="I21" s="884"/>
      <c r="J21" s="304"/>
      <c r="K21" s="304"/>
      <c r="L21" s="364"/>
      <c r="M21" s="149"/>
      <c r="N21" s="304"/>
      <c r="O21" s="2180"/>
      <c r="P21" s="304"/>
      <c r="Q21" s="304"/>
      <c r="R21" s="304"/>
      <c r="S21" s="384"/>
    </row>
    <row r="22" spans="1:19" ht="12" customHeight="1" x14ac:dyDescent="0.2">
      <c r="A22" s="2398" t="s">
        <v>141</v>
      </c>
      <c r="B22" s="2398"/>
      <c r="C22" s="2153"/>
      <c r="D22" s="1423"/>
      <c r="E22" s="1423"/>
      <c r="F22" s="1423"/>
      <c r="G22" s="1423"/>
      <c r="H22" s="1423"/>
      <c r="I22" s="1423"/>
      <c r="J22" s="338"/>
      <c r="K22" s="338"/>
      <c r="L22" s="1674"/>
      <c r="M22" s="338"/>
      <c r="N22" s="1675"/>
      <c r="O22" s="2190"/>
      <c r="P22" s="338"/>
      <c r="Q22" s="338"/>
      <c r="R22" s="338"/>
      <c r="S22" s="388"/>
    </row>
    <row r="23" spans="1:19" ht="12" customHeight="1" x14ac:dyDescent="0.2">
      <c r="A23" s="356"/>
      <c r="B23" s="429" t="s">
        <v>246</v>
      </c>
      <c r="C23" s="2066">
        <v>319087</v>
      </c>
      <c r="D23" s="581">
        <v>316729</v>
      </c>
      <c r="E23" s="581">
        <v>316604</v>
      </c>
      <c r="F23" s="581">
        <v>314733</v>
      </c>
      <c r="G23" s="581">
        <v>312792</v>
      </c>
      <c r="H23" s="581">
        <v>310230</v>
      </c>
      <c r="I23" s="581">
        <v>308243</v>
      </c>
      <c r="J23" s="78">
        <v>304981</v>
      </c>
      <c r="K23" s="78">
        <v>297790</v>
      </c>
      <c r="L23" s="589"/>
      <c r="M23" s="338"/>
      <c r="N23" s="1676"/>
      <c r="O23" s="2067">
        <v>317482</v>
      </c>
      <c r="P23" s="78">
        <v>310474</v>
      </c>
      <c r="Q23" s="78">
        <v>311511</v>
      </c>
      <c r="R23" s="78">
        <v>294103</v>
      </c>
      <c r="S23" s="1389"/>
    </row>
    <row r="24" spans="1:19" ht="12" customHeight="1" x14ac:dyDescent="0.2">
      <c r="A24" s="356"/>
      <c r="B24" s="363" t="s">
        <v>816</v>
      </c>
      <c r="C24" s="2066">
        <v>292423</v>
      </c>
      <c r="D24" s="581">
        <v>291383</v>
      </c>
      <c r="E24" s="581">
        <v>292038</v>
      </c>
      <c r="F24" s="581">
        <v>291632</v>
      </c>
      <c r="G24" s="581">
        <v>291401</v>
      </c>
      <c r="H24" s="581">
        <v>289718</v>
      </c>
      <c r="I24" s="581">
        <v>288257</v>
      </c>
      <c r="J24" s="78">
        <v>285329</v>
      </c>
      <c r="K24" s="78">
        <v>278963</v>
      </c>
      <c r="L24" s="590"/>
      <c r="M24" s="338"/>
      <c r="N24" s="1676"/>
      <c r="O24" s="2067">
        <v>291954</v>
      </c>
      <c r="P24" s="301">
        <v>289843</v>
      </c>
      <c r="Q24" s="303">
        <v>290257</v>
      </c>
      <c r="R24" s="303">
        <v>275649</v>
      </c>
      <c r="S24" s="390"/>
    </row>
    <row r="25" spans="1:19" ht="12" customHeight="1" x14ac:dyDescent="0.2">
      <c r="A25" s="393"/>
      <c r="B25" s="363" t="s">
        <v>143</v>
      </c>
      <c r="C25" s="2066">
        <v>234037</v>
      </c>
      <c r="D25" s="581">
        <v>231514</v>
      </c>
      <c r="E25" s="581">
        <v>225971</v>
      </c>
      <c r="F25" s="581">
        <v>217410</v>
      </c>
      <c r="G25" s="581">
        <v>213904</v>
      </c>
      <c r="H25" s="581">
        <v>213136</v>
      </c>
      <c r="I25" s="581">
        <v>212757</v>
      </c>
      <c r="J25" s="78">
        <v>208232</v>
      </c>
      <c r="K25" s="78">
        <v>207581</v>
      </c>
      <c r="L25" s="1677"/>
      <c r="M25" s="385"/>
      <c r="N25" s="394"/>
      <c r="O25" s="2067">
        <v>230496</v>
      </c>
      <c r="P25" s="78">
        <v>213267</v>
      </c>
      <c r="Q25" s="78">
        <v>214311</v>
      </c>
      <c r="R25" s="78">
        <v>205591</v>
      </c>
      <c r="S25" s="392"/>
    </row>
    <row r="26" spans="1:19" ht="12" customHeight="1" x14ac:dyDescent="0.2">
      <c r="A26" s="367"/>
      <c r="B26" s="363" t="s">
        <v>817</v>
      </c>
      <c r="C26" s="2181">
        <v>6053</v>
      </c>
      <c r="D26" s="884">
        <v>6060</v>
      </c>
      <c r="E26" s="884">
        <v>5894</v>
      </c>
      <c r="F26" s="884">
        <v>5977</v>
      </c>
      <c r="G26" s="884">
        <v>5917</v>
      </c>
      <c r="H26" s="884">
        <v>5848</v>
      </c>
      <c r="I26" s="884">
        <v>5720</v>
      </c>
      <c r="J26" s="364">
        <v>5608</v>
      </c>
      <c r="K26" s="364">
        <v>5426</v>
      </c>
      <c r="L26" s="591"/>
      <c r="M26" s="338"/>
      <c r="N26" s="339"/>
      <c r="O26" s="2180">
        <v>6002</v>
      </c>
      <c r="P26" s="359">
        <v>5828</v>
      </c>
      <c r="Q26" s="397">
        <v>5866</v>
      </c>
      <c r="R26" s="397">
        <v>5559</v>
      </c>
      <c r="S26" s="398"/>
    </row>
    <row r="27" spans="1:19" ht="12" customHeight="1" x14ac:dyDescent="0.2">
      <c r="A27" s="322"/>
      <c r="B27" s="322"/>
      <c r="C27" s="2182"/>
      <c r="D27" s="1918"/>
      <c r="E27" s="1678"/>
      <c r="F27" s="1678"/>
      <c r="G27" s="1678"/>
      <c r="H27" s="1678"/>
      <c r="I27" s="1678"/>
      <c r="J27" s="400"/>
      <c r="K27" s="400"/>
      <c r="L27" s="399"/>
      <c r="M27" s="400"/>
      <c r="N27" s="400"/>
      <c r="O27" s="2191"/>
      <c r="P27" s="399"/>
      <c r="Q27" s="400"/>
      <c r="R27" s="400"/>
      <c r="S27" s="400"/>
    </row>
    <row r="28" spans="1:19" ht="12" customHeight="1" x14ac:dyDescent="0.2">
      <c r="A28" s="2398" t="s">
        <v>61</v>
      </c>
      <c r="B28" s="2398"/>
      <c r="C28" s="2183"/>
      <c r="D28" s="1921"/>
      <c r="E28" s="1679"/>
      <c r="F28" s="1679"/>
      <c r="G28" s="1679"/>
      <c r="H28" s="1679"/>
      <c r="I28" s="1679"/>
      <c r="J28" s="1680"/>
      <c r="K28" s="1680"/>
      <c r="L28" s="402"/>
      <c r="M28" s="400"/>
      <c r="N28" s="1681"/>
      <c r="O28" s="2192"/>
      <c r="P28" s="401"/>
      <c r="Q28" s="1680"/>
      <c r="R28" s="1680"/>
      <c r="S28" s="404"/>
    </row>
    <row r="29" spans="1:19" ht="12" customHeight="1" x14ac:dyDescent="0.2">
      <c r="A29" s="356"/>
      <c r="B29" s="363" t="s">
        <v>725</v>
      </c>
      <c r="C29" s="2184">
        <v>2.5899999999999999E-2</v>
      </c>
      <c r="D29" s="1682">
        <v>2.53E-2</v>
      </c>
      <c r="E29" s="1682">
        <v>2.5000000000000001E-2</v>
      </c>
      <c r="F29" s="1682">
        <v>2.5000000000000001E-2</v>
      </c>
      <c r="G29" s="1682">
        <v>2.4899999999999999E-2</v>
      </c>
      <c r="H29" s="1682">
        <v>2.4400000000000002E-2</v>
      </c>
      <c r="I29" s="1682">
        <v>2.41E-2</v>
      </c>
      <c r="J29" s="406">
        <v>2.4E-2</v>
      </c>
      <c r="K29" s="406">
        <v>2.3900000000000001E-2</v>
      </c>
      <c r="L29" s="1683"/>
      <c r="M29" s="400"/>
      <c r="N29" s="1684"/>
      <c r="O29" s="2193">
        <v>2.5399999999999999E-2</v>
      </c>
      <c r="P29" s="409">
        <v>2.4500000000000001E-2</v>
      </c>
      <c r="Q29" s="410">
        <v>2.46E-2</v>
      </c>
      <c r="R29" s="410">
        <v>2.3900000000000001E-2</v>
      </c>
      <c r="S29" s="411"/>
    </row>
    <row r="30" spans="1:19" ht="12" customHeight="1" x14ac:dyDescent="0.2">
      <c r="A30" s="356"/>
      <c r="B30" s="363" t="s">
        <v>144</v>
      </c>
      <c r="C30" s="2185">
        <v>0.47399999999999998</v>
      </c>
      <c r="D30" s="1685">
        <v>0.49</v>
      </c>
      <c r="E30" s="1685">
        <v>0.55800000000000005</v>
      </c>
      <c r="F30" s="1685">
        <v>0.47099999999999997</v>
      </c>
      <c r="G30" s="1685">
        <v>0.47499999999999998</v>
      </c>
      <c r="H30" s="1685">
        <v>0.49099999999999999</v>
      </c>
      <c r="I30" s="1685">
        <v>0.48499999999999999</v>
      </c>
      <c r="J30" s="412">
        <v>0.52400000000000002</v>
      </c>
      <c r="K30" s="412">
        <v>0.504</v>
      </c>
      <c r="L30" s="601"/>
      <c r="M30" s="1686"/>
      <c r="N30" s="603"/>
      <c r="O30" s="2194">
        <v>0.50700000000000001</v>
      </c>
      <c r="P30" s="415">
        <v>0.48299999999999998</v>
      </c>
      <c r="Q30" s="416">
        <v>0.48</v>
      </c>
      <c r="R30" s="416">
        <v>0.49399999999999999</v>
      </c>
      <c r="S30" s="417"/>
    </row>
    <row r="31" spans="1:19" ht="12" customHeight="1" x14ac:dyDescent="0.2">
      <c r="A31" s="367"/>
      <c r="B31" s="363" t="s">
        <v>818</v>
      </c>
      <c r="C31" s="2185">
        <v>0.56200000000000006</v>
      </c>
      <c r="D31" s="1685">
        <v>0.51400000000000001</v>
      </c>
      <c r="E31" s="1685">
        <v>0.436</v>
      </c>
      <c r="F31" s="1685">
        <v>0.56599999999999995</v>
      </c>
      <c r="G31" s="1685">
        <v>0.56200000000000006</v>
      </c>
      <c r="H31" s="1685">
        <v>0.53400000000000003</v>
      </c>
      <c r="I31" s="1685">
        <v>0.57499999999999996</v>
      </c>
      <c r="J31" s="412">
        <v>0.501</v>
      </c>
      <c r="K31" s="412">
        <v>0.53</v>
      </c>
      <c r="L31" s="604"/>
      <c r="M31" s="1687"/>
      <c r="N31" s="606"/>
      <c r="O31" s="2194">
        <v>0.504</v>
      </c>
      <c r="P31" s="420">
        <v>0.55600000000000005</v>
      </c>
      <c r="Q31" s="420">
        <v>0.55900000000000005</v>
      </c>
      <c r="R31" s="420">
        <v>0.54800000000000004</v>
      </c>
      <c r="S31" s="417"/>
    </row>
    <row r="32" spans="1:19" ht="12" customHeight="1" x14ac:dyDescent="0.2">
      <c r="A32" s="367"/>
      <c r="B32" s="363" t="s">
        <v>60</v>
      </c>
      <c r="C32" s="2066">
        <f>C15</f>
        <v>862</v>
      </c>
      <c r="D32" s="581">
        <f>D15</f>
        <v>764</v>
      </c>
      <c r="E32" s="581">
        <f t="shared" ref="E32:K32" si="9">E15</f>
        <v>652</v>
      </c>
      <c r="F32" s="581">
        <f t="shared" si="9"/>
        <v>857</v>
      </c>
      <c r="G32" s="581">
        <f t="shared" si="9"/>
        <v>843</v>
      </c>
      <c r="H32" s="581">
        <f t="shared" si="9"/>
        <v>765</v>
      </c>
      <c r="I32" s="581">
        <f t="shared" si="9"/>
        <v>833</v>
      </c>
      <c r="J32" s="581">
        <f t="shared" si="9"/>
        <v>714</v>
      </c>
      <c r="K32" s="581">
        <f t="shared" si="9"/>
        <v>727</v>
      </c>
      <c r="L32" s="291"/>
      <c r="M32" s="1688"/>
      <c r="N32" s="430"/>
      <c r="O32" s="2067">
        <f>O15</f>
        <v>2278</v>
      </c>
      <c r="P32" s="78">
        <f>P15</f>
        <v>2441</v>
      </c>
      <c r="Q32" s="78">
        <f t="shared" ref="Q32:R32" si="10">Q15</f>
        <v>3298</v>
      </c>
      <c r="R32" s="78">
        <f t="shared" si="10"/>
        <v>3057</v>
      </c>
      <c r="S32" s="422"/>
    </row>
    <row r="33" spans="1:19" ht="12" customHeight="1" x14ac:dyDescent="0.2">
      <c r="A33" s="367"/>
      <c r="B33" s="363" t="s">
        <v>819</v>
      </c>
      <c r="C33" s="2181">
        <v>-149</v>
      </c>
      <c r="D33" s="884">
        <v>-145</v>
      </c>
      <c r="E33" s="578">
        <v>-147</v>
      </c>
      <c r="F33" s="578">
        <v>-148</v>
      </c>
      <c r="G33" s="578">
        <v>-148</v>
      </c>
      <c r="H33" s="578">
        <v>-140</v>
      </c>
      <c r="I33" s="578">
        <v>-142</v>
      </c>
      <c r="J33" s="99">
        <v>-140</v>
      </c>
      <c r="K33" s="99">
        <v>-134</v>
      </c>
      <c r="L33" s="353"/>
      <c r="M33" s="1688"/>
      <c r="N33" s="573"/>
      <c r="O33" s="2067">
        <f>SUM(C33:E33)</f>
        <v>-441</v>
      </c>
      <c r="P33" s="99">
        <f>SUM(G33:I33)</f>
        <v>-430</v>
      </c>
      <c r="Q33" s="149">
        <v>-578</v>
      </c>
      <c r="R33" s="149">
        <v>-544</v>
      </c>
      <c r="S33" s="422"/>
    </row>
    <row r="34" spans="1:19" ht="12" customHeight="1" x14ac:dyDescent="0.2">
      <c r="A34" s="367"/>
      <c r="B34" s="363" t="s">
        <v>820</v>
      </c>
      <c r="C34" s="2081">
        <f>SUM(C32:C33)</f>
        <v>713</v>
      </c>
      <c r="D34" s="872">
        <f>SUM(D32:D33)</f>
        <v>619</v>
      </c>
      <c r="E34" s="872">
        <f t="shared" ref="E34:K34" si="11">SUM(E32:E33)</f>
        <v>505</v>
      </c>
      <c r="F34" s="872">
        <f t="shared" si="11"/>
        <v>709</v>
      </c>
      <c r="G34" s="872">
        <f t="shared" si="11"/>
        <v>695</v>
      </c>
      <c r="H34" s="872">
        <f t="shared" si="11"/>
        <v>625</v>
      </c>
      <c r="I34" s="872">
        <f t="shared" si="11"/>
        <v>691</v>
      </c>
      <c r="J34" s="872">
        <f t="shared" si="11"/>
        <v>574</v>
      </c>
      <c r="K34" s="872">
        <f t="shared" si="11"/>
        <v>593</v>
      </c>
      <c r="L34" s="94"/>
      <c r="M34" s="149"/>
      <c r="N34" s="577"/>
      <c r="O34" s="2166">
        <f>SUM(O32:O33)</f>
        <v>1837</v>
      </c>
      <c r="P34" s="93">
        <f>SUM(P32:P33)</f>
        <v>2011</v>
      </c>
      <c r="Q34" s="93">
        <f t="shared" ref="Q34:R34" si="12">SUM(Q32:Q33)</f>
        <v>2720</v>
      </c>
      <c r="R34" s="93">
        <f t="shared" si="12"/>
        <v>2513</v>
      </c>
      <c r="S34" s="101"/>
    </row>
    <row r="35" spans="1:19" ht="4.5" customHeight="1" x14ac:dyDescent="0.2">
      <c r="A35" s="2659"/>
      <c r="B35" s="2659"/>
      <c r="C35" s="2659"/>
      <c r="D35" s="2659"/>
      <c r="E35" s="2659"/>
      <c r="F35" s="2659"/>
      <c r="G35" s="2659"/>
      <c r="H35" s="2659"/>
      <c r="I35" s="2659"/>
      <c r="J35" s="2659"/>
      <c r="K35" s="2659"/>
      <c r="L35" s="2659"/>
      <c r="M35" s="2659"/>
      <c r="N35" s="2659"/>
      <c r="O35" s="2659"/>
      <c r="P35" s="2659"/>
      <c r="Q35" s="2659"/>
      <c r="R35" s="2659"/>
      <c r="S35" s="2659"/>
    </row>
    <row r="36" spans="1:19" s="434" customFormat="1" ht="28.5" customHeight="1" x14ac:dyDescent="0.15">
      <c r="A36" s="1689" t="s">
        <v>40</v>
      </c>
      <c r="B36" s="2661" t="s">
        <v>575</v>
      </c>
      <c r="C36" s="2661"/>
      <c r="D36" s="2661"/>
      <c r="E36" s="2661"/>
      <c r="F36" s="2661"/>
      <c r="G36" s="2661"/>
      <c r="H36" s="2661"/>
      <c r="I36" s="2661"/>
      <c r="J36" s="2661"/>
      <c r="K36" s="2661"/>
      <c r="L36" s="2661"/>
      <c r="M36" s="2661"/>
      <c r="N36" s="2661"/>
      <c r="O36" s="2661"/>
      <c r="P36" s="2661"/>
      <c r="Q36" s="2661"/>
      <c r="R36" s="2661"/>
      <c r="S36" s="2661"/>
    </row>
    <row r="37" spans="1:19" s="434" customFormat="1" ht="18" customHeight="1" x14ac:dyDescent="0.15">
      <c r="A37" s="435" t="s">
        <v>135</v>
      </c>
      <c r="B37" s="2660" t="s">
        <v>854</v>
      </c>
      <c r="C37" s="2660"/>
      <c r="D37" s="2660"/>
      <c r="E37" s="2660"/>
      <c r="F37" s="2660"/>
      <c r="G37" s="2660"/>
      <c r="H37" s="2660"/>
      <c r="I37" s="2660"/>
      <c r="J37" s="2660"/>
      <c r="K37" s="2660"/>
      <c r="L37" s="2660"/>
      <c r="M37" s="2660"/>
      <c r="N37" s="2660"/>
      <c r="O37" s="2660"/>
      <c r="P37" s="2660"/>
      <c r="Q37" s="2660"/>
      <c r="R37" s="2660"/>
      <c r="S37" s="2660"/>
    </row>
    <row r="38" spans="1:19" s="434" customFormat="1" ht="9" customHeight="1" x14ac:dyDescent="0.15">
      <c r="A38" s="1690" t="s">
        <v>152</v>
      </c>
      <c r="B38" s="2658" t="s">
        <v>155</v>
      </c>
      <c r="C38" s="2658"/>
      <c r="D38" s="2658"/>
      <c r="E38" s="2658"/>
      <c r="F38" s="2658"/>
      <c r="G38" s="2658"/>
      <c r="H38" s="2658"/>
      <c r="I38" s="2658"/>
      <c r="J38" s="2658"/>
      <c r="K38" s="2658"/>
      <c r="L38" s="2658"/>
      <c r="M38" s="2658"/>
      <c r="N38" s="2658"/>
      <c r="O38" s="2658"/>
      <c r="P38" s="2658"/>
      <c r="Q38" s="2658"/>
      <c r="R38" s="2658"/>
      <c r="S38" s="2658"/>
    </row>
    <row r="39" spans="1:19" s="434" customFormat="1" ht="9" customHeight="1" x14ac:dyDescent="0.15">
      <c r="A39" s="1690" t="s">
        <v>154</v>
      </c>
      <c r="B39" s="2658" t="s">
        <v>157</v>
      </c>
      <c r="C39" s="2658"/>
      <c r="D39" s="2658"/>
      <c r="E39" s="2658"/>
      <c r="F39" s="2658"/>
      <c r="G39" s="2658"/>
      <c r="H39" s="2658"/>
      <c r="I39" s="2658"/>
      <c r="J39" s="2658"/>
      <c r="K39" s="2658"/>
      <c r="L39" s="2658"/>
      <c r="M39" s="2658"/>
      <c r="N39" s="2658"/>
      <c r="O39" s="2658"/>
      <c r="P39" s="2658"/>
      <c r="Q39" s="2658"/>
      <c r="R39" s="2658"/>
      <c r="S39" s="2658"/>
    </row>
  </sheetData>
  <sheetProtection selectLockedCells="1"/>
  <mergeCells count="13">
    <mergeCell ref="B39:S39"/>
    <mergeCell ref="A1:S1"/>
    <mergeCell ref="A3:B3"/>
    <mergeCell ref="A6:B6"/>
    <mergeCell ref="A14:B14"/>
    <mergeCell ref="A15:B15"/>
    <mergeCell ref="A17:B17"/>
    <mergeCell ref="A22:B22"/>
    <mergeCell ref="A28:B28"/>
    <mergeCell ref="B38:S38"/>
    <mergeCell ref="A35:S35"/>
    <mergeCell ref="B37:S37"/>
    <mergeCell ref="B36:S36"/>
  </mergeCells>
  <pageMargins left="0.25" right="0.25" top="0.5" bottom="0.25" header="0.5" footer="0.5"/>
  <pageSetup paperSize="9" scale="98" orientation="landscape" r:id="rId1"/>
  <colBreaks count="1" manualBreakCount="1">
    <brk id="19" min="3" max="5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zoomScaleNormal="100" workbookViewId="0">
      <selection activeCell="C77" sqref="C77"/>
    </sheetView>
  </sheetViews>
  <sheetFormatPr defaultColWidth="9.140625" defaultRowHeight="8.1" customHeight="1" x14ac:dyDescent="0.15"/>
  <cols>
    <col min="1" max="2" width="2.140625" style="1080" customWidth="1"/>
    <col min="3" max="3" width="76.28515625" style="1080" customWidth="1"/>
    <col min="4" max="4" width="5.42578125" style="1080" customWidth="1"/>
    <col min="5" max="12" width="4.85546875" style="1080" customWidth="1"/>
    <col min="13" max="13" width="1.28515625" style="1080" customWidth="1"/>
    <col min="14" max="14" width="1.7109375" style="1080" customWidth="1"/>
    <col min="15" max="15" width="5.42578125" style="1512" customWidth="1"/>
    <col min="16" max="18" width="4.85546875" style="1080" customWidth="1"/>
    <col min="19" max="19" width="1.28515625" style="1080" customWidth="1"/>
    <col min="20" max="20" width="4.28515625" style="1080" customWidth="1"/>
    <col min="21" max="22" width="9.140625" style="1080" customWidth="1"/>
    <col min="23" max="24" width="9.140625" style="1005" customWidth="1"/>
    <col min="25" max="25" width="9.140625" style="1080" customWidth="1"/>
    <col min="26" max="16384" width="9.140625" style="1080"/>
  </cols>
  <sheetData>
    <row r="1" spans="1:19" ht="15.75" customHeight="1" x14ac:dyDescent="0.25">
      <c r="A1" s="2349" t="s">
        <v>487</v>
      </c>
      <c r="B1" s="2349"/>
      <c r="C1" s="2349"/>
      <c r="D1" s="2349"/>
      <c r="E1" s="2349"/>
      <c r="F1" s="2349"/>
      <c r="G1" s="2349"/>
      <c r="H1" s="2349"/>
      <c r="I1" s="2349"/>
      <c r="J1" s="2349"/>
      <c r="K1" s="2349"/>
      <c r="L1" s="2349"/>
      <c r="M1" s="2349"/>
      <c r="N1" s="2349"/>
      <c r="O1" s="2349"/>
      <c r="P1" s="2349"/>
      <c r="Q1" s="2349"/>
      <c r="R1" s="2349"/>
      <c r="S1" s="2349"/>
    </row>
    <row r="2" spans="1:19" s="967" customFormat="1" ht="10.5" customHeight="1" x14ac:dyDescent="0.15">
      <c r="A2" s="1513"/>
      <c r="B2" s="1513"/>
      <c r="C2" s="1513"/>
      <c r="D2" s="1514"/>
      <c r="E2" s="1514"/>
      <c r="F2" s="1514"/>
      <c r="G2" s="1514"/>
      <c r="H2" s="1514"/>
      <c r="I2" s="1514"/>
      <c r="J2" s="1514"/>
      <c r="K2" s="1514"/>
      <c r="L2" s="1514"/>
      <c r="M2" s="1515"/>
      <c r="N2" s="1514"/>
      <c r="O2" s="1514"/>
      <c r="P2" s="1514"/>
      <c r="Q2" s="1514"/>
      <c r="R2" s="1514"/>
      <c r="S2" s="1514"/>
    </row>
    <row r="3" spans="1:19" s="1516" customFormat="1" ht="10.5" customHeight="1" x14ac:dyDescent="0.15">
      <c r="A3" s="2360" t="s">
        <v>1</v>
      </c>
      <c r="B3" s="2360"/>
      <c r="C3" s="2360"/>
      <c r="D3" s="1518"/>
      <c r="E3" s="1519"/>
      <c r="F3" s="1520"/>
      <c r="G3" s="1520"/>
      <c r="H3" s="1520"/>
      <c r="I3" s="1520"/>
      <c r="J3" s="1520"/>
      <c r="K3" s="1520"/>
      <c r="L3" s="1520"/>
      <c r="M3" s="1521"/>
      <c r="N3" s="1522"/>
      <c r="O3" s="1523" t="s">
        <v>44</v>
      </c>
      <c r="P3" s="1524" t="s">
        <v>45</v>
      </c>
      <c r="Q3" s="1524" t="s">
        <v>45</v>
      </c>
      <c r="R3" s="1524" t="s">
        <v>46</v>
      </c>
      <c r="S3" s="1525"/>
    </row>
    <row r="4" spans="1:19" s="1516" customFormat="1" ht="10.5" customHeight="1" x14ac:dyDescent="0.15">
      <c r="A4" s="2359"/>
      <c r="B4" s="2359"/>
      <c r="C4" s="2359"/>
      <c r="D4" s="1526" t="s">
        <v>847</v>
      </c>
      <c r="E4" s="1527" t="s">
        <v>2</v>
      </c>
      <c r="F4" s="1527" t="s">
        <v>3</v>
      </c>
      <c r="G4" s="1527" t="s">
        <v>4</v>
      </c>
      <c r="H4" s="1527" t="s">
        <v>5</v>
      </c>
      <c r="I4" s="1527" t="s">
        <v>6</v>
      </c>
      <c r="J4" s="1527" t="s">
        <v>7</v>
      </c>
      <c r="K4" s="1527" t="s">
        <v>8</v>
      </c>
      <c r="L4" s="1527" t="s">
        <v>9</v>
      </c>
      <c r="M4" s="1528"/>
      <c r="N4" s="1529"/>
      <c r="O4" s="1526" t="s">
        <v>846</v>
      </c>
      <c r="P4" s="1527" t="s">
        <v>846</v>
      </c>
      <c r="Q4" s="1527" t="s">
        <v>47</v>
      </c>
      <c r="R4" s="1527" t="s">
        <v>47</v>
      </c>
      <c r="S4" s="1530"/>
    </row>
    <row r="5" spans="1:19" s="1516" customFormat="1" ht="10.5" customHeight="1" x14ac:dyDescent="0.15">
      <c r="A5" s="2359" t="s">
        <v>533</v>
      </c>
      <c r="B5" s="2359"/>
      <c r="C5" s="2359"/>
      <c r="D5" s="1531"/>
      <c r="E5" s="1531"/>
      <c r="F5" s="1531"/>
      <c r="G5" s="1531"/>
      <c r="H5" s="1531"/>
      <c r="I5" s="1531"/>
      <c r="J5" s="1531"/>
      <c r="K5" s="1531"/>
      <c r="L5" s="1531"/>
      <c r="M5" s="1532"/>
      <c r="N5" s="1533"/>
      <c r="O5" s="1534"/>
      <c r="P5" s="1531"/>
      <c r="Q5" s="1531"/>
      <c r="R5" s="1531"/>
      <c r="S5" s="1532"/>
    </row>
    <row r="6" spans="1:19" s="967" customFormat="1" ht="11.25" customHeight="1" x14ac:dyDescent="0.15">
      <c r="A6" s="2359"/>
      <c r="B6" s="2359"/>
      <c r="C6" s="2359"/>
      <c r="D6" s="1535"/>
      <c r="E6" s="1889"/>
      <c r="F6" s="1539"/>
      <c r="G6" s="1539"/>
      <c r="H6" s="1539"/>
      <c r="I6" s="1539"/>
      <c r="J6" s="1539"/>
      <c r="K6" s="1539"/>
      <c r="L6" s="1539"/>
      <c r="M6" s="1536" t="s">
        <v>490</v>
      </c>
      <c r="N6" s="1537"/>
      <c r="O6" s="1538" t="s">
        <v>490</v>
      </c>
      <c r="P6" s="1539" t="s">
        <v>490</v>
      </c>
      <c r="Q6" s="1540" t="s">
        <v>490</v>
      </c>
      <c r="R6" s="1540" t="s">
        <v>490</v>
      </c>
      <c r="S6" s="1541"/>
    </row>
    <row r="7" spans="1:19" s="967" customFormat="1" ht="11.25" customHeight="1" x14ac:dyDescent="0.15">
      <c r="A7" s="1542"/>
      <c r="B7" s="2362" t="s">
        <v>534</v>
      </c>
      <c r="C7" s="2362"/>
      <c r="D7" s="2044">
        <v>0</v>
      </c>
      <c r="E7" s="145">
        <v>0</v>
      </c>
      <c r="F7" s="145">
        <v>0</v>
      </c>
      <c r="G7" s="145">
        <v>0</v>
      </c>
      <c r="H7" s="145">
        <v>0</v>
      </c>
      <c r="I7" s="145">
        <v>0</v>
      </c>
      <c r="J7" s="145">
        <v>0</v>
      </c>
      <c r="K7" s="145">
        <v>0</v>
      </c>
      <c r="L7" s="145">
        <v>0</v>
      </c>
      <c r="M7" s="2045"/>
      <c r="N7" s="2046"/>
      <c r="O7" s="2044">
        <f>SUM(D7:F7)</f>
        <v>0</v>
      </c>
      <c r="P7" s="145">
        <f>SUM(H7:J7)</f>
        <v>0</v>
      </c>
      <c r="Q7" s="1543">
        <v>0</v>
      </c>
      <c r="R7" s="1543">
        <v>-299</v>
      </c>
      <c r="S7" s="1536"/>
    </row>
    <row r="8" spans="1:19" s="967" customFormat="1" ht="11.25" customHeight="1" x14ac:dyDescent="0.15">
      <c r="A8" s="1542"/>
      <c r="B8" s="2361" t="s">
        <v>535</v>
      </c>
      <c r="C8" s="2361"/>
      <c r="D8" s="2044">
        <v>27</v>
      </c>
      <c r="E8" s="145">
        <v>27</v>
      </c>
      <c r="F8" s="145">
        <v>27</v>
      </c>
      <c r="G8" s="145">
        <v>26</v>
      </c>
      <c r="H8" s="145">
        <v>31</v>
      </c>
      <c r="I8" s="145">
        <v>26</v>
      </c>
      <c r="J8" s="145">
        <v>32</v>
      </c>
      <c r="K8" s="145">
        <v>19</v>
      </c>
      <c r="L8" s="145">
        <v>10</v>
      </c>
      <c r="M8" s="2045"/>
      <c r="N8" s="2046"/>
      <c r="O8" s="2044">
        <f>SUM(D8:F8)</f>
        <v>81</v>
      </c>
      <c r="P8" s="145">
        <f>SUM(H8:J8)</f>
        <v>89</v>
      </c>
      <c r="Q8" s="1543">
        <v>115</v>
      </c>
      <c r="R8" s="1543">
        <v>41</v>
      </c>
      <c r="S8" s="1536"/>
    </row>
    <row r="9" spans="1:19" s="967" customFormat="1" ht="19.5" customHeight="1" x14ac:dyDescent="0.15">
      <c r="A9" s="1542"/>
      <c r="B9" s="2366" t="s">
        <v>536</v>
      </c>
      <c r="C9" s="2361"/>
      <c r="D9" s="2044">
        <v>0</v>
      </c>
      <c r="E9" s="145">
        <v>0</v>
      </c>
      <c r="F9" s="145">
        <v>227</v>
      </c>
      <c r="G9" s="145">
        <v>0</v>
      </c>
      <c r="H9" s="145">
        <v>0</v>
      </c>
      <c r="I9" s="145">
        <v>0</v>
      </c>
      <c r="J9" s="145">
        <v>0</v>
      </c>
      <c r="K9" s="145">
        <v>0</v>
      </c>
      <c r="L9" s="145">
        <v>0</v>
      </c>
      <c r="M9" s="2045"/>
      <c r="N9" s="2046"/>
      <c r="O9" s="2044">
        <f>SUM(D9:F9)</f>
        <v>227</v>
      </c>
      <c r="P9" s="145">
        <f>SUM(H9:J9)</f>
        <v>0</v>
      </c>
      <c r="Q9" s="1543">
        <v>0</v>
      </c>
      <c r="R9" s="1543">
        <v>0</v>
      </c>
      <c r="S9" s="1536"/>
    </row>
    <row r="10" spans="1:19" s="967" customFormat="1" ht="11.25" customHeight="1" x14ac:dyDescent="0.15">
      <c r="A10" s="1546"/>
      <c r="B10" s="2365" t="s">
        <v>537</v>
      </c>
      <c r="C10" s="2365"/>
      <c r="D10" s="2047"/>
      <c r="E10" s="1890"/>
      <c r="F10" s="1890"/>
      <c r="G10" s="1890"/>
      <c r="H10" s="1890"/>
      <c r="I10" s="1890"/>
      <c r="J10" s="1890"/>
      <c r="K10" s="1890"/>
      <c r="L10" s="1890"/>
      <c r="M10" s="2045"/>
      <c r="N10" s="2046"/>
      <c r="O10" s="2047"/>
      <c r="P10" s="2048"/>
      <c r="Q10" s="643"/>
      <c r="R10" s="643"/>
      <c r="S10" s="1536"/>
    </row>
    <row r="11" spans="1:19" s="967" customFormat="1" ht="9" customHeight="1" x14ac:dyDescent="0.15">
      <c r="A11" s="1542"/>
      <c r="B11" s="1545"/>
      <c r="C11" s="1545" t="s">
        <v>538</v>
      </c>
      <c r="D11" s="2044">
        <v>0</v>
      </c>
      <c r="E11" s="145">
        <v>0</v>
      </c>
      <c r="F11" s="145">
        <v>0</v>
      </c>
      <c r="G11" s="145">
        <v>89</v>
      </c>
      <c r="H11" s="145">
        <v>0</v>
      </c>
      <c r="I11" s="145">
        <v>0</v>
      </c>
      <c r="J11" s="145">
        <v>0</v>
      </c>
      <c r="K11" s="145">
        <v>0</v>
      </c>
      <c r="L11" s="145">
        <v>0</v>
      </c>
      <c r="M11" s="2045"/>
      <c r="N11" s="2046"/>
      <c r="O11" s="2044">
        <f>SUM(D11:F11)</f>
        <v>0</v>
      </c>
      <c r="P11" s="145">
        <f>SUM(H11:J11)</f>
        <v>0</v>
      </c>
      <c r="Q11" s="1543">
        <v>89</v>
      </c>
      <c r="R11" s="1543">
        <v>0</v>
      </c>
      <c r="S11" s="1536"/>
    </row>
    <row r="12" spans="1:19" s="967" customFormat="1" ht="19.5" customHeight="1" x14ac:dyDescent="0.15">
      <c r="A12" s="1542"/>
      <c r="B12" s="2363" t="s">
        <v>539</v>
      </c>
      <c r="C12" s="2362"/>
      <c r="D12" s="2044">
        <v>0</v>
      </c>
      <c r="E12" s="145">
        <v>0</v>
      </c>
      <c r="F12" s="145">
        <v>0</v>
      </c>
      <c r="G12" s="145">
        <v>0</v>
      </c>
      <c r="H12" s="145">
        <v>0</v>
      </c>
      <c r="I12" s="145">
        <v>0</v>
      </c>
      <c r="J12" s="145">
        <v>0</v>
      </c>
      <c r="K12" s="145">
        <v>98</v>
      </c>
      <c r="L12" s="145">
        <v>0</v>
      </c>
      <c r="M12" s="2045"/>
      <c r="N12" s="2046"/>
      <c r="O12" s="2044">
        <f>SUM(D12:F12)</f>
        <v>0</v>
      </c>
      <c r="P12" s="145">
        <f>SUM(H12:J12)</f>
        <v>0</v>
      </c>
      <c r="Q12" s="1543">
        <v>0</v>
      </c>
      <c r="R12" s="1543">
        <v>98</v>
      </c>
      <c r="S12" s="1536"/>
    </row>
    <row r="13" spans="1:19" s="967" customFormat="1" ht="11.25" customHeight="1" x14ac:dyDescent="0.15">
      <c r="A13" s="1546"/>
      <c r="B13" s="2364" t="s">
        <v>540</v>
      </c>
      <c r="C13" s="2364"/>
      <c r="D13" s="2047"/>
      <c r="E13" s="1890"/>
      <c r="F13" s="1890"/>
      <c r="G13" s="1890"/>
      <c r="H13" s="1890"/>
      <c r="I13" s="1890"/>
      <c r="J13" s="1890"/>
      <c r="K13" s="1890"/>
      <c r="L13" s="1890"/>
      <c r="M13" s="2045"/>
      <c r="N13" s="2046"/>
      <c r="O13" s="2047"/>
      <c r="P13" s="1890"/>
      <c r="Q13" s="643"/>
      <c r="R13" s="643"/>
      <c r="S13" s="1536"/>
    </row>
    <row r="14" spans="1:19" s="967" customFormat="1" ht="11.25" customHeight="1" x14ac:dyDescent="0.15">
      <c r="A14" s="1542"/>
      <c r="B14" s="1547"/>
      <c r="C14" s="1548" t="s">
        <v>720</v>
      </c>
      <c r="D14" s="2044">
        <v>-6</v>
      </c>
      <c r="E14" s="145">
        <v>-15</v>
      </c>
      <c r="F14" s="145">
        <v>-8</v>
      </c>
      <c r="G14" s="145">
        <v>8</v>
      </c>
      <c r="H14" s="145">
        <v>9</v>
      </c>
      <c r="I14" s="145">
        <v>9</v>
      </c>
      <c r="J14" s="145">
        <v>-10</v>
      </c>
      <c r="K14" s="145">
        <v>46</v>
      </c>
      <c r="L14" s="145">
        <v>38</v>
      </c>
      <c r="M14" s="2045"/>
      <c r="N14" s="2046"/>
      <c r="O14" s="2044">
        <f>SUM(D14:F14)</f>
        <v>-29</v>
      </c>
      <c r="P14" s="145">
        <f>SUM(H14:J14)</f>
        <v>8</v>
      </c>
      <c r="Q14" s="1543">
        <v>16</v>
      </c>
      <c r="R14" s="1543">
        <v>104</v>
      </c>
      <c r="S14" s="1536"/>
    </row>
    <row r="15" spans="1:19" s="967" customFormat="1" ht="11.25" customHeight="1" x14ac:dyDescent="0.15">
      <c r="A15" s="1542"/>
      <c r="B15" s="2361" t="s">
        <v>541</v>
      </c>
      <c r="C15" s="2361"/>
      <c r="D15" s="2044">
        <v>0</v>
      </c>
      <c r="E15" s="145">
        <v>0</v>
      </c>
      <c r="F15" s="145">
        <v>0</v>
      </c>
      <c r="G15" s="145">
        <v>0</v>
      </c>
      <c r="H15" s="145">
        <v>0</v>
      </c>
      <c r="I15" s="145">
        <v>0</v>
      </c>
      <c r="J15" s="145">
        <v>0</v>
      </c>
      <c r="K15" s="145">
        <v>0</v>
      </c>
      <c r="L15" s="145">
        <v>45</v>
      </c>
      <c r="M15" s="2045"/>
      <c r="N15" s="2046"/>
      <c r="O15" s="2044">
        <f>SUM(D15:F15)</f>
        <v>0</v>
      </c>
      <c r="P15" s="145">
        <f>SUM(H15:J15)</f>
        <v>0</v>
      </c>
      <c r="Q15" s="1543">
        <v>0</v>
      </c>
      <c r="R15" s="1543">
        <v>45</v>
      </c>
      <c r="S15" s="1536"/>
    </row>
    <row r="16" spans="1:19" s="967" customFormat="1" ht="11.25" customHeight="1" x14ac:dyDescent="0.15">
      <c r="A16" s="1544"/>
      <c r="B16" s="2356" t="s">
        <v>721</v>
      </c>
      <c r="C16" s="2356"/>
      <c r="D16" s="2044">
        <v>0</v>
      </c>
      <c r="E16" s="145">
        <v>0</v>
      </c>
      <c r="F16" s="145">
        <v>0</v>
      </c>
      <c r="G16" s="145">
        <v>0</v>
      </c>
      <c r="H16" s="145">
        <v>0</v>
      </c>
      <c r="I16" s="145">
        <v>0</v>
      </c>
      <c r="J16" s="145">
        <v>0</v>
      </c>
      <c r="K16" s="145">
        <v>-18</v>
      </c>
      <c r="L16" s="145">
        <v>0</v>
      </c>
      <c r="M16" s="2045"/>
      <c r="N16" s="2046"/>
      <c r="O16" s="2049">
        <f>SUM(D16:F16)</f>
        <v>0</v>
      </c>
      <c r="P16" s="2050">
        <f>SUM(H16:J16)</f>
        <v>0</v>
      </c>
      <c r="Q16" s="1275">
        <v>0</v>
      </c>
      <c r="R16" s="1275">
        <v>-18</v>
      </c>
      <c r="S16" s="1549"/>
    </row>
    <row r="17" spans="1:19" s="967" customFormat="1" ht="11.25" customHeight="1" x14ac:dyDescent="0.15">
      <c r="A17" s="2356" t="s">
        <v>542</v>
      </c>
      <c r="B17" s="2356"/>
      <c r="C17" s="2356"/>
      <c r="D17" s="2051">
        <f>SUM(D7:D16)</f>
        <v>21</v>
      </c>
      <c r="E17" s="1891">
        <f>SUM(E7:E16)</f>
        <v>12</v>
      </c>
      <c r="F17" s="1891">
        <f>SUM(F7:F16)</f>
        <v>246</v>
      </c>
      <c r="G17" s="1891">
        <f t="shared" ref="G17" si="0">SUM(G7:G16)</f>
        <v>123</v>
      </c>
      <c r="H17" s="1891">
        <f t="shared" ref="H17" si="1">SUM(H7:H16)</f>
        <v>40</v>
      </c>
      <c r="I17" s="1891">
        <f t="shared" ref="I17" si="2">SUM(I7:I16)</f>
        <v>35</v>
      </c>
      <c r="J17" s="1891">
        <f t="shared" ref="J17" si="3">SUM(J7:J16)</f>
        <v>22</v>
      </c>
      <c r="K17" s="1891">
        <f t="shared" ref="K17" si="4">SUM(K7:K16)</f>
        <v>145</v>
      </c>
      <c r="L17" s="1891">
        <f t="shared" ref="L17" si="5">SUM(L7:L16)</f>
        <v>93</v>
      </c>
      <c r="M17" s="2052"/>
      <c r="N17" s="2046"/>
      <c r="O17" s="2044">
        <f>SUM(O7:O16)</f>
        <v>279</v>
      </c>
      <c r="P17" s="145">
        <f>SUM(P7:P16)</f>
        <v>97</v>
      </c>
      <c r="Q17" s="1543">
        <f>SUM(Q7:Q16)</f>
        <v>220</v>
      </c>
      <c r="R17" s="1543">
        <f>SUM(R7:R16)</f>
        <v>-29</v>
      </c>
      <c r="S17" s="1536"/>
    </row>
    <row r="18" spans="1:19" s="967" customFormat="1" ht="11.25" customHeight="1" x14ac:dyDescent="0.15">
      <c r="A18" s="1550"/>
      <c r="B18" s="2356" t="s">
        <v>543</v>
      </c>
      <c r="C18" s="2356"/>
      <c r="D18" s="2044">
        <v>-4</v>
      </c>
      <c r="E18" s="145">
        <v>-3</v>
      </c>
      <c r="F18" s="145">
        <v>-65</v>
      </c>
      <c r="G18" s="145">
        <v>-27</v>
      </c>
      <c r="H18" s="145">
        <v>-10</v>
      </c>
      <c r="I18" s="145">
        <v>-9</v>
      </c>
      <c r="J18" s="145">
        <v>-5</v>
      </c>
      <c r="K18" s="145">
        <v>-46</v>
      </c>
      <c r="L18" s="145">
        <v>-24</v>
      </c>
      <c r="M18" s="2045"/>
      <c r="N18" s="2046"/>
      <c r="O18" s="2044">
        <f>SUM(D18:F18)</f>
        <v>-72</v>
      </c>
      <c r="P18" s="145">
        <f>SUM(H18:J18)</f>
        <v>-24</v>
      </c>
      <c r="Q18" s="1543">
        <v>-51</v>
      </c>
      <c r="R18" s="1543">
        <v>-24</v>
      </c>
      <c r="S18" s="1536"/>
    </row>
    <row r="19" spans="1:19" s="967" customFormat="1" ht="11.25" customHeight="1" x14ac:dyDescent="0.15">
      <c r="A19" s="1544"/>
      <c r="B19" s="2358" t="s">
        <v>544</v>
      </c>
      <c r="C19" s="2358"/>
      <c r="D19" s="2044">
        <v>0</v>
      </c>
      <c r="E19" s="145">
        <v>0</v>
      </c>
      <c r="F19" s="145">
        <v>0</v>
      </c>
      <c r="G19" s="145">
        <v>0</v>
      </c>
      <c r="H19" s="145">
        <v>0</v>
      </c>
      <c r="I19" s="145">
        <v>0</v>
      </c>
      <c r="J19" s="145">
        <v>88</v>
      </c>
      <c r="K19" s="145">
        <v>0</v>
      </c>
      <c r="L19" s="145">
        <v>0</v>
      </c>
      <c r="M19" s="2045"/>
      <c r="N19" s="2046"/>
      <c r="O19" s="2044">
        <f>SUM(D19:F19)</f>
        <v>0</v>
      </c>
      <c r="P19" s="145">
        <f>SUM(H19:J19)</f>
        <v>88</v>
      </c>
      <c r="Q19" s="1543">
        <v>88</v>
      </c>
      <c r="R19" s="1543">
        <v>0</v>
      </c>
      <c r="S19" s="1536"/>
    </row>
    <row r="20" spans="1:19" s="967" customFormat="1" ht="11.25" customHeight="1" x14ac:dyDescent="0.15">
      <c r="A20" s="2358" t="s">
        <v>545</v>
      </c>
      <c r="B20" s="2358"/>
      <c r="C20" s="2358"/>
      <c r="D20" s="2053">
        <f>SUM(D17:D19)</f>
        <v>17</v>
      </c>
      <c r="E20" s="1892">
        <f>SUM(E17:E19)</f>
        <v>9</v>
      </c>
      <c r="F20" s="1892">
        <f>SUM(F17:F19)</f>
        <v>181</v>
      </c>
      <c r="G20" s="1892">
        <f t="shared" ref="G20" si="6">SUM(G17:G19)</f>
        <v>96</v>
      </c>
      <c r="H20" s="1892">
        <f t="shared" ref="H20" si="7">SUM(H17:H19)</f>
        <v>30</v>
      </c>
      <c r="I20" s="1892">
        <f t="shared" ref="I20" si="8">SUM(I17:I19)</f>
        <v>26</v>
      </c>
      <c r="J20" s="1892">
        <f t="shared" ref="J20" si="9">SUM(J17:J19)</f>
        <v>105</v>
      </c>
      <c r="K20" s="1892">
        <f t="shared" ref="K20" si="10">SUM(K17:K19)</f>
        <v>99</v>
      </c>
      <c r="L20" s="1892">
        <f t="shared" ref="L20" si="11">SUM(L17:L19)</f>
        <v>69</v>
      </c>
      <c r="M20" s="2054"/>
      <c r="N20" s="2046"/>
      <c r="O20" s="2053">
        <f>SUM(O17:O19)</f>
        <v>207</v>
      </c>
      <c r="P20" s="1892">
        <f>SUM(P17:P19)</f>
        <v>161</v>
      </c>
      <c r="Q20" s="1551">
        <f>SUM(Q17:Q19)</f>
        <v>257</v>
      </c>
      <c r="R20" s="1551">
        <f>SUM(R17:R19)</f>
        <v>-53</v>
      </c>
      <c r="S20" s="1552"/>
    </row>
    <row r="21" spans="1:19" s="967" customFormat="1" ht="11.25" customHeight="1" x14ac:dyDescent="0.15">
      <c r="A21" s="1547"/>
      <c r="B21" s="2357" t="s">
        <v>546</v>
      </c>
      <c r="C21" s="2357"/>
      <c r="D21" s="2044">
        <v>0</v>
      </c>
      <c r="E21" s="145">
        <v>0</v>
      </c>
      <c r="F21" s="2055">
        <v>0</v>
      </c>
      <c r="G21" s="2055">
        <v>-5</v>
      </c>
      <c r="H21" s="2055">
        <v>0</v>
      </c>
      <c r="I21" s="2055">
        <v>0</v>
      </c>
      <c r="J21" s="2055">
        <v>0</v>
      </c>
      <c r="K21" s="2055">
        <v>0</v>
      </c>
      <c r="L21" s="2055">
        <v>0</v>
      </c>
      <c r="M21" s="2045"/>
      <c r="N21" s="2046"/>
      <c r="O21" s="2056">
        <f>SUM(D21:F21)</f>
        <v>0</v>
      </c>
      <c r="P21" s="145">
        <f>SUM(H21:J21)</f>
        <v>0</v>
      </c>
      <c r="Q21" s="147">
        <v>-5</v>
      </c>
      <c r="R21" s="147">
        <v>0</v>
      </c>
      <c r="S21" s="1536"/>
    </row>
    <row r="22" spans="1:19" s="967" customFormat="1" ht="11.25" customHeight="1" x14ac:dyDescent="0.15">
      <c r="A22" s="2357" t="s">
        <v>547</v>
      </c>
      <c r="B22" s="2357"/>
      <c r="C22" s="2357"/>
      <c r="D22" s="2053">
        <f>SUM(D20:D21)</f>
        <v>17</v>
      </c>
      <c r="E22" s="1892">
        <f>SUM(E20:E21)</f>
        <v>9</v>
      </c>
      <c r="F22" s="1892">
        <f t="shared" ref="F22" si="12">SUM(F20:F21)</f>
        <v>181</v>
      </c>
      <c r="G22" s="1892">
        <f t="shared" ref="G22" si="13">SUM(G20:G21)</f>
        <v>91</v>
      </c>
      <c r="H22" s="1892">
        <f t="shared" ref="H22" si="14">SUM(H20:H21)</f>
        <v>30</v>
      </c>
      <c r="I22" s="1892">
        <f t="shared" ref="I22" si="15">SUM(I20:I21)</f>
        <v>26</v>
      </c>
      <c r="J22" s="1892">
        <f t="shared" ref="J22" si="16">SUM(J20:J21)</f>
        <v>105</v>
      </c>
      <c r="K22" s="1892">
        <f t="shared" ref="K22" si="17">SUM(K20:K21)</f>
        <v>99</v>
      </c>
      <c r="L22" s="1892">
        <f t="shared" ref="L22" si="18">SUM(L20:L21)</f>
        <v>69</v>
      </c>
      <c r="M22" s="2054"/>
      <c r="N22" s="2046"/>
      <c r="O22" s="2053">
        <f>SUM(O20:O21)</f>
        <v>207</v>
      </c>
      <c r="P22" s="1892">
        <f>SUM(P20:P21)</f>
        <v>161</v>
      </c>
      <c r="Q22" s="1551">
        <f>SUM(Q20:Q21)</f>
        <v>252</v>
      </c>
      <c r="R22" s="1551">
        <f>SUM(R20:R21)</f>
        <v>-53</v>
      </c>
      <c r="S22" s="1552"/>
    </row>
    <row r="23" spans="1:19" ht="3" customHeight="1" x14ac:dyDescent="0.15">
      <c r="A23" s="2354"/>
      <c r="B23" s="2354"/>
      <c r="C23" s="2354"/>
      <c r="D23" s="1508"/>
      <c r="E23" s="1508"/>
      <c r="F23" s="1508"/>
      <c r="G23" s="1509"/>
      <c r="H23" s="1509"/>
      <c r="I23" s="1509"/>
      <c r="J23" s="1509"/>
      <c r="K23" s="1509"/>
      <c r="L23" s="1509"/>
      <c r="M23" s="1509"/>
      <c r="N23" s="1508"/>
      <c r="O23" s="1553"/>
      <c r="P23" s="1509"/>
      <c r="Q23" s="1508"/>
      <c r="R23" s="1508"/>
      <c r="S23" s="1508"/>
    </row>
    <row r="24" spans="1:19" ht="41.25" customHeight="1" x14ac:dyDescent="0.15">
      <c r="A24" s="1554" t="s">
        <v>40</v>
      </c>
      <c r="B24" s="2355" t="s">
        <v>850</v>
      </c>
      <c r="C24" s="2355"/>
      <c r="D24" s="2355"/>
      <c r="E24" s="2355"/>
      <c r="F24" s="2355"/>
      <c r="G24" s="2355"/>
      <c r="H24" s="2355"/>
      <c r="I24" s="2355"/>
      <c r="J24" s="2355"/>
      <c r="K24" s="2355"/>
      <c r="L24" s="2355"/>
      <c r="M24" s="2355"/>
      <c r="N24" s="2355"/>
      <c r="O24" s="2355"/>
      <c r="P24" s="2355"/>
      <c r="Q24" s="2355"/>
      <c r="R24" s="2355"/>
      <c r="S24" s="2355"/>
    </row>
    <row r="25" spans="1:19" ht="16.5" customHeight="1" x14ac:dyDescent="0.15">
      <c r="A25" s="1554" t="s">
        <v>135</v>
      </c>
      <c r="B25" s="2355" t="s">
        <v>548</v>
      </c>
      <c r="C25" s="2355"/>
      <c r="D25" s="2355"/>
      <c r="E25" s="2355"/>
      <c r="F25" s="2355"/>
      <c r="G25" s="2355"/>
      <c r="H25" s="2355"/>
      <c r="I25" s="2355"/>
      <c r="J25" s="2355"/>
      <c r="K25" s="2355"/>
      <c r="L25" s="2355"/>
      <c r="M25" s="2355"/>
      <c r="N25" s="2355"/>
      <c r="O25" s="2355"/>
      <c r="P25" s="2355"/>
      <c r="Q25" s="2355"/>
      <c r="R25" s="2355"/>
      <c r="S25" s="2355"/>
    </row>
    <row r="33" ht="24" customHeight="1" x14ac:dyDescent="0.15"/>
    <row r="34" ht="24" customHeight="1" x14ac:dyDescent="0.15"/>
  </sheetData>
  <sheetProtection selectLockedCells="1"/>
  <mergeCells count="22">
    <mergeCell ref="A1:S1"/>
    <mergeCell ref="A4:C4"/>
    <mergeCell ref="A3:C3"/>
    <mergeCell ref="A5:C5"/>
    <mergeCell ref="A17:C17"/>
    <mergeCell ref="B16:C16"/>
    <mergeCell ref="B8:C8"/>
    <mergeCell ref="A6:C6"/>
    <mergeCell ref="B7:C7"/>
    <mergeCell ref="B15:C15"/>
    <mergeCell ref="B12:C12"/>
    <mergeCell ref="B13:C13"/>
    <mergeCell ref="B10:C10"/>
    <mergeCell ref="B9:C9"/>
    <mergeCell ref="B25:S25"/>
    <mergeCell ref="A23:C23"/>
    <mergeCell ref="B18:C18"/>
    <mergeCell ref="A22:C22"/>
    <mergeCell ref="A20:C20"/>
    <mergeCell ref="B21:C21"/>
    <mergeCell ref="B24:S24"/>
    <mergeCell ref="B19:C19"/>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Normal="100" workbookViewId="0">
      <selection activeCell="P32" sqref="P32"/>
    </sheetView>
  </sheetViews>
  <sheetFormatPr defaultColWidth="8.42578125" defaultRowHeight="6.95" customHeight="1" x14ac:dyDescent="0.2"/>
  <cols>
    <col min="1" max="2" width="2.140625" style="162" customWidth="1"/>
    <col min="3" max="3" width="37.42578125" style="162" customWidth="1"/>
    <col min="4" max="4" width="8.7109375" style="164" customWidth="1"/>
    <col min="5" max="5" width="7.42578125" style="165" customWidth="1"/>
    <col min="6" max="12" width="7.42578125" style="161" customWidth="1"/>
    <col min="13" max="13" width="1.28515625" style="161" customWidth="1"/>
    <col min="14" max="14" width="1.7109375" style="166" customWidth="1"/>
    <col min="15" max="15" width="1.28515625" style="167" customWidth="1"/>
    <col min="16" max="16" width="8.5703125" style="161" customWidth="1"/>
    <col min="17" max="19" width="7.140625" style="161" customWidth="1"/>
    <col min="20" max="20" width="1.28515625" style="161" customWidth="1"/>
    <col min="21" max="21" width="8.42578125" style="168" customWidth="1"/>
    <col min="22" max="23" width="8.42578125" style="161" customWidth="1"/>
    <col min="24" max="24" width="10.28515625" style="169" customWidth="1"/>
    <col min="25" max="25" width="8.42578125" style="170" customWidth="1"/>
    <col min="26" max="26" width="8.42578125" style="161" customWidth="1"/>
    <col min="27" max="16384" width="8.42578125" style="161"/>
  </cols>
  <sheetData>
    <row r="1" spans="1:24" ht="15" customHeight="1" x14ac:dyDescent="0.2">
      <c r="A1" s="2383" t="s">
        <v>43</v>
      </c>
      <c r="B1" s="2383"/>
      <c r="C1" s="2383"/>
      <c r="D1" s="2383"/>
      <c r="E1" s="2383"/>
      <c r="F1" s="2383"/>
      <c r="G1" s="2383"/>
      <c r="H1" s="2383"/>
      <c r="I1" s="2383"/>
      <c r="J1" s="2383"/>
      <c r="K1" s="2383"/>
      <c r="L1" s="2383"/>
      <c r="M1" s="2383"/>
      <c r="N1" s="2383"/>
      <c r="O1" s="2383"/>
      <c r="P1" s="2383"/>
      <c r="Q1" s="2383"/>
      <c r="R1" s="2383"/>
      <c r="S1" s="2383"/>
      <c r="T1" s="2383"/>
      <c r="X1" s="2370"/>
    </row>
    <row r="2" spans="1:24" s="38" customFormat="1" ht="8.25" customHeight="1" x14ac:dyDescent="0.15">
      <c r="A2" s="39"/>
      <c r="B2" s="39"/>
      <c r="C2" s="39"/>
      <c r="D2" s="40"/>
      <c r="E2" s="40"/>
      <c r="F2" s="39"/>
      <c r="G2" s="39"/>
      <c r="H2" s="39"/>
      <c r="I2" s="39"/>
      <c r="J2" s="39"/>
      <c r="K2" s="39"/>
      <c r="L2" s="39"/>
      <c r="M2" s="39"/>
      <c r="N2" s="39"/>
      <c r="O2" s="39"/>
      <c r="P2" s="41"/>
      <c r="Q2" s="42"/>
      <c r="R2" s="39"/>
      <c r="S2" s="39"/>
      <c r="T2" s="39"/>
    </row>
    <row r="3" spans="1:24" ht="9.75" customHeight="1" x14ac:dyDescent="0.2">
      <c r="A3" s="43"/>
      <c r="B3" s="43"/>
      <c r="C3" s="43"/>
      <c r="D3" s="44"/>
      <c r="E3" s="2384"/>
      <c r="F3" s="2384"/>
      <c r="G3" s="2384"/>
      <c r="H3" s="2384"/>
      <c r="I3" s="2384"/>
      <c r="J3" s="2384"/>
      <c r="K3" s="2384"/>
      <c r="L3" s="2384"/>
      <c r="M3" s="45"/>
      <c r="N3" s="46"/>
      <c r="O3" s="47"/>
      <c r="P3" s="48" t="s">
        <v>44</v>
      </c>
      <c r="Q3" s="49" t="s">
        <v>45</v>
      </c>
      <c r="R3" s="49" t="s">
        <v>45</v>
      </c>
      <c r="S3" s="49" t="s">
        <v>46</v>
      </c>
      <c r="T3" s="50"/>
    </row>
    <row r="4" spans="1:24" ht="9.75" customHeight="1" x14ac:dyDescent="0.2">
      <c r="A4" s="2341"/>
      <c r="B4" s="2341"/>
      <c r="C4" s="2341"/>
      <c r="D4" s="51" t="s">
        <v>847</v>
      </c>
      <c r="E4" s="52" t="s">
        <v>2</v>
      </c>
      <c r="F4" s="52" t="s">
        <v>3</v>
      </c>
      <c r="G4" s="52" t="s">
        <v>4</v>
      </c>
      <c r="H4" s="52" t="s">
        <v>5</v>
      </c>
      <c r="I4" s="52" t="s">
        <v>6</v>
      </c>
      <c r="J4" s="52" t="s">
        <v>7</v>
      </c>
      <c r="K4" s="52" t="s">
        <v>8</v>
      </c>
      <c r="L4" s="52" t="s">
        <v>9</v>
      </c>
      <c r="M4" s="53"/>
      <c r="N4" s="54"/>
      <c r="O4" s="55"/>
      <c r="P4" s="56" t="s">
        <v>846</v>
      </c>
      <c r="Q4" s="52" t="s">
        <v>846</v>
      </c>
      <c r="R4" s="52" t="s">
        <v>47</v>
      </c>
      <c r="S4" s="52" t="s">
        <v>47</v>
      </c>
      <c r="T4" s="57"/>
    </row>
    <row r="5" spans="1:24" ht="6" customHeight="1" x14ac:dyDescent="0.2">
      <c r="A5" s="58"/>
      <c r="B5" s="58"/>
      <c r="C5" s="58"/>
      <c r="D5" s="59"/>
      <c r="E5" s="60"/>
      <c r="F5" s="60"/>
      <c r="G5" s="60"/>
      <c r="H5" s="60"/>
      <c r="I5" s="60"/>
      <c r="J5" s="60"/>
      <c r="K5" s="60"/>
      <c r="L5" s="60"/>
      <c r="M5" s="46"/>
      <c r="N5" s="46"/>
      <c r="O5" s="46"/>
      <c r="P5" s="60"/>
      <c r="Q5" s="60"/>
      <c r="R5" s="60"/>
      <c r="S5" s="60"/>
      <c r="T5" s="61"/>
    </row>
    <row r="6" spans="1:24" ht="10.5" customHeight="1" x14ac:dyDescent="0.2">
      <c r="A6" s="2335" t="s">
        <v>48</v>
      </c>
      <c r="B6" s="2335"/>
      <c r="C6" s="2335"/>
      <c r="D6" s="62"/>
      <c r="E6" s="1878"/>
      <c r="F6" s="1878"/>
      <c r="G6" s="1878"/>
      <c r="H6" s="1878"/>
      <c r="I6" s="1878"/>
      <c r="J6" s="1878"/>
      <c r="K6" s="1878"/>
      <c r="L6" s="1878"/>
      <c r="M6" s="45"/>
      <c r="N6" s="64"/>
      <c r="O6" s="62"/>
      <c r="P6" s="65"/>
      <c r="Q6" s="63"/>
      <c r="R6" s="63"/>
      <c r="S6" s="63"/>
      <c r="T6" s="66"/>
    </row>
    <row r="7" spans="1:24" ht="10.5" customHeight="1" x14ac:dyDescent="0.2">
      <c r="A7" s="58"/>
      <c r="B7" s="2382" t="s">
        <v>49</v>
      </c>
      <c r="C7" s="2382"/>
      <c r="D7" s="2057">
        <v>2694</v>
      </c>
      <c r="E7" s="1893">
        <v>2460</v>
      </c>
      <c r="F7" s="1007">
        <v>2596</v>
      </c>
      <c r="G7" s="1007">
        <v>2539</v>
      </c>
      <c r="H7" s="1007">
        <v>2577</v>
      </c>
      <c r="I7" s="1007">
        <v>2476</v>
      </c>
      <c r="J7" s="1007">
        <v>2473</v>
      </c>
      <c r="K7" s="1007">
        <v>2464</v>
      </c>
      <c r="L7" s="1007">
        <v>2276</v>
      </c>
      <c r="M7" s="2058"/>
      <c r="N7" s="2059"/>
      <c r="O7" s="2060"/>
      <c r="P7" s="2061">
        <f>SUM(D7:F7)</f>
        <v>7750</v>
      </c>
      <c r="Q7" s="70">
        <f>SUM(H7:J7)</f>
        <v>7526</v>
      </c>
      <c r="R7" s="70">
        <v>10065</v>
      </c>
      <c r="S7" s="70">
        <v>8977</v>
      </c>
      <c r="T7" s="71"/>
    </row>
    <row r="8" spans="1:24" ht="10.5" customHeight="1" x14ac:dyDescent="0.2">
      <c r="A8" s="72"/>
      <c r="B8" s="2373" t="s">
        <v>50</v>
      </c>
      <c r="C8" s="2373"/>
      <c r="D8" s="73">
        <v>2038</v>
      </c>
      <c r="E8" s="1894">
        <v>2082</v>
      </c>
      <c r="F8" s="2062">
        <v>1969</v>
      </c>
      <c r="G8" s="2062">
        <v>1913</v>
      </c>
      <c r="H8" s="2062">
        <v>1970</v>
      </c>
      <c r="I8" s="2062">
        <v>1900</v>
      </c>
      <c r="J8" s="2062">
        <v>1986</v>
      </c>
      <c r="K8" s="2062">
        <v>1805</v>
      </c>
      <c r="L8" s="2062">
        <v>1828</v>
      </c>
      <c r="M8" s="2063"/>
      <c r="N8" s="2059"/>
      <c r="O8" s="2064"/>
      <c r="P8" s="2065">
        <f>SUM(D8:F8)</f>
        <v>6089</v>
      </c>
      <c r="Q8" s="74">
        <f>SUM(H8:J8)</f>
        <v>5856</v>
      </c>
      <c r="R8" s="74">
        <v>7769</v>
      </c>
      <c r="S8" s="74">
        <v>7303</v>
      </c>
      <c r="T8" s="75"/>
    </row>
    <row r="9" spans="1:24" ht="10.5" customHeight="1" x14ac:dyDescent="0.2">
      <c r="A9" s="76"/>
      <c r="B9" s="2367" t="s">
        <v>51</v>
      </c>
      <c r="C9" s="2367"/>
      <c r="D9" s="2066">
        <f>SUM(D7:D8)</f>
        <v>4732</v>
      </c>
      <c r="E9" s="581">
        <f>SUM(E7:E8)</f>
        <v>4542</v>
      </c>
      <c r="F9" s="581">
        <f t="shared" ref="F9:L9" si="0">SUM(F7:F8)</f>
        <v>4565</v>
      </c>
      <c r="G9" s="581">
        <f t="shared" si="0"/>
        <v>4452</v>
      </c>
      <c r="H9" s="581">
        <f t="shared" si="0"/>
        <v>4547</v>
      </c>
      <c r="I9" s="581">
        <f t="shared" si="0"/>
        <v>4376</v>
      </c>
      <c r="J9" s="581">
        <f t="shared" si="0"/>
        <v>4459</v>
      </c>
      <c r="K9" s="581">
        <f t="shared" si="0"/>
        <v>4269</v>
      </c>
      <c r="L9" s="581">
        <f t="shared" si="0"/>
        <v>4104</v>
      </c>
      <c r="M9" s="579"/>
      <c r="N9" s="1426"/>
      <c r="O9" s="2066"/>
      <c r="P9" s="2067">
        <f>SUM(P7:P8)</f>
        <v>13839</v>
      </c>
      <c r="Q9" s="78">
        <f>SUM(Q7:Q8)</f>
        <v>13382</v>
      </c>
      <c r="R9" s="78">
        <v>17834</v>
      </c>
      <c r="S9" s="78">
        <v>16280</v>
      </c>
      <c r="T9" s="71"/>
    </row>
    <row r="10" spans="1:24" ht="10.5" customHeight="1" x14ac:dyDescent="0.2">
      <c r="A10" s="81"/>
      <c r="B10" s="2367" t="s">
        <v>52</v>
      </c>
      <c r="C10" s="2367"/>
      <c r="D10" s="2057">
        <v>291</v>
      </c>
      <c r="E10" s="1893">
        <v>255</v>
      </c>
      <c r="F10" s="2068">
        <v>338</v>
      </c>
      <c r="G10" s="2068">
        <v>264</v>
      </c>
      <c r="H10" s="2068">
        <v>241</v>
      </c>
      <c r="I10" s="2068">
        <v>212</v>
      </c>
      <c r="J10" s="2068">
        <v>153</v>
      </c>
      <c r="K10" s="2068">
        <v>229</v>
      </c>
      <c r="L10" s="2068">
        <v>209</v>
      </c>
      <c r="M10" s="2069"/>
      <c r="N10" s="2070"/>
      <c r="O10" s="2071"/>
      <c r="P10" s="2061">
        <f>SUM(D10:F10)</f>
        <v>884</v>
      </c>
      <c r="Q10" s="70">
        <f>SUM(H10:J10)</f>
        <v>606</v>
      </c>
      <c r="R10" s="70">
        <v>870</v>
      </c>
      <c r="S10" s="70">
        <v>829</v>
      </c>
      <c r="T10" s="83"/>
    </row>
    <row r="11" spans="1:24" ht="10.5" customHeight="1" x14ac:dyDescent="0.2">
      <c r="A11" s="81"/>
      <c r="B11" s="2367" t="s">
        <v>53</v>
      </c>
      <c r="C11" s="2367"/>
      <c r="D11" s="73">
        <v>2670</v>
      </c>
      <c r="E11" s="1894">
        <v>2588</v>
      </c>
      <c r="F11" s="2072">
        <v>2760</v>
      </c>
      <c r="G11" s="2072">
        <v>2591</v>
      </c>
      <c r="H11" s="2072">
        <v>2572</v>
      </c>
      <c r="I11" s="2072">
        <v>2517</v>
      </c>
      <c r="J11" s="2072">
        <v>2578</v>
      </c>
      <c r="K11" s="2072">
        <v>2570</v>
      </c>
      <c r="L11" s="2072">
        <v>2452</v>
      </c>
      <c r="M11" s="2073"/>
      <c r="N11" s="2070"/>
      <c r="O11" s="2074"/>
      <c r="P11" s="2065">
        <f>SUM(D11:F11)</f>
        <v>8018</v>
      </c>
      <c r="Q11" s="85">
        <f>SUM(H11:J11)</f>
        <v>7667</v>
      </c>
      <c r="R11" s="74">
        <v>10258</v>
      </c>
      <c r="S11" s="74">
        <v>9571</v>
      </c>
      <c r="T11" s="75"/>
    </row>
    <row r="12" spans="1:24" ht="10.5" customHeight="1" x14ac:dyDescent="0.2">
      <c r="A12" s="81"/>
      <c r="B12" s="2367" t="s">
        <v>54</v>
      </c>
      <c r="C12" s="2367"/>
      <c r="D12" s="2066">
        <f>D9-D10-D11</f>
        <v>1771</v>
      </c>
      <c r="E12" s="581">
        <f>E9-E10-E11</f>
        <v>1699</v>
      </c>
      <c r="F12" s="581">
        <f t="shared" ref="F12:L12" si="1">F9-F10-F11</f>
        <v>1467</v>
      </c>
      <c r="G12" s="581">
        <f t="shared" si="1"/>
        <v>1597</v>
      </c>
      <c r="H12" s="581">
        <f t="shared" si="1"/>
        <v>1734</v>
      </c>
      <c r="I12" s="581">
        <f t="shared" si="1"/>
        <v>1647</v>
      </c>
      <c r="J12" s="581">
        <f t="shared" si="1"/>
        <v>1728</v>
      </c>
      <c r="K12" s="581">
        <f t="shared" si="1"/>
        <v>1470</v>
      </c>
      <c r="L12" s="581">
        <f t="shared" si="1"/>
        <v>1443</v>
      </c>
      <c r="M12" s="579"/>
      <c r="N12" s="1426"/>
      <c r="O12" s="2066"/>
      <c r="P12" s="2075">
        <f>P9-P10-P11</f>
        <v>4937</v>
      </c>
      <c r="Q12" s="86">
        <f>Q9-Q10-Q11</f>
        <v>5109</v>
      </c>
      <c r="R12" s="78">
        <v>6706</v>
      </c>
      <c r="S12" s="78">
        <v>5880</v>
      </c>
      <c r="T12" s="71"/>
    </row>
    <row r="13" spans="1:24" ht="10.5" customHeight="1" x14ac:dyDescent="0.2">
      <c r="A13" s="81"/>
      <c r="B13" s="2367" t="s">
        <v>55</v>
      </c>
      <c r="C13" s="2367"/>
      <c r="D13" s="73">
        <v>373</v>
      </c>
      <c r="E13" s="1007">
        <v>351</v>
      </c>
      <c r="F13" s="2076">
        <v>285</v>
      </c>
      <c r="G13" s="2076">
        <v>329</v>
      </c>
      <c r="H13" s="2076">
        <v>365</v>
      </c>
      <c r="I13" s="2076">
        <v>328</v>
      </c>
      <c r="J13" s="2076">
        <v>400</v>
      </c>
      <c r="K13" s="2076">
        <v>306</v>
      </c>
      <c r="L13" s="2076">
        <v>346</v>
      </c>
      <c r="M13" s="2058"/>
      <c r="N13" s="1426"/>
      <c r="O13" s="2077"/>
      <c r="P13" s="2061">
        <f>SUM(D13:F13)</f>
        <v>1009</v>
      </c>
      <c r="Q13" s="88">
        <f>SUM(H13:J13)</f>
        <v>1093</v>
      </c>
      <c r="R13" s="87">
        <v>1422</v>
      </c>
      <c r="S13" s="87">
        <v>1162</v>
      </c>
      <c r="T13" s="71"/>
    </row>
    <row r="14" spans="1:24" ht="10.5" customHeight="1" x14ac:dyDescent="0.2">
      <c r="A14" s="81"/>
      <c r="B14" s="2367" t="s">
        <v>56</v>
      </c>
      <c r="C14" s="2367"/>
      <c r="D14" s="2078">
        <f>D12-D13</f>
        <v>1398</v>
      </c>
      <c r="E14" s="1895">
        <f>E12-E13</f>
        <v>1348</v>
      </c>
      <c r="F14" s="1895">
        <f t="shared" ref="F14:L14" si="2">F12-F13</f>
        <v>1182</v>
      </c>
      <c r="G14" s="1895">
        <f t="shared" si="2"/>
        <v>1268</v>
      </c>
      <c r="H14" s="1895">
        <f t="shared" si="2"/>
        <v>1369</v>
      </c>
      <c r="I14" s="1895">
        <f t="shared" si="2"/>
        <v>1319</v>
      </c>
      <c r="J14" s="1895">
        <f t="shared" si="2"/>
        <v>1328</v>
      </c>
      <c r="K14" s="1895">
        <f t="shared" si="2"/>
        <v>1164</v>
      </c>
      <c r="L14" s="1895">
        <f t="shared" si="2"/>
        <v>1097</v>
      </c>
      <c r="M14" s="2079"/>
      <c r="N14" s="2070"/>
      <c r="O14" s="2078"/>
      <c r="P14" s="2080">
        <f>P12-P13</f>
        <v>3928</v>
      </c>
      <c r="Q14" s="89">
        <f>Q12-Q13</f>
        <v>4016</v>
      </c>
      <c r="R14" s="89">
        <v>5284</v>
      </c>
      <c r="S14" s="89">
        <v>4718</v>
      </c>
      <c r="T14" s="91"/>
    </row>
    <row r="15" spans="1:24" ht="10.5" customHeight="1" x14ac:dyDescent="0.2">
      <c r="A15" s="81"/>
      <c r="B15" s="2367" t="s">
        <v>57</v>
      </c>
      <c r="C15" s="2367"/>
      <c r="D15" s="92">
        <v>6</v>
      </c>
      <c r="E15" s="1896">
        <v>7</v>
      </c>
      <c r="F15" s="872">
        <v>4</v>
      </c>
      <c r="G15" s="872">
        <v>2</v>
      </c>
      <c r="H15" s="872">
        <v>4</v>
      </c>
      <c r="I15" s="872">
        <v>6</v>
      </c>
      <c r="J15" s="872">
        <v>5</v>
      </c>
      <c r="K15" s="872">
        <v>5</v>
      </c>
      <c r="L15" s="872">
        <v>4</v>
      </c>
      <c r="M15" s="873"/>
      <c r="N15" s="1426"/>
      <c r="O15" s="2081"/>
      <c r="P15" s="2065">
        <f>SUM(D15:F15)</f>
        <v>17</v>
      </c>
      <c r="Q15" s="89">
        <f>SUM(H15:J15)</f>
        <v>15</v>
      </c>
      <c r="R15" s="93">
        <v>17</v>
      </c>
      <c r="S15" s="93">
        <v>19</v>
      </c>
      <c r="T15" s="91"/>
    </row>
    <row r="16" spans="1:24" ht="10.5" customHeight="1" x14ac:dyDescent="0.2">
      <c r="A16" s="81"/>
      <c r="B16" s="96"/>
      <c r="C16" s="67" t="s">
        <v>58</v>
      </c>
      <c r="D16" s="2057">
        <v>28</v>
      </c>
      <c r="E16" s="1893">
        <v>28</v>
      </c>
      <c r="F16" s="581">
        <v>23</v>
      </c>
      <c r="G16" s="581">
        <v>24</v>
      </c>
      <c r="H16" s="581">
        <v>23</v>
      </c>
      <c r="I16" s="581">
        <v>24</v>
      </c>
      <c r="J16" s="581">
        <v>18</v>
      </c>
      <c r="K16" s="581">
        <v>24</v>
      </c>
      <c r="L16" s="581">
        <v>9</v>
      </c>
      <c r="M16" s="579"/>
      <c r="N16" s="1426"/>
      <c r="O16" s="2066"/>
      <c r="P16" s="2061">
        <f>SUM(D16:F16)</f>
        <v>79</v>
      </c>
      <c r="Q16" s="70">
        <f>SUM(H16:J16)</f>
        <v>65</v>
      </c>
      <c r="R16" s="78">
        <v>89</v>
      </c>
      <c r="S16" s="78">
        <v>52</v>
      </c>
      <c r="T16" s="71"/>
    </row>
    <row r="17" spans="1:20" ht="10.5" customHeight="1" x14ac:dyDescent="0.2">
      <c r="A17" s="81"/>
      <c r="B17" s="96"/>
      <c r="C17" s="67" t="s">
        <v>59</v>
      </c>
      <c r="D17" s="2060">
        <v>1364</v>
      </c>
      <c r="E17" s="1007">
        <v>1313</v>
      </c>
      <c r="F17" s="1664">
        <v>1155</v>
      </c>
      <c r="G17" s="1664">
        <v>1242</v>
      </c>
      <c r="H17" s="1664">
        <v>1342</v>
      </c>
      <c r="I17" s="1664">
        <v>1289</v>
      </c>
      <c r="J17" s="1664">
        <v>1305</v>
      </c>
      <c r="K17" s="1664">
        <v>1135</v>
      </c>
      <c r="L17" s="1664">
        <v>1084</v>
      </c>
      <c r="M17" s="579"/>
      <c r="N17" s="1426"/>
      <c r="O17" s="2082"/>
      <c r="P17" s="2061">
        <f>SUM(D17:F17)</f>
        <v>3832</v>
      </c>
      <c r="Q17" s="70">
        <f>SUM(H17:J17)</f>
        <v>3936</v>
      </c>
      <c r="R17" s="99">
        <v>5178</v>
      </c>
      <c r="S17" s="99">
        <v>4647</v>
      </c>
      <c r="T17" s="71"/>
    </row>
    <row r="18" spans="1:20" ht="10.5" customHeight="1" x14ac:dyDescent="0.2">
      <c r="A18" s="81"/>
      <c r="B18" s="2367" t="s">
        <v>60</v>
      </c>
      <c r="C18" s="2367"/>
      <c r="D18" s="2078">
        <f>SUM(D16:D17)</f>
        <v>1392</v>
      </c>
      <c r="E18" s="1895">
        <f>SUM(E16:E17)</f>
        <v>1341</v>
      </c>
      <c r="F18" s="1895">
        <f t="shared" ref="F18:L18" si="3">SUM(F16:F17)</f>
        <v>1178</v>
      </c>
      <c r="G18" s="1895">
        <f t="shared" si="3"/>
        <v>1266</v>
      </c>
      <c r="H18" s="1895">
        <f t="shared" si="3"/>
        <v>1365</v>
      </c>
      <c r="I18" s="1895">
        <f t="shared" si="3"/>
        <v>1313</v>
      </c>
      <c r="J18" s="1895">
        <f t="shared" si="3"/>
        <v>1323</v>
      </c>
      <c r="K18" s="1895">
        <f t="shared" si="3"/>
        <v>1159</v>
      </c>
      <c r="L18" s="1895">
        <f t="shared" si="3"/>
        <v>1093</v>
      </c>
      <c r="M18" s="2079"/>
      <c r="N18" s="2070"/>
      <c r="O18" s="2078"/>
      <c r="P18" s="2080">
        <f>SUM(P16:P17)</f>
        <v>3911</v>
      </c>
      <c r="Q18" s="100">
        <f>SUM(Q16:Q17)</f>
        <v>4001</v>
      </c>
      <c r="R18" s="100">
        <v>5267</v>
      </c>
      <c r="S18" s="100">
        <v>4699</v>
      </c>
      <c r="T18" s="102"/>
    </row>
    <row r="19" spans="1:20" ht="10.5" customHeight="1" x14ac:dyDescent="0.2">
      <c r="A19" s="2372" t="s">
        <v>61</v>
      </c>
      <c r="B19" s="2372"/>
      <c r="C19" s="2372"/>
      <c r="D19" s="2083"/>
      <c r="E19" s="130"/>
      <c r="F19" s="130"/>
      <c r="G19" s="130"/>
      <c r="H19" s="130"/>
      <c r="I19" s="130"/>
      <c r="J19" s="130"/>
      <c r="K19" s="130"/>
      <c r="L19" s="130"/>
      <c r="M19" s="2084"/>
      <c r="N19" s="2085"/>
      <c r="O19" s="2083"/>
      <c r="P19" s="2086"/>
      <c r="Q19" s="105"/>
      <c r="R19" s="105"/>
      <c r="S19" s="105"/>
      <c r="T19" s="66"/>
    </row>
    <row r="20" spans="1:20" ht="10.5" customHeight="1" x14ac:dyDescent="0.2">
      <c r="A20" s="106"/>
      <c r="B20" s="2368" t="s">
        <v>62</v>
      </c>
      <c r="C20" s="2368"/>
      <c r="D20" s="2087">
        <v>0.56399999999999995</v>
      </c>
      <c r="E20" s="108">
        <v>0.56999999999999995</v>
      </c>
      <c r="F20" s="108">
        <v>0.60499999999999998</v>
      </c>
      <c r="G20" s="108">
        <v>0.58199999999999996</v>
      </c>
      <c r="H20" s="108">
        <v>0.56599999999999995</v>
      </c>
      <c r="I20" s="108">
        <v>0.57499999999999996</v>
      </c>
      <c r="J20" s="108">
        <v>0.57799999999999996</v>
      </c>
      <c r="K20" s="108">
        <v>0.60199999999999998</v>
      </c>
      <c r="L20" s="108">
        <v>0.59699999999999998</v>
      </c>
      <c r="M20" s="2088"/>
      <c r="N20" s="2089"/>
      <c r="O20" s="2087"/>
      <c r="P20" s="2090">
        <v>0.57899999999999996</v>
      </c>
      <c r="Q20" s="108">
        <v>0.57299999999999995</v>
      </c>
      <c r="R20" s="107">
        <v>0.57499999999999996</v>
      </c>
      <c r="S20" s="107">
        <v>0.58799999999999997</v>
      </c>
      <c r="T20" s="109"/>
    </row>
    <row r="21" spans="1:20" ht="10.5" customHeight="1" x14ac:dyDescent="0.2">
      <c r="A21" s="81"/>
      <c r="B21" s="2367" t="s">
        <v>722</v>
      </c>
      <c r="C21" s="2367"/>
      <c r="D21" s="2087">
        <v>0.55400000000000005</v>
      </c>
      <c r="E21" s="108">
        <v>0.56100000000000005</v>
      </c>
      <c r="F21" s="108">
        <v>0.54400000000000004</v>
      </c>
      <c r="G21" s="108">
        <v>0.56200000000000006</v>
      </c>
      <c r="H21" s="108">
        <v>0.55000000000000004</v>
      </c>
      <c r="I21" s="108">
        <v>0.55900000000000005</v>
      </c>
      <c r="J21" s="108">
        <v>0.55100000000000005</v>
      </c>
      <c r="K21" s="108">
        <v>0.56499999999999995</v>
      </c>
      <c r="L21" s="108">
        <v>0.57299999999999995</v>
      </c>
      <c r="M21" s="2088"/>
      <c r="N21" s="2089"/>
      <c r="O21" s="2087"/>
      <c r="P21" s="2090">
        <v>0.55300000000000005</v>
      </c>
      <c r="Q21" s="108">
        <v>0.55400000000000005</v>
      </c>
      <c r="R21" s="107">
        <v>0.55600000000000005</v>
      </c>
      <c r="S21" s="107">
        <v>0.57199999999999995</v>
      </c>
      <c r="T21" s="109"/>
    </row>
    <row r="22" spans="1:20" ht="10.5" customHeight="1" x14ac:dyDescent="0.2">
      <c r="A22" s="81"/>
      <c r="B22" s="2367" t="s">
        <v>723</v>
      </c>
      <c r="C22" s="2367"/>
      <c r="D22" s="2091">
        <v>2.7000000000000001E-3</v>
      </c>
      <c r="E22" s="112">
        <v>2.5999999999999999E-3</v>
      </c>
      <c r="F22" s="112">
        <v>3.0000000000000001E-3</v>
      </c>
      <c r="G22" s="112">
        <v>2.7000000000000001E-3</v>
      </c>
      <c r="H22" s="112">
        <v>2.8999999999999998E-3</v>
      </c>
      <c r="I22" s="112">
        <v>2.3999999999999998E-3</v>
      </c>
      <c r="J22" s="112">
        <v>2.2000000000000001E-3</v>
      </c>
      <c r="K22" s="112">
        <v>2.3E-3</v>
      </c>
      <c r="L22" s="112">
        <v>2.3999999999999998E-3</v>
      </c>
      <c r="M22" s="2088"/>
      <c r="N22" s="2089"/>
      <c r="O22" s="2091"/>
      <c r="P22" s="2092">
        <v>2.8E-3</v>
      </c>
      <c r="Q22" s="112">
        <v>2.5000000000000001E-3</v>
      </c>
      <c r="R22" s="111">
        <v>2.5999999999999999E-3</v>
      </c>
      <c r="S22" s="111">
        <v>2.5000000000000001E-3</v>
      </c>
      <c r="T22" s="109"/>
    </row>
    <row r="23" spans="1:20" ht="10.5" customHeight="1" x14ac:dyDescent="0.2">
      <c r="A23" s="113"/>
      <c r="B23" s="2373" t="s">
        <v>64</v>
      </c>
      <c r="C23" s="2367"/>
      <c r="D23" s="2087">
        <v>0.155</v>
      </c>
      <c r="E23" s="108">
        <v>0.158</v>
      </c>
      <c r="F23" s="2093">
        <v>0.13800000000000001</v>
      </c>
      <c r="G23" s="2093">
        <v>0.153</v>
      </c>
      <c r="H23" s="2093">
        <v>0.16700000000000001</v>
      </c>
      <c r="I23" s="2093">
        <v>0.17</v>
      </c>
      <c r="J23" s="2093">
        <v>0.17399999999999999</v>
      </c>
      <c r="K23" s="2093">
        <v>0.158</v>
      </c>
      <c r="L23" s="2093">
        <v>0.16300000000000001</v>
      </c>
      <c r="M23" s="2094"/>
      <c r="N23" s="2095"/>
      <c r="O23" s="2096"/>
      <c r="P23" s="2090">
        <v>0.15</v>
      </c>
      <c r="Q23" s="108">
        <v>0.17100000000000001</v>
      </c>
      <c r="R23" s="107">
        <v>0.16600000000000001</v>
      </c>
      <c r="S23" s="107">
        <v>0.183</v>
      </c>
      <c r="T23" s="115"/>
    </row>
    <row r="24" spans="1:20" ht="10.5" customHeight="1" x14ac:dyDescent="0.2">
      <c r="A24" s="113"/>
      <c r="B24" s="2373" t="s">
        <v>724</v>
      </c>
      <c r="C24" s="2367"/>
      <c r="D24" s="2087">
        <v>0.156</v>
      </c>
      <c r="E24" s="108">
        <v>0.159</v>
      </c>
      <c r="F24" s="108">
        <v>0.16</v>
      </c>
      <c r="G24" s="108">
        <v>0.16400000000000001</v>
      </c>
      <c r="H24" s="108">
        <v>0.17100000000000001</v>
      </c>
      <c r="I24" s="108">
        <v>0.17399999999999999</v>
      </c>
      <c r="J24" s="108">
        <v>0.188</v>
      </c>
      <c r="K24" s="108">
        <v>0.17199999999999999</v>
      </c>
      <c r="L24" s="108">
        <v>0.17299999999999999</v>
      </c>
      <c r="M24" s="2094"/>
      <c r="N24" s="2095"/>
      <c r="O24" s="2096"/>
      <c r="P24" s="2090">
        <v>0.158</v>
      </c>
      <c r="Q24" s="108">
        <v>0.17799999999999999</v>
      </c>
      <c r="R24" s="107">
        <v>0.17399999999999999</v>
      </c>
      <c r="S24" s="107">
        <v>0.18099999999999999</v>
      </c>
      <c r="T24" s="115"/>
    </row>
    <row r="25" spans="1:20" ht="10.5" customHeight="1" x14ac:dyDescent="0.2">
      <c r="A25" s="81"/>
      <c r="B25" s="2367" t="s">
        <v>66</v>
      </c>
      <c r="C25" s="2367"/>
      <c r="D25" s="2091">
        <v>1.6500000000000001E-2</v>
      </c>
      <c r="E25" s="112">
        <v>1.5900000000000001E-2</v>
      </c>
      <c r="F25" s="112">
        <v>1.66E-2</v>
      </c>
      <c r="G25" s="112">
        <v>1.67E-2</v>
      </c>
      <c r="H25" s="112">
        <v>1.6899999999999998E-2</v>
      </c>
      <c r="I25" s="112">
        <v>1.7100000000000001E-2</v>
      </c>
      <c r="J25" s="112">
        <v>1.66E-2</v>
      </c>
      <c r="K25" s="112">
        <v>1.72E-2</v>
      </c>
      <c r="L25" s="112">
        <v>1.66E-2</v>
      </c>
      <c r="M25" s="2097"/>
      <c r="N25" s="2098"/>
      <c r="O25" s="2099"/>
      <c r="P25" s="2092">
        <v>1.6299999999999999E-2</v>
      </c>
      <c r="Q25" s="112">
        <v>1.6899999999999998E-2</v>
      </c>
      <c r="R25" s="111">
        <v>1.6799999999999999E-2</v>
      </c>
      <c r="S25" s="111">
        <v>1.66E-2</v>
      </c>
      <c r="T25" s="117"/>
    </row>
    <row r="26" spans="1:20" ht="10.5" customHeight="1" x14ac:dyDescent="0.2">
      <c r="A26" s="81"/>
      <c r="B26" s="2367" t="s">
        <v>725</v>
      </c>
      <c r="C26" s="2367"/>
      <c r="D26" s="2091">
        <v>1.84E-2</v>
      </c>
      <c r="E26" s="112">
        <v>1.77E-2</v>
      </c>
      <c r="F26" s="112">
        <v>1.8599999999999998E-2</v>
      </c>
      <c r="G26" s="112">
        <v>1.8599999999999998E-2</v>
      </c>
      <c r="H26" s="112">
        <v>1.89E-2</v>
      </c>
      <c r="I26" s="112">
        <v>1.9099999999999999E-2</v>
      </c>
      <c r="J26" s="112">
        <v>1.8599999999999998E-2</v>
      </c>
      <c r="K26" s="112">
        <v>1.9199999999999998E-2</v>
      </c>
      <c r="L26" s="112">
        <v>1.8499999999999999E-2</v>
      </c>
      <c r="M26" s="2097"/>
      <c r="N26" s="2098"/>
      <c r="O26" s="2099"/>
      <c r="P26" s="2092">
        <v>1.8200000000000001E-2</v>
      </c>
      <c r="Q26" s="112">
        <v>1.8800000000000001E-2</v>
      </c>
      <c r="R26" s="111">
        <v>1.8800000000000001E-2</v>
      </c>
      <c r="S26" s="111">
        <v>1.8499999999999999E-2</v>
      </c>
      <c r="T26" s="118"/>
    </row>
    <row r="27" spans="1:20" ht="10.5" customHeight="1" x14ac:dyDescent="0.2">
      <c r="A27" s="119"/>
      <c r="B27" s="2367" t="s">
        <v>726</v>
      </c>
      <c r="C27" s="2367"/>
      <c r="D27" s="2091">
        <v>8.6E-3</v>
      </c>
      <c r="E27" s="112">
        <v>8.6999999999999994E-3</v>
      </c>
      <c r="F27" s="112">
        <v>7.6E-3</v>
      </c>
      <c r="G27" s="112">
        <v>8.3000000000000001E-3</v>
      </c>
      <c r="H27" s="112">
        <v>8.9999999999999993E-3</v>
      </c>
      <c r="I27" s="112">
        <v>9.1000000000000004E-3</v>
      </c>
      <c r="J27" s="112">
        <v>8.8999999999999999E-3</v>
      </c>
      <c r="K27" s="112">
        <v>8.0999999999999996E-3</v>
      </c>
      <c r="L27" s="112">
        <v>8.0000000000000002E-3</v>
      </c>
      <c r="M27" s="2097"/>
      <c r="N27" s="2098"/>
      <c r="O27" s="2099"/>
      <c r="P27" s="2092">
        <v>8.3000000000000001E-3</v>
      </c>
      <c r="Q27" s="112">
        <v>8.9999999999999993E-3</v>
      </c>
      <c r="R27" s="111">
        <v>8.8000000000000005E-3</v>
      </c>
      <c r="S27" s="111">
        <v>8.6999999999999994E-3</v>
      </c>
      <c r="T27" s="120"/>
    </row>
    <row r="28" spans="1:20" ht="10.5" customHeight="1" x14ac:dyDescent="0.2">
      <c r="A28" s="81"/>
      <c r="B28" s="2367" t="s">
        <v>727</v>
      </c>
      <c r="C28" s="2367"/>
      <c r="D28" s="2091">
        <v>9.5999999999999992E-3</v>
      </c>
      <c r="E28" s="112">
        <v>9.7000000000000003E-3</v>
      </c>
      <c r="F28" s="112">
        <v>8.5000000000000006E-3</v>
      </c>
      <c r="G28" s="112">
        <v>9.2999999999999992E-3</v>
      </c>
      <c r="H28" s="112">
        <v>0.01</v>
      </c>
      <c r="I28" s="112">
        <v>1.0200000000000001E-2</v>
      </c>
      <c r="J28" s="112">
        <v>0.01</v>
      </c>
      <c r="K28" s="112">
        <v>9.1000000000000004E-3</v>
      </c>
      <c r="L28" s="112">
        <v>8.8999999999999999E-3</v>
      </c>
      <c r="M28" s="2097"/>
      <c r="N28" s="2098"/>
      <c r="O28" s="2099"/>
      <c r="P28" s="2092">
        <v>9.1999999999999998E-3</v>
      </c>
      <c r="Q28" s="112">
        <v>0.01</v>
      </c>
      <c r="R28" s="111">
        <v>9.9000000000000008E-3</v>
      </c>
      <c r="S28" s="111">
        <v>9.7000000000000003E-3</v>
      </c>
      <c r="T28" s="120"/>
    </row>
    <row r="29" spans="1:20" ht="10.5" customHeight="1" x14ac:dyDescent="0.2">
      <c r="A29" s="81"/>
      <c r="B29" s="2367" t="s">
        <v>67</v>
      </c>
      <c r="C29" s="2367"/>
      <c r="D29" s="2099">
        <v>-6.7000000000000004E-2</v>
      </c>
      <c r="E29" s="121">
        <v>2.58E-2</v>
      </c>
      <c r="F29" s="121">
        <v>-6.7999999999999996E-3</v>
      </c>
      <c r="G29" s="121">
        <v>-3.1800000000000002E-2</v>
      </c>
      <c r="H29" s="121">
        <v>7.3899999999999993E-2</v>
      </c>
      <c r="I29" s="121">
        <v>-7.1499999999999994E-2</v>
      </c>
      <c r="J29" s="121">
        <v>8.4500000000000006E-2</v>
      </c>
      <c r="K29" s="121">
        <v>6.1899999999999997E-2</v>
      </c>
      <c r="L29" s="121">
        <v>-6.4999999999999997E-3</v>
      </c>
      <c r="M29" s="2097"/>
      <c r="N29" s="2098"/>
      <c r="O29" s="2100"/>
      <c r="P29" s="2101">
        <v>-4.9299999999999997E-2</v>
      </c>
      <c r="Q29" s="121">
        <v>8.14E-2</v>
      </c>
      <c r="R29" s="111">
        <v>4.7E-2</v>
      </c>
      <c r="S29" s="111">
        <v>0.183</v>
      </c>
      <c r="T29" s="120"/>
    </row>
    <row r="30" spans="1:20" ht="10.5" customHeight="1" x14ac:dyDescent="0.2">
      <c r="A30" s="81"/>
      <c r="B30" s="2373" t="s">
        <v>68</v>
      </c>
      <c r="C30" s="2367"/>
      <c r="D30" s="2087">
        <v>0.21099999999999999</v>
      </c>
      <c r="E30" s="108">
        <v>0.20599999999999999</v>
      </c>
      <c r="F30" s="108">
        <v>0.19400000000000001</v>
      </c>
      <c r="G30" s="108">
        <v>0.20599999999999999</v>
      </c>
      <c r="H30" s="108">
        <v>0.21</v>
      </c>
      <c r="I30" s="108">
        <v>0.19900000000000001</v>
      </c>
      <c r="J30" s="108">
        <v>0.23200000000000001</v>
      </c>
      <c r="K30" s="108">
        <v>0.20799999999999999</v>
      </c>
      <c r="L30" s="108">
        <v>0.24</v>
      </c>
      <c r="M30" s="2094"/>
      <c r="N30" s="2095"/>
      <c r="O30" s="2102"/>
      <c r="P30" s="2090">
        <v>0.20399999999999999</v>
      </c>
      <c r="Q30" s="122">
        <v>0.214</v>
      </c>
      <c r="R30" s="107">
        <v>0.21199999999999999</v>
      </c>
      <c r="S30" s="107">
        <v>0.19800000000000001</v>
      </c>
      <c r="T30" s="120"/>
    </row>
    <row r="31" spans="1:20" ht="10.5" customHeight="1" x14ac:dyDescent="0.2">
      <c r="A31" s="81"/>
      <c r="B31" s="2373" t="s">
        <v>728</v>
      </c>
      <c r="C31" s="2367"/>
      <c r="D31" s="2087">
        <v>0.21</v>
      </c>
      <c r="E31" s="108">
        <v>0.20699999999999999</v>
      </c>
      <c r="F31" s="108">
        <v>0.20399999999999999</v>
      </c>
      <c r="G31" s="108">
        <v>0.20699999999999999</v>
      </c>
      <c r="H31" s="108">
        <v>0.21099999999999999</v>
      </c>
      <c r="I31" s="108">
        <v>0.2</v>
      </c>
      <c r="J31" s="108">
        <v>0.18099999999999999</v>
      </c>
      <c r="K31" s="108">
        <v>0.218</v>
      </c>
      <c r="L31" s="108">
        <v>0.24099999999999999</v>
      </c>
      <c r="M31" s="2094"/>
      <c r="N31" s="2095"/>
      <c r="O31" s="2102"/>
      <c r="P31" s="2090">
        <v>0.20699999999999999</v>
      </c>
      <c r="Q31" s="108">
        <v>0.19800000000000001</v>
      </c>
      <c r="R31" s="107">
        <v>0.2</v>
      </c>
      <c r="S31" s="107">
        <v>0.20300000000000001</v>
      </c>
      <c r="T31" s="120"/>
    </row>
    <row r="32" spans="1:20" ht="10.5" customHeight="1" x14ac:dyDescent="0.2">
      <c r="A32" s="2372" t="s">
        <v>70</v>
      </c>
      <c r="B32" s="2372"/>
      <c r="C32" s="2372"/>
      <c r="D32" s="2103"/>
      <c r="E32" s="126"/>
      <c r="F32" s="126"/>
      <c r="G32" s="126"/>
      <c r="H32" s="126"/>
      <c r="I32" s="126"/>
      <c r="J32" s="126"/>
      <c r="K32" s="126"/>
      <c r="L32" s="126"/>
      <c r="M32" s="2104"/>
      <c r="N32" s="2105"/>
      <c r="O32" s="2106"/>
      <c r="P32" s="126"/>
      <c r="Q32" s="124"/>
      <c r="R32" s="124"/>
      <c r="S32" s="124"/>
      <c r="T32" s="127"/>
    </row>
    <row r="33" spans="1:20" ht="10.5" customHeight="1" x14ac:dyDescent="0.2">
      <c r="A33" s="2341" t="s">
        <v>71</v>
      </c>
      <c r="B33" s="2341"/>
      <c r="C33" s="2341"/>
      <c r="D33" s="2083"/>
      <c r="E33" s="130"/>
      <c r="F33" s="130"/>
      <c r="G33" s="130"/>
      <c r="H33" s="130"/>
      <c r="I33" s="130"/>
      <c r="J33" s="130"/>
      <c r="K33" s="130"/>
      <c r="L33" s="130"/>
      <c r="M33" s="2084"/>
      <c r="N33" s="1933"/>
      <c r="O33" s="2107"/>
      <c r="P33" s="130"/>
      <c r="Q33" s="105"/>
      <c r="R33" s="131"/>
      <c r="S33" s="131"/>
      <c r="T33" s="132"/>
    </row>
    <row r="34" spans="1:20" ht="10.5" customHeight="1" x14ac:dyDescent="0.2">
      <c r="A34" s="106"/>
      <c r="B34" s="2368" t="s">
        <v>72</v>
      </c>
      <c r="C34" s="2368"/>
      <c r="D34" s="2108">
        <v>3.07</v>
      </c>
      <c r="E34" s="1897">
        <v>2.96</v>
      </c>
      <c r="F34" s="2109">
        <v>2.61</v>
      </c>
      <c r="G34" s="2109">
        <v>2.81</v>
      </c>
      <c r="H34" s="2109">
        <v>3.02</v>
      </c>
      <c r="I34" s="2109">
        <v>2.9</v>
      </c>
      <c r="J34" s="2109">
        <v>2.96</v>
      </c>
      <c r="K34" s="2109">
        <v>2.6</v>
      </c>
      <c r="L34" s="2109">
        <v>2.61</v>
      </c>
      <c r="M34" s="2110"/>
      <c r="N34" s="2111"/>
      <c r="O34" s="2112"/>
      <c r="P34" s="2113">
        <v>8.6300000000000008</v>
      </c>
      <c r="Q34" s="135">
        <v>8.8800000000000008</v>
      </c>
      <c r="R34" s="134">
        <v>11.69</v>
      </c>
      <c r="S34" s="134">
        <v>11.26</v>
      </c>
      <c r="T34" s="136"/>
    </row>
    <row r="35" spans="1:20" ht="10.5" customHeight="1" x14ac:dyDescent="0.2">
      <c r="A35" s="81"/>
      <c r="B35" s="2367" t="s">
        <v>73</v>
      </c>
      <c r="C35" s="2367"/>
      <c r="D35" s="2108">
        <v>3.06</v>
      </c>
      <c r="E35" s="1897">
        <v>2.95</v>
      </c>
      <c r="F35" s="2109">
        <v>2.6</v>
      </c>
      <c r="G35" s="2109">
        <v>2.8</v>
      </c>
      <c r="H35" s="2109">
        <v>3.01</v>
      </c>
      <c r="I35" s="2109">
        <v>2.89</v>
      </c>
      <c r="J35" s="2109">
        <v>2.95</v>
      </c>
      <c r="K35" s="2109">
        <v>2.59</v>
      </c>
      <c r="L35" s="2109">
        <v>2.6</v>
      </c>
      <c r="M35" s="2110"/>
      <c r="N35" s="2111"/>
      <c r="O35" s="2112"/>
      <c r="P35" s="2113">
        <v>8.61</v>
      </c>
      <c r="Q35" s="135">
        <v>8.85</v>
      </c>
      <c r="R35" s="134">
        <v>11.65</v>
      </c>
      <c r="S35" s="134">
        <v>11.24</v>
      </c>
      <c r="T35" s="136"/>
    </row>
    <row r="36" spans="1:20" ht="10.5" customHeight="1" x14ac:dyDescent="0.2">
      <c r="A36" s="81"/>
      <c r="B36" s="2367" t="s">
        <v>729</v>
      </c>
      <c r="C36" s="2367"/>
      <c r="D36" s="2108">
        <v>3.1</v>
      </c>
      <c r="E36" s="1897">
        <v>2.97</v>
      </c>
      <c r="F36" s="2109">
        <v>3.01</v>
      </c>
      <c r="G36" s="2109">
        <v>3</v>
      </c>
      <c r="H36" s="2109">
        <v>3.08</v>
      </c>
      <c r="I36" s="2109">
        <v>2.95</v>
      </c>
      <c r="J36" s="2109">
        <v>3.18</v>
      </c>
      <c r="K36" s="2109">
        <v>2.81</v>
      </c>
      <c r="L36" s="2109">
        <v>2.77</v>
      </c>
      <c r="M36" s="2110"/>
      <c r="N36" s="2111"/>
      <c r="O36" s="2112"/>
      <c r="P36" s="2113">
        <v>9.07</v>
      </c>
      <c r="Q36" s="135">
        <v>9.2100000000000009</v>
      </c>
      <c r="R36" s="134">
        <v>12.21</v>
      </c>
      <c r="S36" s="134">
        <v>11.11</v>
      </c>
      <c r="T36" s="136"/>
    </row>
    <row r="37" spans="1:20" ht="10.5" customHeight="1" x14ac:dyDescent="0.2">
      <c r="A37" s="81"/>
      <c r="B37" s="2367" t="s">
        <v>74</v>
      </c>
      <c r="C37" s="2367"/>
      <c r="D37" s="2108">
        <v>1.4</v>
      </c>
      <c r="E37" s="1897">
        <v>1.4</v>
      </c>
      <c r="F37" s="2109">
        <v>1.36</v>
      </c>
      <c r="G37" s="2109">
        <v>1.36</v>
      </c>
      <c r="H37" s="2109">
        <v>1.33</v>
      </c>
      <c r="I37" s="2109">
        <v>1.33</v>
      </c>
      <c r="J37" s="2109">
        <v>1.3</v>
      </c>
      <c r="K37" s="2109">
        <v>1.3</v>
      </c>
      <c r="L37" s="2109">
        <v>1.27</v>
      </c>
      <c r="M37" s="2110"/>
      <c r="N37" s="2111"/>
      <c r="O37" s="2114"/>
      <c r="P37" s="2113">
        <v>4.16</v>
      </c>
      <c r="Q37" s="137">
        <v>3.96</v>
      </c>
      <c r="R37" s="138">
        <v>5.32</v>
      </c>
      <c r="S37" s="138">
        <v>5.08</v>
      </c>
      <c r="T37" s="136"/>
    </row>
    <row r="38" spans="1:20" ht="10.5" customHeight="1" x14ac:dyDescent="0.2">
      <c r="A38" s="81"/>
      <c r="B38" s="2367" t="s">
        <v>75</v>
      </c>
      <c r="C38" s="2367"/>
      <c r="D38" s="2108">
        <v>78.58</v>
      </c>
      <c r="E38" s="1897">
        <v>77.489999999999995</v>
      </c>
      <c r="F38" s="2109">
        <v>75.11</v>
      </c>
      <c r="G38" s="2109">
        <v>73.83</v>
      </c>
      <c r="H38" s="2109">
        <v>72.41</v>
      </c>
      <c r="I38" s="2109">
        <v>69.98</v>
      </c>
      <c r="J38" s="2109">
        <v>67.34</v>
      </c>
      <c r="K38" s="2109">
        <v>66.55</v>
      </c>
      <c r="L38" s="2109">
        <v>64.290000000000006</v>
      </c>
      <c r="M38" s="2115"/>
      <c r="N38" s="2116"/>
      <c r="O38" s="2114"/>
      <c r="P38" s="2113">
        <v>78.58</v>
      </c>
      <c r="Q38" s="137">
        <v>72.41</v>
      </c>
      <c r="R38" s="138">
        <v>73.83</v>
      </c>
      <c r="S38" s="138">
        <v>66.55</v>
      </c>
      <c r="T38" s="136"/>
    </row>
    <row r="39" spans="1:20" ht="10.5" customHeight="1" x14ac:dyDescent="0.2">
      <c r="A39" s="2371" t="s">
        <v>76</v>
      </c>
      <c r="B39" s="2371"/>
      <c r="C39" s="2371"/>
      <c r="D39" s="2117"/>
      <c r="E39" s="1898"/>
      <c r="F39" s="1898"/>
      <c r="G39" s="1898"/>
      <c r="H39" s="1898"/>
      <c r="I39" s="1898"/>
      <c r="J39" s="1898"/>
      <c r="K39" s="1898"/>
      <c r="L39" s="1898"/>
      <c r="M39" s="2115"/>
      <c r="N39" s="2116"/>
      <c r="O39" s="2118"/>
      <c r="P39" s="2119"/>
      <c r="Q39" s="139"/>
      <c r="R39" s="139"/>
      <c r="S39" s="139"/>
      <c r="T39" s="136"/>
    </row>
    <row r="40" spans="1:20" ht="10.5" customHeight="1" x14ac:dyDescent="0.2">
      <c r="A40" s="106"/>
      <c r="B40" s="2368" t="s">
        <v>77</v>
      </c>
      <c r="C40" s="2368"/>
      <c r="D40" s="2108">
        <v>113.13</v>
      </c>
      <c r="E40" s="1897">
        <v>114.73</v>
      </c>
      <c r="F40" s="2109">
        <v>116.19</v>
      </c>
      <c r="G40" s="2109">
        <v>124.59</v>
      </c>
      <c r="H40" s="2109">
        <v>118.72</v>
      </c>
      <c r="I40" s="2109">
        <v>121.04</v>
      </c>
      <c r="J40" s="2109">
        <v>123.99</v>
      </c>
      <c r="K40" s="2109">
        <v>114.01</v>
      </c>
      <c r="L40" s="2109">
        <v>109.57</v>
      </c>
      <c r="M40" s="2110"/>
      <c r="N40" s="2111"/>
      <c r="O40" s="2112"/>
      <c r="P40" s="2113">
        <v>116.19</v>
      </c>
      <c r="Q40" s="135">
        <v>123.99</v>
      </c>
      <c r="R40" s="138">
        <v>124.59</v>
      </c>
      <c r="S40" s="138">
        <v>119.86</v>
      </c>
      <c r="T40" s="136"/>
    </row>
    <row r="41" spans="1:20" ht="10.5" customHeight="1" x14ac:dyDescent="0.2">
      <c r="A41" s="81"/>
      <c r="B41" s="2367" t="s">
        <v>78</v>
      </c>
      <c r="C41" s="2367"/>
      <c r="D41" s="2108">
        <v>101.8</v>
      </c>
      <c r="E41" s="1897">
        <v>105.6</v>
      </c>
      <c r="F41" s="2109">
        <v>100.8</v>
      </c>
      <c r="G41" s="2109">
        <v>112.24</v>
      </c>
      <c r="H41" s="2109">
        <v>112</v>
      </c>
      <c r="I41" s="2109">
        <v>110.11</v>
      </c>
      <c r="J41" s="2109">
        <v>112.65</v>
      </c>
      <c r="K41" s="2109">
        <v>104.1</v>
      </c>
      <c r="L41" s="2109">
        <v>104.87</v>
      </c>
      <c r="M41" s="2110"/>
      <c r="N41" s="2111"/>
      <c r="O41" s="2114"/>
      <c r="P41" s="2113">
        <v>100.8</v>
      </c>
      <c r="Q41" s="135">
        <v>110.11</v>
      </c>
      <c r="R41" s="138">
        <v>110.11</v>
      </c>
      <c r="S41" s="138">
        <v>97.76</v>
      </c>
      <c r="T41" s="136"/>
    </row>
    <row r="42" spans="1:20" ht="10.5" customHeight="1" x14ac:dyDescent="0.2">
      <c r="A42" s="81"/>
      <c r="B42" s="2367" t="s">
        <v>79</v>
      </c>
      <c r="C42" s="2367"/>
      <c r="D42" s="2108">
        <v>103.83</v>
      </c>
      <c r="E42" s="1897">
        <v>112.81</v>
      </c>
      <c r="F42" s="2109">
        <v>111.41</v>
      </c>
      <c r="G42" s="2109">
        <v>113.68</v>
      </c>
      <c r="H42" s="2109">
        <v>118.72</v>
      </c>
      <c r="I42" s="2109">
        <v>111.83</v>
      </c>
      <c r="J42" s="2109">
        <v>121.86</v>
      </c>
      <c r="K42" s="2109">
        <v>113.56</v>
      </c>
      <c r="L42" s="2109">
        <v>108.22</v>
      </c>
      <c r="M42" s="2110"/>
      <c r="N42" s="2111"/>
      <c r="O42" s="2114"/>
      <c r="P42" s="2113">
        <v>103.83</v>
      </c>
      <c r="Q42" s="137">
        <f>H42</f>
        <v>118.72</v>
      </c>
      <c r="R42" s="138">
        <v>113.68</v>
      </c>
      <c r="S42" s="138">
        <v>113.56</v>
      </c>
      <c r="T42" s="136"/>
    </row>
    <row r="43" spans="1:20" ht="10.5" customHeight="1" x14ac:dyDescent="0.2">
      <c r="A43" s="2374" t="s">
        <v>80</v>
      </c>
      <c r="B43" s="2374"/>
      <c r="C43" s="2374"/>
      <c r="D43" s="2120"/>
      <c r="E43" s="1899"/>
      <c r="F43" s="1899"/>
      <c r="G43" s="1899"/>
      <c r="H43" s="1899"/>
      <c r="I43" s="1899"/>
      <c r="J43" s="1899"/>
      <c r="K43" s="1899"/>
      <c r="L43" s="1899"/>
      <c r="M43" s="2121"/>
      <c r="N43" s="2122"/>
      <c r="O43" s="2123"/>
      <c r="P43" s="2124"/>
      <c r="Q43" s="140"/>
      <c r="R43" s="140"/>
      <c r="S43" s="140"/>
      <c r="T43" s="141"/>
    </row>
    <row r="44" spans="1:20" ht="10.5" customHeight="1" x14ac:dyDescent="0.2">
      <c r="A44" s="106"/>
      <c r="B44" s="2368" t="s">
        <v>730</v>
      </c>
      <c r="C44" s="2368"/>
      <c r="D44" s="2057">
        <v>444868</v>
      </c>
      <c r="E44" s="1893">
        <v>444028</v>
      </c>
      <c r="F44" s="145">
        <v>443033</v>
      </c>
      <c r="G44" s="145">
        <v>443015</v>
      </c>
      <c r="H44" s="145">
        <v>444081</v>
      </c>
      <c r="I44" s="145">
        <v>444140</v>
      </c>
      <c r="J44" s="145">
        <v>441124</v>
      </c>
      <c r="K44" s="145">
        <v>437109</v>
      </c>
      <c r="L44" s="145">
        <v>415561</v>
      </c>
      <c r="M44" s="2058"/>
      <c r="N44" s="1007"/>
      <c r="O44" s="2044"/>
      <c r="P44" s="2125">
        <v>443976</v>
      </c>
      <c r="Q44" s="145">
        <v>443104</v>
      </c>
      <c r="R44" s="142">
        <v>443082</v>
      </c>
      <c r="S44" s="142">
        <v>412636</v>
      </c>
      <c r="T44" s="66"/>
    </row>
    <row r="45" spans="1:20" ht="10.5" customHeight="1" x14ac:dyDescent="0.2">
      <c r="A45" s="81"/>
      <c r="B45" s="2367" t="s">
        <v>81</v>
      </c>
      <c r="C45" s="2367"/>
      <c r="D45" s="2057">
        <v>445915</v>
      </c>
      <c r="E45" s="1893">
        <v>445224</v>
      </c>
      <c r="F45" s="145">
        <v>444301</v>
      </c>
      <c r="G45" s="145">
        <v>444504</v>
      </c>
      <c r="H45" s="145">
        <v>445504</v>
      </c>
      <c r="I45" s="145">
        <v>445658</v>
      </c>
      <c r="J45" s="145">
        <v>442852</v>
      </c>
      <c r="K45" s="145">
        <v>438556</v>
      </c>
      <c r="L45" s="145">
        <v>416385</v>
      </c>
      <c r="M45" s="2058"/>
      <c r="N45" s="1007"/>
      <c r="O45" s="2126"/>
      <c r="P45" s="2125">
        <v>445144</v>
      </c>
      <c r="Q45" s="145">
        <v>444660</v>
      </c>
      <c r="R45" s="142">
        <v>444627</v>
      </c>
      <c r="S45" s="142">
        <v>413563</v>
      </c>
      <c r="T45" s="66"/>
    </row>
    <row r="46" spans="1:20" ht="10.5" customHeight="1" x14ac:dyDescent="0.2">
      <c r="A46" s="81"/>
      <c r="B46" s="2367" t="s">
        <v>731</v>
      </c>
      <c r="C46" s="2367"/>
      <c r="D46" s="2057">
        <v>445437</v>
      </c>
      <c r="E46" s="1893">
        <v>444650</v>
      </c>
      <c r="F46" s="145">
        <v>443802</v>
      </c>
      <c r="G46" s="145">
        <v>442826</v>
      </c>
      <c r="H46" s="145">
        <v>443717</v>
      </c>
      <c r="I46" s="145">
        <v>444691</v>
      </c>
      <c r="J46" s="145">
        <v>443825</v>
      </c>
      <c r="K46" s="145">
        <v>439313</v>
      </c>
      <c r="L46" s="145">
        <v>436059</v>
      </c>
      <c r="M46" s="2058"/>
      <c r="N46" s="1007"/>
      <c r="O46" s="2126"/>
      <c r="P46" s="2125">
        <v>445437</v>
      </c>
      <c r="Q46" s="146">
        <v>443717</v>
      </c>
      <c r="R46" s="142">
        <v>442826</v>
      </c>
      <c r="S46" s="142">
        <v>439313</v>
      </c>
      <c r="T46" s="66"/>
    </row>
    <row r="47" spans="1:20" ht="10.5" customHeight="1" x14ac:dyDescent="0.2">
      <c r="A47" s="2369" t="s">
        <v>82</v>
      </c>
      <c r="B47" s="2369"/>
      <c r="C47" s="2369"/>
      <c r="D47" s="73">
        <v>46168</v>
      </c>
      <c r="E47" s="1894">
        <v>50161</v>
      </c>
      <c r="F47" s="2055">
        <v>49444</v>
      </c>
      <c r="G47" s="2055">
        <v>50341</v>
      </c>
      <c r="H47" s="2055">
        <v>52678</v>
      </c>
      <c r="I47" s="2055">
        <v>49730</v>
      </c>
      <c r="J47" s="2055">
        <v>54085</v>
      </c>
      <c r="K47" s="2055">
        <v>49888</v>
      </c>
      <c r="L47" s="2055">
        <v>47190</v>
      </c>
      <c r="M47" s="1430"/>
      <c r="N47" s="578"/>
      <c r="O47" s="2126"/>
      <c r="P47" s="2127">
        <v>46168</v>
      </c>
      <c r="Q47" s="150">
        <f>H47</f>
        <v>52678</v>
      </c>
      <c r="R47" s="147">
        <v>50341</v>
      </c>
      <c r="S47" s="147">
        <v>49888</v>
      </c>
      <c r="T47" s="151"/>
    </row>
    <row r="48" spans="1:20" ht="10.5" customHeight="1" x14ac:dyDescent="0.2">
      <c r="A48" s="2372" t="s">
        <v>83</v>
      </c>
      <c r="B48" s="2372"/>
      <c r="C48" s="2372"/>
      <c r="D48" s="2128"/>
      <c r="E48" s="1900"/>
      <c r="F48" s="1900"/>
      <c r="G48" s="1900"/>
      <c r="H48" s="1900"/>
      <c r="I48" s="1900"/>
      <c r="J48" s="1900"/>
      <c r="K48" s="1900"/>
      <c r="L48" s="1900"/>
      <c r="M48" s="2084"/>
      <c r="N48" s="1933"/>
      <c r="O48" s="2128"/>
      <c r="P48" s="2129"/>
      <c r="Q48" s="152"/>
      <c r="R48" s="152"/>
      <c r="S48" s="152"/>
      <c r="T48" s="153"/>
    </row>
    <row r="49" spans="1:20" ht="10.5" customHeight="1" x14ac:dyDescent="0.2">
      <c r="A49" s="76"/>
      <c r="B49" s="2368" t="s">
        <v>84</v>
      </c>
      <c r="C49" s="2368"/>
      <c r="D49" s="2087">
        <v>5.2999999999999999E-2</v>
      </c>
      <c r="E49" s="108">
        <v>5.0999999999999997E-2</v>
      </c>
      <c r="F49" s="108">
        <v>4.8000000000000001E-2</v>
      </c>
      <c r="G49" s="108">
        <v>4.7E-2</v>
      </c>
      <c r="H49" s="108">
        <v>4.3999999999999997E-2</v>
      </c>
      <c r="I49" s="108">
        <v>4.9000000000000002E-2</v>
      </c>
      <c r="J49" s="108">
        <v>4.2000000000000003E-2</v>
      </c>
      <c r="K49" s="108">
        <v>4.4999999999999998E-2</v>
      </c>
      <c r="L49" s="108">
        <v>4.7E-2</v>
      </c>
      <c r="M49" s="2088"/>
      <c r="N49" s="2089"/>
      <c r="O49" s="2087"/>
      <c r="P49" s="2090">
        <v>5.3999999999999999E-2</v>
      </c>
      <c r="Q49" s="108">
        <v>4.4999999999999998E-2</v>
      </c>
      <c r="R49" s="107">
        <v>4.7E-2</v>
      </c>
      <c r="S49" s="107">
        <v>4.4999999999999998E-2</v>
      </c>
      <c r="T49" s="155"/>
    </row>
    <row r="50" spans="1:20" ht="10.5" customHeight="1" x14ac:dyDescent="0.2">
      <c r="A50" s="81"/>
      <c r="B50" s="2367" t="s">
        <v>85</v>
      </c>
      <c r="C50" s="2367"/>
      <c r="D50" s="2087">
        <v>0.45700000000000002</v>
      </c>
      <c r="E50" s="108">
        <v>0.47299999999999998</v>
      </c>
      <c r="F50" s="2093">
        <v>0.52200000000000002</v>
      </c>
      <c r="G50" s="2093">
        <v>0.48399999999999999</v>
      </c>
      <c r="H50" s="2093">
        <v>0.439</v>
      </c>
      <c r="I50" s="2093">
        <v>0.45800000000000002</v>
      </c>
      <c r="J50" s="2093">
        <v>0.44</v>
      </c>
      <c r="K50" s="2093">
        <v>0.501</v>
      </c>
      <c r="L50" s="2093">
        <v>0.50900000000000001</v>
      </c>
      <c r="M50" s="2088"/>
      <c r="N50" s="2089"/>
      <c r="O50" s="2130"/>
      <c r="P50" s="2090">
        <v>0.48199999999999998</v>
      </c>
      <c r="Q50" s="108">
        <v>0.44600000000000001</v>
      </c>
      <c r="R50" s="107">
        <v>0.45500000000000002</v>
      </c>
      <c r="S50" s="107">
        <v>0.45600000000000002</v>
      </c>
      <c r="T50" s="156"/>
    </row>
    <row r="51" spans="1:20" ht="10.5" customHeight="1" x14ac:dyDescent="0.2">
      <c r="A51" s="81"/>
      <c r="B51" s="2367" t="s">
        <v>732</v>
      </c>
      <c r="C51" s="2367"/>
      <c r="D51" s="2087">
        <v>0.45100000000000001</v>
      </c>
      <c r="E51" s="108">
        <v>0.47</v>
      </c>
      <c r="F51" s="108">
        <v>0.45100000000000001</v>
      </c>
      <c r="G51" s="108">
        <v>0.45100000000000001</v>
      </c>
      <c r="H51" s="108">
        <v>0.43</v>
      </c>
      <c r="I51" s="108">
        <v>0.44900000000000001</v>
      </c>
      <c r="J51" s="108">
        <v>0.40699999999999997</v>
      </c>
      <c r="K51" s="108">
        <v>0.46100000000000002</v>
      </c>
      <c r="L51" s="108">
        <v>0.47799999999999998</v>
      </c>
      <c r="M51" s="2088"/>
      <c r="N51" s="2089"/>
      <c r="O51" s="2130"/>
      <c r="P51" s="2090">
        <v>0.45700000000000002</v>
      </c>
      <c r="Q51" s="108">
        <v>0.42799999999999999</v>
      </c>
      <c r="R51" s="107">
        <v>0.434</v>
      </c>
      <c r="S51" s="107">
        <v>0.46200000000000002</v>
      </c>
      <c r="T51" s="156"/>
    </row>
    <row r="52" spans="1:20" ht="10.5" customHeight="1" x14ac:dyDescent="0.2">
      <c r="A52" s="119"/>
      <c r="B52" s="2367" t="s">
        <v>87</v>
      </c>
      <c r="C52" s="2367"/>
      <c r="D52" s="2131">
        <v>1.32</v>
      </c>
      <c r="E52" s="1901">
        <v>1.46</v>
      </c>
      <c r="F52" s="1901">
        <v>1.48</v>
      </c>
      <c r="G52" s="1901">
        <v>1.54</v>
      </c>
      <c r="H52" s="1901">
        <v>1.64</v>
      </c>
      <c r="I52" s="1901">
        <v>1.6</v>
      </c>
      <c r="J52" s="1901">
        <v>1.81</v>
      </c>
      <c r="K52" s="1901">
        <v>1.71</v>
      </c>
      <c r="L52" s="1901">
        <v>1.68</v>
      </c>
      <c r="M52" s="2132"/>
      <c r="N52" s="2133"/>
      <c r="O52" s="2134"/>
      <c r="P52" s="2135">
        <v>1.32</v>
      </c>
      <c r="Q52" s="158">
        <v>1.64</v>
      </c>
      <c r="R52" s="157">
        <v>1.54</v>
      </c>
      <c r="S52" s="157">
        <v>1.71</v>
      </c>
      <c r="T52" s="159"/>
    </row>
    <row r="53" spans="1:20" ht="3.75" customHeight="1" x14ac:dyDescent="0.2">
      <c r="A53" s="160"/>
      <c r="B53" s="160"/>
      <c r="C53" s="160"/>
      <c r="D53" s="160"/>
      <c r="E53" s="160"/>
      <c r="F53" s="160"/>
      <c r="G53" s="160"/>
      <c r="H53" s="160"/>
      <c r="I53" s="160"/>
      <c r="J53" s="160"/>
      <c r="K53" s="160"/>
      <c r="L53" s="160"/>
      <c r="M53" s="160"/>
      <c r="N53" s="160"/>
      <c r="O53" s="160"/>
      <c r="P53" s="160"/>
      <c r="Q53" s="160"/>
      <c r="R53" s="160"/>
      <c r="S53" s="160"/>
      <c r="T53" s="160"/>
    </row>
    <row r="54" spans="1:20" ht="9" customHeight="1" x14ac:dyDescent="0.2">
      <c r="A54" s="2381" t="s">
        <v>88</v>
      </c>
      <c r="B54" s="2381"/>
      <c r="C54" s="2381"/>
      <c r="D54" s="2381"/>
      <c r="E54" s="2381"/>
      <c r="F54" s="2381"/>
      <c r="G54" s="2381"/>
      <c r="H54" s="2381"/>
      <c r="I54" s="2381"/>
      <c r="J54" s="2381"/>
      <c r="K54" s="2381"/>
      <c r="L54" s="2381"/>
      <c r="M54" s="2381"/>
      <c r="N54" s="2381"/>
      <c r="O54" s="2381"/>
      <c r="P54" s="2381"/>
      <c r="Q54" s="2381"/>
      <c r="R54" s="2381"/>
      <c r="S54" s="2381"/>
      <c r="T54" s="2381"/>
    </row>
    <row r="55" spans="1:20" ht="6.95" customHeight="1" x14ac:dyDescent="0.2">
      <c r="B55" s="2375"/>
      <c r="C55" s="2375"/>
      <c r="D55" s="2376"/>
      <c r="E55" s="2377"/>
      <c r="F55" s="2378"/>
      <c r="G55" s="2378"/>
      <c r="H55" s="2378"/>
      <c r="I55" s="2378"/>
      <c r="J55" s="2378"/>
      <c r="K55" s="2378"/>
      <c r="L55" s="2378"/>
      <c r="M55" s="2378"/>
      <c r="N55" s="2379"/>
      <c r="O55" s="2380"/>
      <c r="P55" s="2378"/>
      <c r="Q55" s="2378"/>
      <c r="R55" s="2378"/>
      <c r="S55" s="2378"/>
      <c r="T55" s="2378"/>
    </row>
    <row r="58" spans="1:20" ht="12.75" x14ac:dyDescent="0.2"/>
  </sheetData>
  <sheetProtection selectLockedCells="1" pivotTables="0"/>
  <mergeCells count="51">
    <mergeCell ref="A1:T1"/>
    <mergeCell ref="B14:C14"/>
    <mergeCell ref="B15:C15"/>
    <mergeCell ref="B18:C18"/>
    <mergeCell ref="A4:C4"/>
    <mergeCell ref="E3:L3"/>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paperSize="9" scale="97"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Normal="100" workbookViewId="0">
      <selection activeCell="B51" sqref="B51:U51"/>
    </sheetView>
  </sheetViews>
  <sheetFormatPr defaultColWidth="8.42578125" defaultRowHeight="6.95" customHeight="1" x14ac:dyDescent="0.2"/>
  <cols>
    <col min="1" max="1" width="2.42578125" style="162" customWidth="1"/>
    <col min="2" max="2" width="2.140625" style="162" customWidth="1"/>
    <col min="3" max="3" width="27" style="162" customWidth="1"/>
    <col min="4" max="4" width="2.140625" style="163" customWidth="1"/>
    <col min="5" max="5" width="10.5703125" style="162" bestFit="1" customWidth="1"/>
    <col min="6" max="6" width="8.42578125" style="162" bestFit="1" customWidth="1"/>
    <col min="7" max="9" width="8.7109375" style="162" bestFit="1" customWidth="1"/>
    <col min="10" max="10" width="8.42578125" style="162" bestFit="1" customWidth="1"/>
    <col min="11" max="11" width="8.7109375" style="162" bestFit="1" customWidth="1"/>
    <col min="12" max="13" width="8.42578125" style="162" bestFit="1" customWidth="1"/>
    <col min="14" max="14" width="1.28515625" style="162" customWidth="1"/>
    <col min="15" max="15" width="1.7109375" style="162" customWidth="1"/>
    <col min="16" max="16" width="1.28515625" style="162" customWidth="1"/>
    <col min="17" max="17" width="10.5703125" style="162" bestFit="1" customWidth="1"/>
    <col min="18" max="19" width="8.7109375" style="162" bestFit="1" customWidth="1"/>
    <col min="20" max="20" width="8.42578125" style="162" bestFit="1" customWidth="1"/>
    <col min="21" max="21" width="1.28515625" style="162" customWidth="1"/>
    <col min="22" max="22" width="8.42578125" style="168" customWidth="1"/>
    <col min="23" max="24" width="8.42578125" style="161" customWidth="1"/>
    <col min="25" max="25" width="8.42578125" style="168" customWidth="1"/>
    <col min="26" max="26" width="8.42578125" style="161" customWidth="1"/>
    <col min="27" max="16384" width="8.42578125" style="161"/>
  </cols>
  <sheetData>
    <row r="1" spans="1:25" ht="15.75" customHeight="1" x14ac:dyDescent="0.2">
      <c r="A1" s="2397" t="s">
        <v>445</v>
      </c>
      <c r="B1" s="2397"/>
      <c r="C1" s="2397"/>
      <c r="D1" s="2397"/>
      <c r="E1" s="2397"/>
      <c r="F1" s="2397"/>
      <c r="G1" s="2397"/>
      <c r="H1" s="2397"/>
      <c r="I1" s="2397"/>
      <c r="J1" s="2397"/>
      <c r="K1" s="2397"/>
      <c r="L1" s="2397"/>
      <c r="M1" s="2397"/>
      <c r="N1" s="2397"/>
      <c r="O1" s="2397"/>
      <c r="P1" s="2397"/>
      <c r="Q1" s="2397"/>
      <c r="R1" s="2397"/>
      <c r="S1" s="2397"/>
      <c r="T1" s="2397"/>
      <c r="U1" s="2397"/>
      <c r="Y1" s="2393"/>
    </row>
    <row r="2" spans="1:25" s="38" customFormat="1" ht="10.5" customHeight="1" x14ac:dyDescent="0.15">
      <c r="A2" s="39"/>
      <c r="B2" s="39"/>
      <c r="C2" s="1362"/>
      <c r="D2" s="1363"/>
      <c r="E2" s="1364"/>
      <c r="F2" s="1364"/>
      <c r="G2" s="1362"/>
      <c r="H2" s="1362"/>
      <c r="I2" s="1362"/>
      <c r="J2" s="1362"/>
      <c r="K2" s="1362"/>
      <c r="L2" s="1362"/>
      <c r="M2" s="1362"/>
      <c r="N2" s="1362"/>
      <c r="O2" s="1362"/>
      <c r="P2" s="1362"/>
      <c r="Q2" s="1365"/>
      <c r="R2" s="1365"/>
      <c r="S2" s="1362"/>
      <c r="T2" s="1362"/>
      <c r="U2" s="1362"/>
    </row>
    <row r="3" spans="1:25" s="38" customFormat="1" ht="10.5" customHeight="1" x14ac:dyDescent="0.15">
      <c r="A3" s="43"/>
      <c r="B3" s="43"/>
      <c r="C3" s="325"/>
      <c r="D3" s="1366"/>
      <c r="E3" s="330"/>
      <c r="F3" s="2399"/>
      <c r="G3" s="2399"/>
      <c r="H3" s="2399"/>
      <c r="I3" s="2399"/>
      <c r="J3" s="2399"/>
      <c r="K3" s="2399"/>
      <c r="L3" s="2399"/>
      <c r="M3" s="2399"/>
      <c r="N3" s="1367"/>
      <c r="O3" s="338"/>
      <c r="P3" s="326"/>
      <c r="Q3" s="331" t="s">
        <v>44</v>
      </c>
      <c r="R3" s="332" t="s">
        <v>45</v>
      </c>
      <c r="S3" s="332" t="s">
        <v>45</v>
      </c>
      <c r="T3" s="332" t="s">
        <v>46</v>
      </c>
      <c r="U3" s="1368"/>
    </row>
    <row r="4" spans="1:25" s="38" customFormat="1" ht="10.5" customHeight="1" x14ac:dyDescent="0.15">
      <c r="A4" s="2341" t="s">
        <v>1</v>
      </c>
      <c r="B4" s="2341"/>
      <c r="C4" s="2341"/>
      <c r="D4" s="1369"/>
      <c r="E4" s="335" t="s">
        <v>847</v>
      </c>
      <c r="F4" s="336" t="s">
        <v>2</v>
      </c>
      <c r="G4" s="336" t="s">
        <v>3</v>
      </c>
      <c r="H4" s="336" t="s">
        <v>4</v>
      </c>
      <c r="I4" s="336" t="s">
        <v>5</v>
      </c>
      <c r="J4" s="336" t="s">
        <v>6</v>
      </c>
      <c r="K4" s="336" t="s">
        <v>7</v>
      </c>
      <c r="L4" s="336" t="s">
        <v>8</v>
      </c>
      <c r="M4" s="336" t="s">
        <v>9</v>
      </c>
      <c r="N4" s="337"/>
      <c r="O4" s="1370"/>
      <c r="P4" s="1371"/>
      <c r="Q4" s="340" t="s">
        <v>846</v>
      </c>
      <c r="R4" s="336" t="s">
        <v>846</v>
      </c>
      <c r="S4" s="336" t="s">
        <v>47</v>
      </c>
      <c r="T4" s="336" t="s">
        <v>47</v>
      </c>
      <c r="U4" s="1372"/>
    </row>
    <row r="5" spans="1:25" s="38" customFormat="1" ht="10.5" customHeight="1" x14ac:dyDescent="0.15">
      <c r="A5" s="58"/>
      <c r="B5" s="58"/>
      <c r="C5" s="346"/>
      <c r="D5" s="1366"/>
      <c r="E5" s="1373"/>
      <c r="F5" s="1374"/>
      <c r="G5" s="1374"/>
      <c r="H5" s="1374"/>
      <c r="I5" s="1374"/>
      <c r="J5" s="1374"/>
      <c r="K5" s="1374"/>
      <c r="L5" s="1374"/>
      <c r="M5" s="1374"/>
      <c r="N5" s="322"/>
      <c r="O5" s="322"/>
      <c r="P5" s="322"/>
      <c r="Q5" s="1374"/>
      <c r="R5" s="1374"/>
      <c r="S5" s="1374"/>
      <c r="T5" s="1374"/>
      <c r="U5" s="1375"/>
    </row>
    <row r="6" spans="1:25" s="38" customFormat="1" ht="10.5" customHeight="1" x14ac:dyDescent="0.15">
      <c r="A6" s="2398" t="s">
        <v>446</v>
      </c>
      <c r="B6" s="2398"/>
      <c r="C6" s="2398"/>
      <c r="D6" s="1366"/>
      <c r="E6" s="1376"/>
      <c r="F6" s="1377"/>
      <c r="G6" s="1377"/>
      <c r="H6" s="1377"/>
      <c r="I6" s="1377"/>
      <c r="J6" s="1377"/>
      <c r="K6" s="1377"/>
      <c r="L6" s="1377"/>
      <c r="M6" s="1377"/>
      <c r="N6" s="388"/>
      <c r="O6" s="322"/>
      <c r="P6" s="1376"/>
      <c r="Q6" s="1378"/>
      <c r="R6" s="1377"/>
      <c r="S6" s="1377"/>
      <c r="T6" s="1377"/>
      <c r="U6" s="388"/>
    </row>
    <row r="7" spans="1:25" s="38" customFormat="1" ht="10.5" customHeight="1" x14ac:dyDescent="0.15">
      <c r="A7" s="570"/>
      <c r="B7" s="2385" t="s">
        <v>447</v>
      </c>
      <c r="C7" s="2385"/>
      <c r="D7" s="1379"/>
      <c r="E7" s="1380">
        <v>136398</v>
      </c>
      <c r="F7" s="1421">
        <v>135954</v>
      </c>
      <c r="G7" s="1421">
        <v>125599</v>
      </c>
      <c r="H7" s="1421">
        <v>119355</v>
      </c>
      <c r="I7" s="1421">
        <v>120429</v>
      </c>
      <c r="J7" s="1421">
        <v>119354</v>
      </c>
      <c r="K7" s="1421">
        <v>110524</v>
      </c>
      <c r="L7" s="1421">
        <v>107571</v>
      </c>
      <c r="M7" s="1421">
        <v>108297</v>
      </c>
      <c r="N7" s="1422"/>
      <c r="O7" s="1423"/>
      <c r="P7" s="1380"/>
      <c r="Q7" s="2136">
        <f>E7</f>
        <v>136398</v>
      </c>
      <c r="R7" s="1381">
        <f>I7</f>
        <v>120429</v>
      </c>
      <c r="S7" s="1381">
        <v>119355</v>
      </c>
      <c r="T7" s="1381">
        <v>107571</v>
      </c>
      <c r="U7" s="1382"/>
    </row>
    <row r="8" spans="1:25" s="38" customFormat="1" ht="10.5" customHeight="1" x14ac:dyDescent="0.15">
      <c r="A8" s="106"/>
      <c r="B8" s="2385" t="s">
        <v>183</v>
      </c>
      <c r="C8" s="2385"/>
      <c r="D8" s="1383"/>
      <c r="E8" s="1380">
        <v>395440</v>
      </c>
      <c r="F8" s="1421">
        <v>392945</v>
      </c>
      <c r="G8" s="1421">
        <v>385072</v>
      </c>
      <c r="H8" s="1421">
        <v>381661</v>
      </c>
      <c r="I8" s="1421">
        <v>377310</v>
      </c>
      <c r="J8" s="1421">
        <v>374216</v>
      </c>
      <c r="K8" s="1421">
        <v>366679</v>
      </c>
      <c r="L8" s="1421">
        <v>365558</v>
      </c>
      <c r="M8" s="1421">
        <v>358993</v>
      </c>
      <c r="N8" s="1422"/>
      <c r="O8" s="1423"/>
      <c r="P8" s="1424"/>
      <c r="Q8" s="2136">
        <f>E8</f>
        <v>395440</v>
      </c>
      <c r="R8" s="1381">
        <f>I8</f>
        <v>377310</v>
      </c>
      <c r="S8" s="1381">
        <v>381661</v>
      </c>
      <c r="T8" s="1381">
        <v>365558</v>
      </c>
      <c r="U8" s="1382"/>
    </row>
    <row r="9" spans="1:25" s="38" customFormat="1" ht="10.5" customHeight="1" x14ac:dyDescent="0.15">
      <c r="A9" s="81"/>
      <c r="B9" s="2385" t="s">
        <v>246</v>
      </c>
      <c r="C9" s="2385"/>
      <c r="D9" s="1383"/>
      <c r="E9" s="1380">
        <v>642522</v>
      </c>
      <c r="F9" s="1421">
        <v>634109</v>
      </c>
      <c r="G9" s="1421">
        <v>614647</v>
      </c>
      <c r="H9" s="1421">
        <v>597099</v>
      </c>
      <c r="I9" s="1421">
        <v>595025</v>
      </c>
      <c r="J9" s="1421">
        <v>590537</v>
      </c>
      <c r="K9" s="1421">
        <v>586927</v>
      </c>
      <c r="L9" s="1421">
        <v>565264</v>
      </c>
      <c r="M9" s="1421">
        <v>560912</v>
      </c>
      <c r="N9" s="1422"/>
      <c r="O9" s="1423"/>
      <c r="P9" s="1424"/>
      <c r="Q9" s="2136">
        <f>E9</f>
        <v>642522</v>
      </c>
      <c r="R9" s="1381">
        <f>I9</f>
        <v>595025</v>
      </c>
      <c r="S9" s="1381">
        <v>597099</v>
      </c>
      <c r="T9" s="1381">
        <v>565264</v>
      </c>
      <c r="U9" s="1382"/>
    </row>
    <row r="10" spans="1:25" s="38" customFormat="1" ht="10.5" customHeight="1" x14ac:dyDescent="0.15">
      <c r="A10" s="81"/>
      <c r="B10" s="2385" t="s">
        <v>96</v>
      </c>
      <c r="C10" s="2385"/>
      <c r="D10" s="1383"/>
      <c r="E10" s="1380">
        <v>481044</v>
      </c>
      <c r="F10" s="1421">
        <v>477540</v>
      </c>
      <c r="G10" s="1421">
        <v>464707</v>
      </c>
      <c r="H10" s="1421">
        <v>461015</v>
      </c>
      <c r="I10" s="1421">
        <v>459767</v>
      </c>
      <c r="J10" s="1421">
        <v>449031</v>
      </c>
      <c r="K10" s="1421">
        <v>446179</v>
      </c>
      <c r="L10" s="1421">
        <v>439706</v>
      </c>
      <c r="M10" s="1421">
        <v>439357</v>
      </c>
      <c r="N10" s="1422"/>
      <c r="O10" s="1423"/>
      <c r="P10" s="1424"/>
      <c r="Q10" s="2136">
        <f>E10</f>
        <v>481044</v>
      </c>
      <c r="R10" s="1381">
        <f>I10</f>
        <v>459767</v>
      </c>
      <c r="S10" s="1381">
        <v>461015</v>
      </c>
      <c r="T10" s="1381">
        <v>439706</v>
      </c>
      <c r="U10" s="1382"/>
    </row>
    <row r="11" spans="1:25" s="38" customFormat="1" ht="10.5" customHeight="1" x14ac:dyDescent="0.15">
      <c r="A11" s="81"/>
      <c r="B11" s="2385" t="s">
        <v>448</v>
      </c>
      <c r="C11" s="2385"/>
      <c r="D11" s="1383"/>
      <c r="E11" s="1380">
        <v>35003</v>
      </c>
      <c r="F11" s="1421">
        <v>34455</v>
      </c>
      <c r="G11" s="1421">
        <v>33334</v>
      </c>
      <c r="H11" s="1421">
        <v>32693</v>
      </c>
      <c r="I11" s="1421">
        <v>32131</v>
      </c>
      <c r="J11" s="1421">
        <v>31118</v>
      </c>
      <c r="K11" s="1421">
        <v>29889</v>
      </c>
      <c r="L11" s="1421">
        <v>29238</v>
      </c>
      <c r="M11" s="1421">
        <v>28036</v>
      </c>
      <c r="N11" s="1422"/>
      <c r="O11" s="1423"/>
      <c r="P11" s="1424"/>
      <c r="Q11" s="2136">
        <f>E11</f>
        <v>35003</v>
      </c>
      <c r="R11" s="1381">
        <f>I11</f>
        <v>32131</v>
      </c>
      <c r="S11" s="1381">
        <v>32693</v>
      </c>
      <c r="T11" s="1381">
        <v>29238</v>
      </c>
      <c r="U11" s="1382"/>
    </row>
    <row r="12" spans="1:25" s="38" customFormat="1" ht="10.5" customHeight="1" x14ac:dyDescent="0.15">
      <c r="A12" s="977"/>
      <c r="B12" s="2385" t="s">
        <v>449</v>
      </c>
      <c r="C12" s="2385"/>
      <c r="D12" s="1384"/>
      <c r="E12" s="1380">
        <v>648537</v>
      </c>
      <c r="F12" s="1421">
        <v>633556</v>
      </c>
      <c r="G12" s="1421">
        <v>620599</v>
      </c>
      <c r="H12" s="1421">
        <v>603726</v>
      </c>
      <c r="I12" s="1421">
        <v>605220</v>
      </c>
      <c r="J12" s="1421">
        <v>594340</v>
      </c>
      <c r="K12" s="1421">
        <v>590344</v>
      </c>
      <c r="L12" s="1421">
        <v>568905</v>
      </c>
      <c r="M12" s="1421">
        <v>543138</v>
      </c>
      <c r="N12" s="1422"/>
      <c r="O12" s="1423"/>
      <c r="P12" s="1424"/>
      <c r="Q12" s="2136">
        <v>634238</v>
      </c>
      <c r="R12" s="1381">
        <v>596660</v>
      </c>
      <c r="S12" s="1381">
        <v>598441</v>
      </c>
      <c r="T12" s="1381">
        <v>542365</v>
      </c>
      <c r="U12" s="1382"/>
    </row>
    <row r="13" spans="1:25" s="38" customFormat="1" ht="10.5" customHeight="1" x14ac:dyDescent="0.15">
      <c r="A13" s="106"/>
      <c r="B13" s="2385" t="s">
        <v>733</v>
      </c>
      <c r="C13" s="2385"/>
      <c r="D13" s="1384"/>
      <c r="E13" s="1380">
        <v>580437</v>
      </c>
      <c r="F13" s="1421">
        <v>570057</v>
      </c>
      <c r="G13" s="1421">
        <v>554312</v>
      </c>
      <c r="H13" s="1421">
        <v>540933</v>
      </c>
      <c r="I13" s="1421">
        <v>542140</v>
      </c>
      <c r="J13" s="1421">
        <v>532516</v>
      </c>
      <c r="K13" s="1421">
        <v>528528</v>
      </c>
      <c r="L13" s="1421">
        <v>510038</v>
      </c>
      <c r="M13" s="1421">
        <v>486949</v>
      </c>
      <c r="N13" s="1422"/>
      <c r="O13" s="1423"/>
      <c r="P13" s="1424"/>
      <c r="Q13" s="2136">
        <v>568250</v>
      </c>
      <c r="R13" s="1381">
        <v>534415</v>
      </c>
      <c r="S13" s="1381">
        <v>536059</v>
      </c>
      <c r="T13" s="1381">
        <v>485837</v>
      </c>
      <c r="U13" s="1382"/>
    </row>
    <row r="14" spans="1:25" s="38" customFormat="1" ht="10.5" customHeight="1" x14ac:dyDescent="0.15">
      <c r="A14" s="81"/>
      <c r="B14" s="2385" t="s">
        <v>450</v>
      </c>
      <c r="C14" s="2385"/>
      <c r="D14" s="1385"/>
      <c r="E14" s="1380">
        <v>35028</v>
      </c>
      <c r="F14" s="1421">
        <v>34091</v>
      </c>
      <c r="G14" s="1421">
        <v>33183</v>
      </c>
      <c r="H14" s="1421">
        <v>32200</v>
      </c>
      <c r="I14" s="1421">
        <v>31836</v>
      </c>
      <c r="J14" s="1421">
        <v>31017</v>
      </c>
      <c r="K14" s="1421">
        <v>29677</v>
      </c>
      <c r="L14" s="1421">
        <v>28471</v>
      </c>
      <c r="M14" s="1421">
        <v>26447</v>
      </c>
      <c r="N14" s="1422"/>
      <c r="O14" s="1423"/>
      <c r="P14" s="1424"/>
      <c r="Q14" s="2136">
        <v>34101</v>
      </c>
      <c r="R14" s="1381">
        <v>30841</v>
      </c>
      <c r="S14" s="1381">
        <v>31184</v>
      </c>
      <c r="T14" s="1381">
        <v>25393</v>
      </c>
      <c r="U14" s="1382"/>
    </row>
    <row r="15" spans="1:25" s="38" customFormat="1" ht="10.5" customHeight="1" x14ac:dyDescent="0.15">
      <c r="A15" s="81"/>
      <c r="B15" s="2391" t="s">
        <v>734</v>
      </c>
      <c r="C15" s="2391"/>
      <c r="D15" s="1385"/>
      <c r="E15" s="1380">
        <v>2368067</v>
      </c>
      <c r="F15" s="1421">
        <v>2404719</v>
      </c>
      <c r="G15" s="1421">
        <v>2279879</v>
      </c>
      <c r="H15" s="1421">
        <v>2303962</v>
      </c>
      <c r="I15" s="1421">
        <v>2400407</v>
      </c>
      <c r="J15" s="1421">
        <v>2279301</v>
      </c>
      <c r="K15" s="1421">
        <v>2222725</v>
      </c>
      <c r="L15" s="1421">
        <v>2192947</v>
      </c>
      <c r="M15" s="1421">
        <v>2105626</v>
      </c>
      <c r="N15" s="1422"/>
      <c r="O15" s="1423"/>
      <c r="P15" s="1424"/>
      <c r="Q15" s="2136">
        <f>E15</f>
        <v>2368067</v>
      </c>
      <c r="R15" s="1381">
        <f>I15</f>
        <v>2400407</v>
      </c>
      <c r="S15" s="1381">
        <v>2303962</v>
      </c>
      <c r="T15" s="1381">
        <v>2192947</v>
      </c>
      <c r="U15" s="1382"/>
    </row>
    <row r="16" spans="1:25" s="38" customFormat="1" ht="10.5" customHeight="1" x14ac:dyDescent="0.15">
      <c r="A16" s="81"/>
      <c r="B16" s="2390" t="s">
        <v>735</v>
      </c>
      <c r="C16" s="2390"/>
      <c r="D16" s="1384"/>
      <c r="E16" s="2137">
        <v>248391</v>
      </c>
      <c r="F16" s="1902">
        <v>242694</v>
      </c>
      <c r="G16" s="2138">
        <v>228562</v>
      </c>
      <c r="H16" s="2138">
        <v>225379</v>
      </c>
      <c r="I16" s="2138">
        <v>232915</v>
      </c>
      <c r="J16" s="2138">
        <v>224954</v>
      </c>
      <c r="K16" s="2138">
        <v>225765</v>
      </c>
      <c r="L16" s="2138">
        <v>221571</v>
      </c>
      <c r="M16" s="2138">
        <v>201275</v>
      </c>
      <c r="N16" s="2139"/>
      <c r="O16" s="1423"/>
      <c r="P16" s="1428"/>
      <c r="Q16" s="2136">
        <f>E16</f>
        <v>248391</v>
      </c>
      <c r="R16" s="1381">
        <f>I16</f>
        <v>232915</v>
      </c>
      <c r="S16" s="1381">
        <v>225379</v>
      </c>
      <c r="T16" s="1381">
        <v>221571</v>
      </c>
      <c r="U16" s="1386"/>
    </row>
    <row r="17" spans="1:21" s="38" customFormat="1" ht="10.5" customHeight="1" x14ac:dyDescent="0.15">
      <c r="A17" s="2389" t="s">
        <v>451</v>
      </c>
      <c r="B17" s="2389"/>
      <c r="C17" s="2389"/>
      <c r="D17" s="1387"/>
      <c r="E17" s="2140"/>
      <c r="F17" s="1903"/>
      <c r="G17" s="1903"/>
      <c r="H17" s="1903"/>
      <c r="I17" s="1903"/>
      <c r="J17" s="1903"/>
      <c r="K17" s="1903"/>
      <c r="L17" s="1903"/>
      <c r="M17" s="1903"/>
      <c r="N17" s="2141"/>
      <c r="O17" s="2142"/>
      <c r="P17" s="2140"/>
      <c r="Q17" s="2143"/>
      <c r="R17" s="1388"/>
      <c r="S17" s="1388"/>
      <c r="T17" s="1388"/>
      <c r="U17" s="1390"/>
    </row>
    <row r="18" spans="1:21" s="38" customFormat="1" ht="10.5" customHeight="1" x14ac:dyDescent="0.15">
      <c r="A18" s="608"/>
      <c r="B18" s="2386" t="s">
        <v>736</v>
      </c>
      <c r="C18" s="2386"/>
      <c r="D18" s="1391"/>
      <c r="E18" s="2144"/>
      <c r="F18" s="1904"/>
      <c r="G18" s="1904"/>
      <c r="H18" s="1904"/>
      <c r="I18" s="1904"/>
      <c r="J18" s="1904"/>
      <c r="K18" s="1904"/>
      <c r="L18" s="1904"/>
      <c r="M18" s="1904"/>
      <c r="N18" s="2145"/>
      <c r="O18" s="1904"/>
      <c r="P18" s="2144"/>
      <c r="Q18" s="2146"/>
      <c r="R18" s="1392"/>
      <c r="S18" s="1392"/>
      <c r="T18" s="1392"/>
      <c r="U18" s="1393"/>
    </row>
    <row r="19" spans="1:21" s="38" customFormat="1" ht="10.5" customHeight="1" x14ac:dyDescent="0.15">
      <c r="A19" s="106"/>
      <c r="B19" s="106"/>
      <c r="C19" s="391" t="s">
        <v>452</v>
      </c>
      <c r="D19" s="1394"/>
      <c r="E19" s="1380">
        <v>236836</v>
      </c>
      <c r="F19" s="1421">
        <v>234816</v>
      </c>
      <c r="G19" s="581">
        <v>225663</v>
      </c>
      <c r="H19" s="581" t="s">
        <v>163</v>
      </c>
      <c r="I19" s="581" t="s">
        <v>163</v>
      </c>
      <c r="J19" s="581" t="s">
        <v>163</v>
      </c>
      <c r="K19" s="581" t="s">
        <v>163</v>
      </c>
      <c r="L19" s="581" t="s">
        <v>163</v>
      </c>
      <c r="M19" s="581" t="s">
        <v>163</v>
      </c>
      <c r="N19" s="2294"/>
      <c r="O19" s="2295"/>
      <c r="P19" s="2296"/>
      <c r="Q19" s="2067">
        <f>E19</f>
        <v>236836</v>
      </c>
      <c r="R19" s="1396" t="s">
        <v>163</v>
      </c>
      <c r="S19" s="78" t="s">
        <v>163</v>
      </c>
      <c r="T19" s="78" t="s">
        <v>163</v>
      </c>
      <c r="U19" s="1393"/>
    </row>
    <row r="20" spans="1:21" s="38" customFormat="1" ht="10.5" customHeight="1" x14ac:dyDescent="0.15">
      <c r="A20" s="106"/>
      <c r="B20" s="106"/>
      <c r="C20" s="429" t="s">
        <v>453</v>
      </c>
      <c r="D20" s="1394"/>
      <c r="E20" s="1380" t="s">
        <v>163</v>
      </c>
      <c r="F20" s="1421" t="s">
        <v>163</v>
      </c>
      <c r="G20" s="581" t="s">
        <v>163</v>
      </c>
      <c r="H20" s="581">
        <v>216144</v>
      </c>
      <c r="I20" s="581">
        <v>211820</v>
      </c>
      <c r="J20" s="581">
        <v>208068</v>
      </c>
      <c r="K20" s="581">
        <v>204647</v>
      </c>
      <c r="L20" s="581">
        <v>203321</v>
      </c>
      <c r="M20" s="581">
        <v>198459</v>
      </c>
      <c r="N20" s="2294"/>
      <c r="O20" s="2295"/>
      <c r="P20" s="2296"/>
      <c r="Q20" s="2067" t="s">
        <v>163</v>
      </c>
      <c r="R20" s="1396">
        <f>I20</f>
        <v>211820</v>
      </c>
      <c r="S20" s="1397">
        <v>216144</v>
      </c>
      <c r="T20" s="1397">
        <v>203321</v>
      </c>
      <c r="U20" s="1393"/>
    </row>
    <row r="21" spans="1:21" s="38" customFormat="1" ht="10.5" customHeight="1" x14ac:dyDescent="0.15">
      <c r="A21" s="106"/>
      <c r="B21" s="106"/>
      <c r="C21" s="429" t="s">
        <v>454</v>
      </c>
      <c r="D21" s="1394"/>
      <c r="E21" s="1380" t="s">
        <v>163</v>
      </c>
      <c r="F21" s="1421" t="s">
        <v>163</v>
      </c>
      <c r="G21" s="581" t="s">
        <v>163</v>
      </c>
      <c r="H21" s="581">
        <v>216303</v>
      </c>
      <c r="I21" s="581">
        <v>211968</v>
      </c>
      <c r="J21" s="581">
        <v>208231</v>
      </c>
      <c r="K21" s="581">
        <v>204647</v>
      </c>
      <c r="L21" s="581">
        <v>203321</v>
      </c>
      <c r="M21" s="581">
        <v>198686</v>
      </c>
      <c r="N21" s="2294"/>
      <c r="O21" s="2295"/>
      <c r="P21" s="2296"/>
      <c r="Q21" s="2067" t="s">
        <v>163</v>
      </c>
      <c r="R21" s="1396">
        <f t="shared" ref="R21:R22" si="0">I21</f>
        <v>211968</v>
      </c>
      <c r="S21" s="1397">
        <v>216303</v>
      </c>
      <c r="T21" s="1397">
        <v>203321</v>
      </c>
      <c r="U21" s="1393"/>
    </row>
    <row r="22" spans="1:21" s="38" customFormat="1" ht="10.5" customHeight="1" x14ac:dyDescent="0.15">
      <c r="A22" s="106"/>
      <c r="B22" s="106"/>
      <c r="C22" s="1398" t="s">
        <v>455</v>
      </c>
      <c r="D22" s="1394"/>
      <c r="E22" s="1380" t="s">
        <v>163</v>
      </c>
      <c r="F22" s="1421" t="s">
        <v>163</v>
      </c>
      <c r="G22" s="581" t="s">
        <v>163</v>
      </c>
      <c r="H22" s="581">
        <v>216462</v>
      </c>
      <c r="I22" s="581">
        <v>212116</v>
      </c>
      <c r="J22" s="581">
        <v>208394</v>
      </c>
      <c r="K22" s="581">
        <v>204647</v>
      </c>
      <c r="L22" s="581">
        <v>203321</v>
      </c>
      <c r="M22" s="581">
        <v>198867</v>
      </c>
      <c r="N22" s="2294"/>
      <c r="O22" s="2295"/>
      <c r="P22" s="2296"/>
      <c r="Q22" s="2067" t="s">
        <v>163</v>
      </c>
      <c r="R22" s="1396">
        <f t="shared" si="0"/>
        <v>212116</v>
      </c>
      <c r="S22" s="1397">
        <v>216462</v>
      </c>
      <c r="T22" s="1397">
        <v>203321</v>
      </c>
      <c r="U22" s="1393"/>
    </row>
    <row r="23" spans="1:21" s="38" customFormat="1" ht="10.5" customHeight="1" x14ac:dyDescent="0.15">
      <c r="A23" s="638"/>
      <c r="B23" s="2386" t="s">
        <v>456</v>
      </c>
      <c r="C23" s="2386"/>
      <c r="D23" s="1399"/>
      <c r="E23" s="2153"/>
      <c r="F23" s="1423"/>
      <c r="G23" s="578"/>
      <c r="H23" s="578"/>
      <c r="I23" s="578"/>
      <c r="J23" s="578"/>
      <c r="K23" s="578"/>
      <c r="L23" s="578"/>
      <c r="M23" s="578"/>
      <c r="N23" s="2294"/>
      <c r="O23" s="2295"/>
      <c r="P23" s="2297"/>
      <c r="Q23" s="2154"/>
      <c r="R23" s="1400"/>
      <c r="S23" s="1400"/>
      <c r="T23" s="1400"/>
      <c r="U23" s="1393"/>
    </row>
    <row r="24" spans="1:21" s="38" customFormat="1" ht="10.5" customHeight="1" x14ac:dyDescent="0.15">
      <c r="A24" s="106"/>
      <c r="B24" s="106"/>
      <c r="C24" s="1660" t="s">
        <v>457</v>
      </c>
      <c r="D24" s="1401"/>
      <c r="E24" s="2298">
        <v>0.114</v>
      </c>
      <c r="F24" s="1905">
        <v>0.112</v>
      </c>
      <c r="G24" s="1905">
        <v>0.112</v>
      </c>
      <c r="H24" s="1905">
        <v>0.114</v>
      </c>
      <c r="I24" s="1905">
        <v>0.113</v>
      </c>
      <c r="J24" s="1905">
        <v>0.112</v>
      </c>
      <c r="K24" s="1905">
        <v>0.108</v>
      </c>
      <c r="L24" s="1905">
        <v>0.106</v>
      </c>
      <c r="M24" s="1905">
        <v>0.104</v>
      </c>
      <c r="N24" s="2299"/>
      <c r="O24" s="1907"/>
      <c r="P24" s="2298"/>
      <c r="Q24" s="2300">
        <f>E24</f>
        <v>0.114</v>
      </c>
      <c r="R24" s="1403">
        <f>I24</f>
        <v>0.113</v>
      </c>
      <c r="S24" s="1402">
        <v>0.114</v>
      </c>
      <c r="T24" s="1402">
        <v>0.106</v>
      </c>
      <c r="U24" s="1393"/>
    </row>
    <row r="25" spans="1:21" s="38" customFormat="1" ht="10.5" customHeight="1" x14ac:dyDescent="0.15">
      <c r="A25" s="119"/>
      <c r="B25" s="119"/>
      <c r="C25" s="1660" t="s">
        <v>458</v>
      </c>
      <c r="D25" s="1404"/>
      <c r="E25" s="2298">
        <v>0.127</v>
      </c>
      <c r="F25" s="1905">
        <v>0.126</v>
      </c>
      <c r="G25" s="1905">
        <v>0.127</v>
      </c>
      <c r="H25" s="1905">
        <v>0.129</v>
      </c>
      <c r="I25" s="1905">
        <v>0.128</v>
      </c>
      <c r="J25" s="1905">
        <v>0.127</v>
      </c>
      <c r="K25" s="1905">
        <v>0.124</v>
      </c>
      <c r="L25" s="1905">
        <v>0.121</v>
      </c>
      <c r="M25" s="1905">
        <v>0.11899999999999999</v>
      </c>
      <c r="N25" s="2299"/>
      <c r="O25" s="1907"/>
      <c r="P25" s="2298"/>
      <c r="Q25" s="2300">
        <f>E25</f>
        <v>0.127</v>
      </c>
      <c r="R25" s="1405">
        <f>I25</f>
        <v>0.128</v>
      </c>
      <c r="S25" s="1402">
        <v>0.129</v>
      </c>
      <c r="T25" s="1402">
        <v>0.121</v>
      </c>
      <c r="U25" s="1393"/>
    </row>
    <row r="26" spans="1:21" s="38" customFormat="1" ht="10.5" customHeight="1" x14ac:dyDescent="0.15">
      <c r="A26" s="1406"/>
      <c r="B26" s="1406"/>
      <c r="C26" s="1660" t="s">
        <v>459</v>
      </c>
      <c r="D26" s="1404"/>
      <c r="E26" s="2301">
        <v>0.152</v>
      </c>
      <c r="F26" s="1906">
        <v>0.14499999999999999</v>
      </c>
      <c r="G26" s="1905">
        <v>0.14699999999999999</v>
      </c>
      <c r="H26" s="1905">
        <v>0.14899999999999999</v>
      </c>
      <c r="I26" s="1905">
        <v>0.14799999999999999</v>
      </c>
      <c r="J26" s="1905">
        <v>0.151</v>
      </c>
      <c r="K26" s="1905">
        <v>0.14099999999999999</v>
      </c>
      <c r="L26" s="1905">
        <v>0.13800000000000001</v>
      </c>
      <c r="M26" s="1905">
        <v>0.13700000000000001</v>
      </c>
      <c r="N26" s="2299"/>
      <c r="O26" s="1907"/>
      <c r="P26" s="2298"/>
      <c r="Q26" s="2300">
        <f>E26</f>
        <v>0.152</v>
      </c>
      <c r="R26" s="1405">
        <f>I26</f>
        <v>0.14799999999999999</v>
      </c>
      <c r="S26" s="1402">
        <v>0.14899999999999999</v>
      </c>
      <c r="T26" s="1402">
        <v>0.13800000000000001</v>
      </c>
      <c r="U26" s="1393"/>
    </row>
    <row r="27" spans="1:21" s="38" customFormat="1" ht="10.5" customHeight="1" x14ac:dyDescent="0.15">
      <c r="A27" s="1407"/>
      <c r="B27" s="2386" t="s">
        <v>460</v>
      </c>
      <c r="C27" s="2386"/>
      <c r="D27" s="1967"/>
      <c r="E27" s="2302"/>
      <c r="F27" s="1907"/>
      <c r="G27" s="1907"/>
      <c r="H27" s="1907"/>
      <c r="I27" s="1907"/>
      <c r="J27" s="1907"/>
      <c r="K27" s="1907"/>
      <c r="L27" s="1907"/>
      <c r="M27" s="1907"/>
      <c r="N27" s="2299"/>
      <c r="O27" s="1907"/>
      <c r="P27" s="2302"/>
      <c r="Q27" s="2303"/>
      <c r="R27" s="1408"/>
      <c r="S27" s="413"/>
      <c r="T27" s="413"/>
      <c r="U27" s="1393"/>
    </row>
    <row r="28" spans="1:21" s="38" customFormat="1" ht="10.5" customHeight="1" x14ac:dyDescent="0.15">
      <c r="A28" s="1406"/>
      <c r="B28" s="1406"/>
      <c r="C28" s="391" t="s">
        <v>461</v>
      </c>
      <c r="D28" s="1966"/>
      <c r="E28" s="1380">
        <v>702918</v>
      </c>
      <c r="F28" s="1421">
        <v>696026</v>
      </c>
      <c r="G28" s="581">
        <v>674962</v>
      </c>
      <c r="H28" s="581">
        <v>653946</v>
      </c>
      <c r="I28" s="581">
        <v>649169</v>
      </c>
      <c r="J28" s="581">
        <v>641307</v>
      </c>
      <c r="K28" s="581">
        <v>626606</v>
      </c>
      <c r="L28" s="581">
        <v>610353</v>
      </c>
      <c r="M28" s="581">
        <v>602314</v>
      </c>
      <c r="N28" s="2294"/>
      <c r="O28" s="2295"/>
      <c r="P28" s="2296"/>
      <c r="Q28" s="2067">
        <f>E28</f>
        <v>702918</v>
      </c>
      <c r="R28" s="78">
        <f>I28</f>
        <v>649169</v>
      </c>
      <c r="S28" s="78">
        <v>653946</v>
      </c>
      <c r="T28" s="78">
        <v>610353</v>
      </c>
      <c r="U28" s="1393"/>
    </row>
    <row r="29" spans="1:21" s="38" customFormat="1" ht="10.5" customHeight="1" x14ac:dyDescent="0.15">
      <c r="A29" s="1406"/>
      <c r="B29" s="1406"/>
      <c r="C29" s="391" t="s">
        <v>460</v>
      </c>
      <c r="D29" s="1404"/>
      <c r="E29" s="2298">
        <v>4.2999999999999997E-2</v>
      </c>
      <c r="F29" s="1905">
        <v>4.2999999999999997E-2</v>
      </c>
      <c r="G29" s="1906">
        <v>4.2000000000000003E-2</v>
      </c>
      <c r="H29" s="1906">
        <v>4.2999999999999997E-2</v>
      </c>
      <c r="I29" s="1906">
        <v>4.2000000000000003E-2</v>
      </c>
      <c r="J29" s="1906">
        <v>4.1000000000000002E-2</v>
      </c>
      <c r="K29" s="1906">
        <v>0.04</v>
      </c>
      <c r="L29" s="1906">
        <v>0.04</v>
      </c>
      <c r="M29" s="1906">
        <v>3.9E-2</v>
      </c>
      <c r="N29" s="2294"/>
      <c r="O29" s="2295"/>
      <c r="P29" s="2296"/>
      <c r="Q29" s="2300">
        <f>E29</f>
        <v>4.2999999999999997E-2</v>
      </c>
      <c r="R29" s="1409">
        <f>I29</f>
        <v>4.2000000000000003E-2</v>
      </c>
      <c r="S29" s="1402">
        <v>4.2999999999999997E-2</v>
      </c>
      <c r="T29" s="1402">
        <v>0.04</v>
      </c>
      <c r="U29" s="1393"/>
    </row>
    <row r="30" spans="1:21" s="38" customFormat="1" ht="10.5" customHeight="1" x14ac:dyDescent="0.15">
      <c r="A30" s="1406"/>
      <c r="B30" s="2386" t="s">
        <v>462</v>
      </c>
      <c r="C30" s="2386"/>
      <c r="D30" s="1404"/>
      <c r="E30" s="2304">
        <v>1.29</v>
      </c>
      <c r="F30" s="1908">
        <v>1.34</v>
      </c>
      <c r="G30" s="1410">
        <v>1.31</v>
      </c>
      <c r="H30" s="1410">
        <v>1.28</v>
      </c>
      <c r="I30" s="1410">
        <v>1.26</v>
      </c>
      <c r="J30" s="1410">
        <v>1.24</v>
      </c>
      <c r="K30" s="1410">
        <v>1.19</v>
      </c>
      <c r="L30" s="1410">
        <v>1.2</v>
      </c>
      <c r="M30" s="1410">
        <v>1.25</v>
      </c>
      <c r="N30" s="1411"/>
      <c r="O30" s="1395"/>
      <c r="P30" s="1412"/>
      <c r="Q30" s="2219" t="s">
        <v>163</v>
      </c>
      <c r="R30" s="359" t="s">
        <v>163</v>
      </c>
      <c r="S30" s="359" t="s">
        <v>163</v>
      </c>
      <c r="T30" s="359" t="s">
        <v>163</v>
      </c>
      <c r="U30" s="1413"/>
    </row>
    <row r="31" spans="1:21" s="38" customFormat="1" ht="10.5" customHeight="1" x14ac:dyDescent="0.15">
      <c r="A31" s="2389" t="s">
        <v>146</v>
      </c>
      <c r="B31" s="2389"/>
      <c r="C31" s="2389"/>
      <c r="D31" s="1414"/>
      <c r="E31" s="2147"/>
      <c r="F31" s="1909"/>
      <c r="G31" s="1909"/>
      <c r="H31" s="1909"/>
      <c r="I31" s="1909"/>
      <c r="J31" s="1909"/>
      <c r="K31" s="1909"/>
      <c r="L31" s="1909"/>
      <c r="M31" s="1909"/>
      <c r="N31" s="2141"/>
      <c r="O31" s="2142"/>
      <c r="P31" s="2147"/>
      <c r="Q31" s="2148"/>
      <c r="R31" s="1415"/>
      <c r="S31" s="1415"/>
      <c r="T31" s="1415"/>
      <c r="U31" s="1393"/>
    </row>
    <row r="32" spans="1:21" s="38" customFormat="1" ht="10.5" customHeight="1" x14ac:dyDescent="0.15">
      <c r="A32" s="106"/>
      <c r="B32" s="2394" t="s">
        <v>150</v>
      </c>
      <c r="C32" s="2394"/>
      <c r="D32" s="405"/>
      <c r="E32" s="2153">
        <v>45763</v>
      </c>
      <c r="F32" s="1423">
        <v>44797</v>
      </c>
      <c r="G32" s="1416">
        <v>43815</v>
      </c>
      <c r="H32" s="1416">
        <v>44220</v>
      </c>
      <c r="I32" s="1416">
        <v>45091</v>
      </c>
      <c r="J32" s="1416">
        <v>44646</v>
      </c>
      <c r="K32" s="1416">
        <v>44516</v>
      </c>
      <c r="L32" s="1416">
        <v>44928</v>
      </c>
      <c r="M32" s="1416">
        <v>45685</v>
      </c>
      <c r="N32" s="291"/>
      <c r="O32" s="149"/>
      <c r="P32" s="1417"/>
      <c r="Q32" s="2154">
        <f>E32</f>
        <v>45763</v>
      </c>
      <c r="R32" s="99">
        <f>I32</f>
        <v>45091</v>
      </c>
      <c r="S32" s="99">
        <v>44220</v>
      </c>
      <c r="T32" s="99">
        <v>44928</v>
      </c>
      <c r="U32" s="1418"/>
    </row>
    <row r="33" spans="1:21" s="38" customFormat="1" ht="10.5" customHeight="1" x14ac:dyDescent="0.15">
      <c r="A33" s="2392" t="s">
        <v>840</v>
      </c>
      <c r="B33" s="2392"/>
      <c r="C33" s="2392"/>
      <c r="D33" s="1387"/>
      <c r="E33" s="2149"/>
      <c r="F33" s="1910"/>
      <c r="G33" s="2150"/>
      <c r="H33" s="2150"/>
      <c r="I33" s="2150"/>
      <c r="J33" s="2150"/>
      <c r="K33" s="2150"/>
      <c r="L33" s="2150"/>
      <c r="M33" s="2150"/>
      <c r="N33" s="881"/>
      <c r="O33" s="1426"/>
      <c r="P33" s="2151"/>
      <c r="Q33" s="2152"/>
      <c r="R33" s="427"/>
      <c r="S33" s="427"/>
      <c r="T33" s="427"/>
      <c r="U33" s="1419"/>
    </row>
    <row r="34" spans="1:21" s="38" customFormat="1" ht="10.5" customHeight="1" x14ac:dyDescent="0.15">
      <c r="A34" s="106"/>
      <c r="B34" s="2385" t="s">
        <v>463</v>
      </c>
      <c r="C34" s="2385"/>
      <c r="D34" s="1420"/>
      <c r="E34" s="1380" t="s">
        <v>464</v>
      </c>
      <c r="F34" s="1421" t="s">
        <v>464</v>
      </c>
      <c r="G34" s="1421" t="s">
        <v>464</v>
      </c>
      <c r="H34" s="1421" t="s">
        <v>464</v>
      </c>
      <c r="I34" s="1421" t="s">
        <v>464</v>
      </c>
      <c r="J34" s="1421" t="s">
        <v>464</v>
      </c>
      <c r="K34" s="1421" t="s">
        <v>464</v>
      </c>
      <c r="L34" s="1421" t="s">
        <v>464</v>
      </c>
      <c r="M34" s="1421" t="s">
        <v>464</v>
      </c>
      <c r="N34" s="1422"/>
      <c r="O34" s="1423"/>
      <c r="P34" s="1380"/>
      <c r="Q34" s="2136" t="str">
        <f>E34</f>
        <v>AA</v>
      </c>
      <c r="R34" s="1421" t="str">
        <f>I34</f>
        <v>AA</v>
      </c>
      <c r="S34" s="1381" t="s">
        <v>464</v>
      </c>
      <c r="T34" s="1381" t="s">
        <v>464</v>
      </c>
      <c r="U34" s="1418"/>
    </row>
    <row r="35" spans="1:21" s="38" customFormat="1" ht="10.5" customHeight="1" x14ac:dyDescent="0.15">
      <c r="A35" s="81"/>
      <c r="B35" s="2385" t="s">
        <v>465</v>
      </c>
      <c r="C35" s="2385"/>
      <c r="D35" s="1385"/>
      <c r="E35" s="1380" t="s">
        <v>466</v>
      </c>
      <c r="F35" s="1421" t="s">
        <v>466</v>
      </c>
      <c r="G35" s="1421" t="s">
        <v>466</v>
      </c>
      <c r="H35" s="1421" t="s">
        <v>466</v>
      </c>
      <c r="I35" s="1421" t="s">
        <v>466</v>
      </c>
      <c r="J35" s="1421" t="s">
        <v>466</v>
      </c>
      <c r="K35" s="1421" t="s">
        <v>466</v>
      </c>
      <c r="L35" s="1421" t="s">
        <v>466</v>
      </c>
      <c r="M35" s="1421" t="s">
        <v>466</v>
      </c>
      <c r="N35" s="1422"/>
      <c r="O35" s="1423"/>
      <c r="P35" s="1424"/>
      <c r="Q35" s="2136" t="str">
        <f>E35</f>
        <v>AA-</v>
      </c>
      <c r="R35" s="1421" t="str">
        <f>I35</f>
        <v>AA-</v>
      </c>
      <c r="S35" s="1381" t="s">
        <v>466</v>
      </c>
      <c r="T35" s="1381" t="s">
        <v>466</v>
      </c>
      <c r="U35" s="1418"/>
    </row>
    <row r="36" spans="1:21" s="38" customFormat="1" ht="10.5" customHeight="1" x14ac:dyDescent="0.15">
      <c r="A36" s="81"/>
      <c r="B36" s="2385" t="s">
        <v>467</v>
      </c>
      <c r="C36" s="2385"/>
      <c r="D36" s="1385"/>
      <c r="E36" s="1380" t="s">
        <v>468</v>
      </c>
      <c r="F36" s="1421" t="s">
        <v>468</v>
      </c>
      <c r="G36" s="1421" t="s">
        <v>468</v>
      </c>
      <c r="H36" s="1421" t="s">
        <v>468</v>
      </c>
      <c r="I36" s="1421" t="s">
        <v>468</v>
      </c>
      <c r="J36" s="1421" t="s">
        <v>469</v>
      </c>
      <c r="K36" s="1421" t="s">
        <v>469</v>
      </c>
      <c r="L36" s="1421" t="s">
        <v>469</v>
      </c>
      <c r="M36" s="1421" t="s">
        <v>469</v>
      </c>
      <c r="N36" s="1422"/>
      <c r="O36" s="1423"/>
      <c r="P36" s="1424"/>
      <c r="Q36" s="2136" t="str">
        <f>E36</f>
        <v>Aa2</v>
      </c>
      <c r="R36" s="1421" t="str">
        <f>I36</f>
        <v>Aa2</v>
      </c>
      <c r="S36" s="1381" t="s">
        <v>468</v>
      </c>
      <c r="T36" s="1381" t="s">
        <v>469</v>
      </c>
      <c r="U36" s="1418"/>
    </row>
    <row r="37" spans="1:21" s="38" customFormat="1" ht="10.5" customHeight="1" x14ac:dyDescent="0.15">
      <c r="A37" s="81"/>
      <c r="B37" s="2385" t="s">
        <v>470</v>
      </c>
      <c r="C37" s="2385"/>
      <c r="D37" s="1385"/>
      <c r="E37" s="1380" t="s">
        <v>471</v>
      </c>
      <c r="F37" s="1421" t="s">
        <v>471</v>
      </c>
      <c r="G37" s="1421" t="s">
        <v>471</v>
      </c>
      <c r="H37" s="1421" t="s">
        <v>471</v>
      </c>
      <c r="I37" s="1421" t="s">
        <v>471</v>
      </c>
      <c r="J37" s="1421" t="s">
        <v>471</v>
      </c>
      <c r="K37" s="1421" t="s">
        <v>471</v>
      </c>
      <c r="L37" s="1421" t="s">
        <v>471</v>
      </c>
      <c r="M37" s="1421" t="s">
        <v>471</v>
      </c>
      <c r="N37" s="1422"/>
      <c r="O37" s="1423"/>
      <c r="P37" s="1424"/>
      <c r="Q37" s="2136" t="str">
        <f>E37</f>
        <v>A+</v>
      </c>
      <c r="R37" s="1421" t="str">
        <f>I37</f>
        <v>A+</v>
      </c>
      <c r="S37" s="1381" t="s">
        <v>471</v>
      </c>
      <c r="T37" s="1381" t="s">
        <v>471</v>
      </c>
      <c r="U37" s="1418"/>
    </row>
    <row r="38" spans="1:21" s="38" customFormat="1" ht="10.5" customHeight="1" x14ac:dyDescent="0.15">
      <c r="A38" s="2392" t="s">
        <v>841</v>
      </c>
      <c r="B38" s="2392"/>
      <c r="C38" s="2392"/>
      <c r="D38" s="1387"/>
      <c r="E38" s="2153"/>
      <c r="F38" s="1423"/>
      <c r="G38" s="1425"/>
      <c r="H38" s="1425"/>
      <c r="I38" s="1425"/>
      <c r="J38" s="1425"/>
      <c r="K38" s="1425"/>
      <c r="L38" s="1425"/>
      <c r="M38" s="1425"/>
      <c r="N38" s="579"/>
      <c r="O38" s="1426"/>
      <c r="P38" s="1427"/>
      <c r="Q38" s="2154"/>
      <c r="R38" s="99"/>
      <c r="S38" s="99"/>
      <c r="T38" s="99"/>
      <c r="U38" s="1418"/>
    </row>
    <row r="39" spans="1:21" s="38" customFormat="1" ht="10.5" customHeight="1" x14ac:dyDescent="0.15">
      <c r="A39" s="106"/>
      <c r="B39" s="2385" t="s">
        <v>472</v>
      </c>
      <c r="C39" s="2385"/>
      <c r="D39" s="1420"/>
      <c r="E39" s="1380" t="s">
        <v>473</v>
      </c>
      <c r="F39" s="1421" t="s">
        <v>473</v>
      </c>
      <c r="G39" s="1421" t="s">
        <v>473</v>
      </c>
      <c r="H39" s="1421" t="s">
        <v>473</v>
      </c>
      <c r="I39" s="1421" t="s">
        <v>163</v>
      </c>
      <c r="J39" s="1421" t="s">
        <v>163</v>
      </c>
      <c r="K39" s="1421" t="s">
        <v>163</v>
      </c>
      <c r="L39" s="1421" t="s">
        <v>163</v>
      </c>
      <c r="M39" s="1421" t="s">
        <v>163</v>
      </c>
      <c r="N39" s="1422"/>
      <c r="O39" s="1423"/>
      <c r="P39" s="1380"/>
      <c r="Q39" s="2136" t="str">
        <f>E39</f>
        <v>AA(L)</v>
      </c>
      <c r="R39" s="1381" t="s">
        <v>163</v>
      </c>
      <c r="S39" s="1381" t="s">
        <v>473</v>
      </c>
      <c r="T39" s="1381" t="s">
        <v>163</v>
      </c>
      <c r="U39" s="1418"/>
    </row>
    <row r="40" spans="1:21" s="38" customFormat="1" ht="10.5" customHeight="1" x14ac:dyDescent="0.15">
      <c r="A40" s="81"/>
      <c r="B40" s="2385" t="s">
        <v>474</v>
      </c>
      <c r="C40" s="2385"/>
      <c r="D40" s="1385"/>
      <c r="E40" s="1380" t="s">
        <v>466</v>
      </c>
      <c r="F40" s="1421" t="s">
        <v>466</v>
      </c>
      <c r="G40" s="1421" t="s">
        <v>466</v>
      </c>
      <c r="H40" s="1421" t="s">
        <v>466</v>
      </c>
      <c r="I40" s="1421" t="s">
        <v>163</v>
      </c>
      <c r="J40" s="1421" t="s">
        <v>163</v>
      </c>
      <c r="K40" s="1421" t="s">
        <v>163</v>
      </c>
      <c r="L40" s="1421" t="s">
        <v>163</v>
      </c>
      <c r="M40" s="1421" t="s">
        <v>163</v>
      </c>
      <c r="N40" s="1422"/>
      <c r="O40" s="1423"/>
      <c r="P40" s="1424"/>
      <c r="Q40" s="2136" t="str">
        <f>E40</f>
        <v>AA-</v>
      </c>
      <c r="R40" s="1381" t="s">
        <v>163</v>
      </c>
      <c r="S40" s="1381" t="s">
        <v>466</v>
      </c>
      <c r="T40" s="1381" t="s">
        <v>163</v>
      </c>
      <c r="U40" s="1418"/>
    </row>
    <row r="41" spans="1:21" s="38" customFormat="1" ht="10.5" customHeight="1" x14ac:dyDescent="0.15">
      <c r="A41" s="81"/>
      <c r="B41" s="2385" t="s">
        <v>475</v>
      </c>
      <c r="C41" s="2385"/>
      <c r="D41" s="1383"/>
      <c r="E41" s="1380" t="s">
        <v>476</v>
      </c>
      <c r="F41" s="1421" t="s">
        <v>476</v>
      </c>
      <c r="G41" s="1421" t="s">
        <v>476</v>
      </c>
      <c r="H41" s="1421" t="s">
        <v>476</v>
      </c>
      <c r="I41" s="1421" t="s">
        <v>163</v>
      </c>
      <c r="J41" s="1421" t="s">
        <v>163</v>
      </c>
      <c r="K41" s="1421" t="s">
        <v>163</v>
      </c>
      <c r="L41" s="1421" t="s">
        <v>163</v>
      </c>
      <c r="M41" s="1421" t="s">
        <v>163</v>
      </c>
      <c r="N41" s="1422"/>
      <c r="O41" s="1423"/>
      <c r="P41" s="1424"/>
      <c r="Q41" s="2136" t="str">
        <f>E41</f>
        <v>A2</v>
      </c>
      <c r="R41" s="1381" t="s">
        <v>163</v>
      </c>
      <c r="S41" s="1381" t="s">
        <v>476</v>
      </c>
      <c r="T41" s="1381" t="s">
        <v>163</v>
      </c>
      <c r="U41" s="1418"/>
    </row>
    <row r="42" spans="1:21" s="38" customFormat="1" ht="10.5" customHeight="1" x14ac:dyDescent="0.15">
      <c r="A42" s="81"/>
      <c r="B42" s="2385" t="s">
        <v>477</v>
      </c>
      <c r="C42" s="2385"/>
      <c r="D42" s="1383"/>
      <c r="E42" s="1428" t="s">
        <v>478</v>
      </c>
      <c r="F42" s="1429" t="s">
        <v>478</v>
      </c>
      <c r="G42" s="1429" t="s">
        <v>478</v>
      </c>
      <c r="H42" s="1429" t="s">
        <v>478</v>
      </c>
      <c r="I42" s="1429" t="s">
        <v>163</v>
      </c>
      <c r="J42" s="1429" t="s">
        <v>163</v>
      </c>
      <c r="K42" s="1429" t="s">
        <v>163</v>
      </c>
      <c r="L42" s="1429" t="s">
        <v>163</v>
      </c>
      <c r="M42" s="1429" t="s">
        <v>163</v>
      </c>
      <c r="N42" s="1430"/>
      <c r="O42" s="1426"/>
      <c r="P42" s="1431"/>
      <c r="Q42" s="2155" t="str">
        <f>E42</f>
        <v>BBB+</v>
      </c>
      <c r="R42" s="1432" t="s">
        <v>163</v>
      </c>
      <c r="S42" s="1432" t="s">
        <v>478</v>
      </c>
      <c r="T42" s="1432" t="s">
        <v>163</v>
      </c>
      <c r="U42" s="1433"/>
    </row>
    <row r="43" spans="1:21" ht="4.5" customHeight="1" x14ac:dyDescent="0.2">
      <c r="A43" s="1434"/>
      <c r="B43" s="12"/>
      <c r="C43" s="1435"/>
      <c r="D43" s="1436"/>
      <c r="E43" s="1435"/>
      <c r="F43" s="1435"/>
      <c r="G43" s="1435"/>
      <c r="H43" s="1435"/>
      <c r="I43" s="1435"/>
      <c r="J43" s="1435"/>
      <c r="K43" s="1435"/>
      <c r="L43" s="1435"/>
      <c r="M43" s="1435"/>
      <c r="N43" s="1435"/>
      <c r="O43" s="1435"/>
      <c r="P43" s="1435"/>
      <c r="Q43" s="1435"/>
      <c r="S43" s="1435"/>
      <c r="T43" s="1435"/>
      <c r="U43" s="1435"/>
    </row>
    <row r="44" spans="1:21" ht="9" customHeight="1" x14ac:dyDescent="0.2">
      <c r="A44" s="529" t="s">
        <v>40</v>
      </c>
      <c r="B44" s="2395" t="s">
        <v>157</v>
      </c>
      <c r="C44" s="2396"/>
      <c r="D44" s="2396"/>
      <c r="E44" s="2396"/>
      <c r="F44" s="2396"/>
      <c r="G44" s="2396"/>
      <c r="H44" s="2396"/>
      <c r="I44" s="2396"/>
      <c r="J44" s="2396"/>
      <c r="K44" s="2396"/>
      <c r="L44" s="2396"/>
      <c r="M44" s="2396"/>
      <c r="N44" s="2396"/>
      <c r="O44" s="2396"/>
      <c r="P44" s="2396"/>
      <c r="Q44" s="2396"/>
      <c r="R44" s="2396"/>
      <c r="S44" s="2396"/>
      <c r="T44" s="2396"/>
      <c r="U44" s="2396"/>
    </row>
    <row r="45" spans="1:21" ht="18" customHeight="1" x14ac:dyDescent="0.2">
      <c r="A45" s="254" t="s">
        <v>135</v>
      </c>
      <c r="B45" s="2387" t="s">
        <v>851</v>
      </c>
      <c r="C45" s="2388"/>
      <c r="D45" s="2388"/>
      <c r="E45" s="2388"/>
      <c r="F45" s="2388"/>
      <c r="G45" s="2388"/>
      <c r="H45" s="2388"/>
      <c r="I45" s="2388"/>
      <c r="J45" s="2388"/>
      <c r="K45" s="2388"/>
      <c r="L45" s="2388"/>
      <c r="M45" s="2388"/>
      <c r="N45" s="2388"/>
      <c r="O45" s="2388"/>
      <c r="P45" s="2388"/>
      <c r="Q45" s="2388"/>
      <c r="R45" s="2388"/>
      <c r="S45" s="2388"/>
      <c r="T45" s="2388"/>
      <c r="U45" s="2388"/>
    </row>
    <row r="46" spans="1:21" ht="9" customHeight="1" x14ac:dyDescent="0.2">
      <c r="A46" s="529" t="s">
        <v>152</v>
      </c>
      <c r="B46" s="2395" t="s">
        <v>479</v>
      </c>
      <c r="C46" s="2396"/>
      <c r="D46" s="2396"/>
      <c r="E46" s="2396"/>
      <c r="F46" s="2396"/>
      <c r="G46" s="2396"/>
      <c r="H46" s="2396"/>
      <c r="I46" s="2396"/>
      <c r="J46" s="2396"/>
      <c r="K46" s="2396"/>
      <c r="L46" s="2396"/>
      <c r="M46" s="2396"/>
      <c r="N46" s="2396"/>
      <c r="O46" s="2396"/>
      <c r="P46" s="2396"/>
      <c r="Q46" s="2396"/>
      <c r="R46" s="2396"/>
      <c r="S46" s="2396"/>
      <c r="T46" s="2396"/>
      <c r="U46" s="2396"/>
    </row>
    <row r="47" spans="1:21" ht="9" customHeight="1" x14ac:dyDescent="0.2">
      <c r="A47" s="529" t="s">
        <v>154</v>
      </c>
      <c r="B47" s="2395" t="s">
        <v>480</v>
      </c>
      <c r="C47" s="2396"/>
      <c r="D47" s="2396"/>
      <c r="E47" s="2396"/>
      <c r="F47" s="2396"/>
      <c r="G47" s="2396"/>
      <c r="H47" s="2396"/>
      <c r="I47" s="2396"/>
      <c r="J47" s="2396"/>
      <c r="K47" s="2396"/>
      <c r="L47" s="2396"/>
      <c r="M47" s="2396"/>
      <c r="N47" s="2396"/>
      <c r="O47" s="2396"/>
      <c r="P47" s="2396"/>
      <c r="Q47" s="2396"/>
      <c r="R47" s="2396"/>
      <c r="S47" s="2396"/>
      <c r="T47" s="2396"/>
      <c r="U47" s="2396"/>
    </row>
    <row r="48" spans="1:21" ht="9" customHeight="1" x14ac:dyDescent="0.2">
      <c r="A48" s="999" t="s">
        <v>156</v>
      </c>
      <c r="B48" s="2401" t="s">
        <v>878</v>
      </c>
      <c r="C48" s="2402"/>
      <c r="D48" s="2402"/>
      <c r="E48" s="2402"/>
      <c r="F48" s="2402"/>
      <c r="G48" s="2402"/>
      <c r="H48" s="2402"/>
      <c r="I48" s="2402"/>
      <c r="J48" s="2402"/>
      <c r="K48" s="2402"/>
      <c r="L48" s="2402"/>
      <c r="M48" s="2402"/>
      <c r="N48" s="2402"/>
      <c r="O48" s="2402"/>
      <c r="P48" s="2402"/>
      <c r="Q48" s="2402"/>
      <c r="R48" s="2402"/>
      <c r="S48" s="2402"/>
      <c r="T48" s="2402"/>
      <c r="U48" s="2402"/>
    </row>
    <row r="49" spans="1:21" ht="9" customHeight="1" x14ac:dyDescent="0.2">
      <c r="A49" s="529" t="s">
        <v>177</v>
      </c>
      <c r="B49" s="2395" t="s">
        <v>481</v>
      </c>
      <c r="C49" s="2396"/>
      <c r="D49" s="2396"/>
      <c r="E49" s="2396"/>
      <c r="F49" s="2396"/>
      <c r="G49" s="2396"/>
      <c r="H49" s="2396"/>
      <c r="I49" s="2396"/>
      <c r="J49" s="2396"/>
      <c r="K49" s="2396"/>
      <c r="L49" s="2396"/>
      <c r="M49" s="2396"/>
      <c r="N49" s="2396"/>
      <c r="O49" s="2396"/>
      <c r="P49" s="2396"/>
      <c r="Q49" s="2396"/>
      <c r="R49" s="2396"/>
      <c r="S49" s="2396"/>
      <c r="T49" s="2396"/>
      <c r="U49" s="2396"/>
    </row>
    <row r="50" spans="1:21" ht="9" customHeight="1" x14ac:dyDescent="0.2">
      <c r="A50" s="529" t="s">
        <v>178</v>
      </c>
      <c r="B50" s="2400" t="s">
        <v>179</v>
      </c>
      <c r="C50" s="2400"/>
      <c r="D50" s="2400"/>
      <c r="E50" s="2400"/>
      <c r="F50" s="2400"/>
      <c r="G50" s="2400"/>
      <c r="H50" s="2400"/>
      <c r="I50" s="2400"/>
      <c r="J50" s="2400"/>
      <c r="K50" s="2400"/>
      <c r="L50" s="2400"/>
      <c r="M50" s="2400"/>
      <c r="N50" s="2400"/>
      <c r="O50" s="2400"/>
      <c r="P50" s="2400"/>
      <c r="Q50" s="2400"/>
      <c r="R50" s="2400"/>
      <c r="S50" s="2400"/>
      <c r="T50" s="2400"/>
      <c r="U50" s="2400"/>
    </row>
    <row r="51" spans="1:21" ht="18" customHeight="1" x14ac:dyDescent="0.2">
      <c r="A51" s="254" t="s">
        <v>482</v>
      </c>
      <c r="B51" s="2404" t="s">
        <v>852</v>
      </c>
      <c r="C51" s="2404"/>
      <c r="D51" s="2404"/>
      <c r="E51" s="2404"/>
      <c r="F51" s="2404"/>
      <c r="G51" s="2404"/>
      <c r="H51" s="2404"/>
      <c r="I51" s="2404"/>
      <c r="J51" s="2404"/>
      <c r="K51" s="2404"/>
      <c r="L51" s="2404"/>
      <c r="M51" s="2404"/>
      <c r="N51" s="2404"/>
      <c r="O51" s="2404"/>
      <c r="P51" s="2404"/>
      <c r="Q51" s="2404"/>
      <c r="R51" s="2404"/>
      <c r="S51" s="2404"/>
      <c r="T51" s="2404"/>
      <c r="U51" s="2404"/>
    </row>
    <row r="52" spans="1:21" ht="9" customHeight="1" x14ac:dyDescent="0.2">
      <c r="A52" s="529" t="s">
        <v>483</v>
      </c>
      <c r="B52" s="2403" t="s">
        <v>484</v>
      </c>
      <c r="C52" s="2403"/>
      <c r="D52" s="2403"/>
      <c r="E52" s="2403"/>
      <c r="F52" s="2403"/>
      <c r="G52" s="2403"/>
      <c r="H52" s="2403"/>
      <c r="I52" s="2403"/>
      <c r="J52" s="2403"/>
      <c r="K52" s="2403"/>
      <c r="L52" s="2403"/>
      <c r="M52" s="2403"/>
      <c r="N52" s="2403"/>
      <c r="O52" s="2403"/>
      <c r="P52" s="2403"/>
      <c r="Q52" s="2403"/>
      <c r="R52" s="2403"/>
      <c r="S52" s="2403"/>
      <c r="T52" s="2403"/>
      <c r="U52" s="2403"/>
    </row>
    <row r="53" spans="1:21" ht="9" customHeight="1" x14ac:dyDescent="0.2">
      <c r="A53" s="529" t="s">
        <v>485</v>
      </c>
      <c r="B53" s="2403" t="s">
        <v>486</v>
      </c>
      <c r="C53" s="2403"/>
      <c r="D53" s="2403"/>
      <c r="E53" s="2403"/>
      <c r="F53" s="2403"/>
      <c r="G53" s="2403"/>
      <c r="H53" s="2403"/>
      <c r="I53" s="2403"/>
      <c r="J53" s="2403"/>
      <c r="K53" s="2403"/>
      <c r="L53" s="2403"/>
      <c r="M53" s="2403"/>
      <c r="N53" s="2403"/>
      <c r="O53" s="2403"/>
      <c r="P53" s="2403"/>
      <c r="Q53" s="2403"/>
      <c r="R53" s="2403"/>
      <c r="S53" s="2403"/>
      <c r="T53" s="2403"/>
      <c r="U53" s="2403"/>
    </row>
    <row r="54" spans="1:21" ht="9" customHeight="1" x14ac:dyDescent="0.2">
      <c r="A54" s="1437" t="s">
        <v>163</v>
      </c>
      <c r="B54" s="2400" t="s">
        <v>180</v>
      </c>
      <c r="C54" s="2400"/>
      <c r="D54" s="1438"/>
      <c r="E54" s="1439"/>
      <c r="F54" s="1439"/>
      <c r="G54" s="1439"/>
      <c r="H54" s="1439"/>
      <c r="I54" s="1439"/>
      <c r="J54" s="1439"/>
      <c r="K54" s="1439"/>
      <c r="L54" s="1439"/>
      <c r="M54" s="1439"/>
      <c r="N54" s="1439"/>
      <c r="O54" s="1439"/>
      <c r="P54" s="1439"/>
      <c r="Q54" s="1439"/>
      <c r="R54" s="1439"/>
      <c r="S54" s="1439"/>
      <c r="T54" s="1439"/>
      <c r="U54" s="1439"/>
    </row>
    <row r="58" spans="1:21" ht="11.25" customHeight="1" x14ac:dyDescent="0.2"/>
  </sheetData>
  <sheetProtection selectLockedCells="1"/>
  <mergeCells count="43">
    <mergeCell ref="B41:C41"/>
    <mergeCell ref="B42:C42"/>
    <mergeCell ref="B54:C54"/>
    <mergeCell ref="B49:U49"/>
    <mergeCell ref="B46:U46"/>
    <mergeCell ref="B47:U47"/>
    <mergeCell ref="B50:U50"/>
    <mergeCell ref="B48:U48"/>
    <mergeCell ref="B52:U52"/>
    <mergeCell ref="B53:U53"/>
    <mergeCell ref="B51:U51"/>
    <mergeCell ref="Y1"/>
    <mergeCell ref="B32:C32"/>
    <mergeCell ref="B44:U44"/>
    <mergeCell ref="A4:C4"/>
    <mergeCell ref="A1:U1"/>
    <mergeCell ref="A6:C6"/>
    <mergeCell ref="B9:C9"/>
    <mergeCell ref="B10:C10"/>
    <mergeCell ref="B7:C7"/>
    <mergeCell ref="B8:C8"/>
    <mergeCell ref="B18:C18"/>
    <mergeCell ref="B23:C23"/>
    <mergeCell ref="B27:C27"/>
    <mergeCell ref="B11:C11"/>
    <mergeCell ref="F3:M3"/>
    <mergeCell ref="B40:C40"/>
    <mergeCell ref="B12:C12"/>
    <mergeCell ref="B30:C30"/>
    <mergeCell ref="B45:U45"/>
    <mergeCell ref="A31:C31"/>
    <mergeCell ref="A17:C17"/>
    <mergeCell ref="B13:C13"/>
    <mergeCell ref="B14:C14"/>
    <mergeCell ref="B16:C16"/>
    <mergeCell ref="B15:C15"/>
    <mergeCell ref="A33:C33"/>
    <mergeCell ref="A38:C38"/>
    <mergeCell ref="B34:C34"/>
    <mergeCell ref="B35:C35"/>
    <mergeCell ref="B36:C36"/>
    <mergeCell ref="B37:C37"/>
    <mergeCell ref="B39:C39"/>
  </mergeCells>
  <pageMargins left="0.25" right="0.25" top="0.5" bottom="0.25" header="0.5" footer="0.5"/>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workbookViewId="0">
      <selection activeCell="C77" sqref="C77"/>
    </sheetView>
  </sheetViews>
  <sheetFormatPr defaultColWidth="9.140625" defaultRowHeight="14.1" customHeight="1" x14ac:dyDescent="0.2"/>
  <cols>
    <col min="1" max="1" width="2.140625" style="255" customWidth="1"/>
    <col min="2" max="2" width="49" style="255" customWidth="1"/>
    <col min="3" max="3" width="6.7109375" style="256" customWidth="1"/>
    <col min="4" max="4" width="6.7109375" style="257" customWidth="1"/>
    <col min="5" max="11" width="6.7109375" style="255" customWidth="1"/>
    <col min="12" max="12" width="1.28515625" style="255" customWidth="1"/>
    <col min="13" max="13" width="1.7109375" style="258" customWidth="1"/>
    <col min="14" max="14" width="1.28515625" style="257" customWidth="1"/>
    <col min="15" max="16" width="6.7109375" style="257" customWidth="1"/>
    <col min="17" max="18" width="6.7109375" style="255" customWidth="1"/>
    <col min="19" max="19" width="1.28515625" style="259" customWidth="1"/>
    <col min="20" max="20" width="9.140625" style="259" customWidth="1"/>
    <col min="21" max="21" width="9.140625" style="255" customWidth="1"/>
    <col min="22" max="22" width="9.140625" style="260" customWidth="1"/>
    <col min="23" max="23" width="9.140625" style="261" customWidth="1"/>
    <col min="24" max="24" width="9.140625" style="255" customWidth="1"/>
    <col min="25" max="16384" width="9.140625" style="255"/>
  </cols>
  <sheetData>
    <row r="1" spans="1:22" ht="15.75" customHeight="1" x14ac:dyDescent="0.2">
      <c r="A1" s="2383" t="s">
        <v>89</v>
      </c>
      <c r="B1" s="2383"/>
      <c r="C1" s="2383"/>
      <c r="D1" s="2383"/>
      <c r="E1" s="2383"/>
      <c r="F1" s="2383"/>
      <c r="G1" s="2383"/>
      <c r="H1" s="2383"/>
      <c r="I1" s="2383"/>
      <c r="J1" s="2383"/>
      <c r="K1" s="2383"/>
      <c r="L1" s="2383"/>
      <c r="M1" s="2383"/>
      <c r="N1" s="2383"/>
      <c r="O1" s="2383"/>
      <c r="P1" s="2383"/>
      <c r="Q1" s="2383"/>
      <c r="R1" s="2383"/>
      <c r="S1" s="2383"/>
      <c r="V1" s="2405"/>
    </row>
    <row r="2" spans="1:22" s="171" customFormat="1" ht="9" customHeight="1" x14ac:dyDescent="0.15">
      <c r="A2" s="172"/>
      <c r="B2" s="172"/>
      <c r="C2" s="172"/>
      <c r="D2" s="172"/>
      <c r="E2" s="46"/>
      <c r="F2" s="46"/>
      <c r="G2" s="46"/>
      <c r="H2" s="46"/>
      <c r="I2" s="46"/>
      <c r="J2" s="46"/>
      <c r="K2" s="46"/>
      <c r="L2" s="172"/>
      <c r="M2" s="172"/>
      <c r="N2" s="172"/>
      <c r="O2" s="172"/>
      <c r="P2" s="172"/>
      <c r="Q2" s="46"/>
      <c r="R2" s="46"/>
      <c r="S2" s="173"/>
    </row>
    <row r="3" spans="1:22" s="174" customFormat="1" ht="10.5" customHeight="1" x14ac:dyDescent="0.15">
      <c r="A3" s="2410" t="s">
        <v>1</v>
      </c>
      <c r="B3" s="2410"/>
      <c r="C3" s="177"/>
      <c r="D3" s="178"/>
      <c r="E3" s="178"/>
      <c r="F3" s="178"/>
      <c r="G3" s="178"/>
      <c r="H3" s="178"/>
      <c r="I3" s="178"/>
      <c r="J3" s="178"/>
      <c r="K3" s="178"/>
      <c r="L3" s="179"/>
      <c r="M3" s="180"/>
      <c r="N3" s="181"/>
      <c r="O3" s="182" t="s">
        <v>44</v>
      </c>
      <c r="P3" s="183" t="s">
        <v>45</v>
      </c>
      <c r="Q3" s="183" t="s">
        <v>45</v>
      </c>
      <c r="R3" s="183" t="s">
        <v>46</v>
      </c>
      <c r="S3" s="184"/>
    </row>
    <row r="4" spans="1:22" s="174" customFormat="1" ht="10.5" customHeight="1" x14ac:dyDescent="0.15">
      <c r="A4" s="185"/>
      <c r="B4" s="185"/>
      <c r="C4" s="187" t="s">
        <v>847</v>
      </c>
      <c r="D4" s="188" t="s">
        <v>2</v>
      </c>
      <c r="E4" s="188" t="s">
        <v>3</v>
      </c>
      <c r="F4" s="188" t="s">
        <v>4</v>
      </c>
      <c r="G4" s="188" t="s">
        <v>5</v>
      </c>
      <c r="H4" s="188" t="s">
        <v>6</v>
      </c>
      <c r="I4" s="188" t="s">
        <v>7</v>
      </c>
      <c r="J4" s="188" t="s">
        <v>8</v>
      </c>
      <c r="K4" s="188" t="s">
        <v>9</v>
      </c>
      <c r="L4" s="189"/>
      <c r="M4" s="190"/>
      <c r="N4" s="191"/>
      <c r="O4" s="192" t="s">
        <v>846</v>
      </c>
      <c r="P4" s="188" t="s">
        <v>846</v>
      </c>
      <c r="Q4" s="188" t="s">
        <v>47</v>
      </c>
      <c r="R4" s="188" t="s">
        <v>47</v>
      </c>
      <c r="S4" s="193"/>
    </row>
    <row r="5" spans="1:22" s="174" customFormat="1" ht="10.5" customHeight="1" x14ac:dyDescent="0.15">
      <c r="A5" s="194"/>
      <c r="B5" s="194"/>
      <c r="C5" s="128"/>
      <c r="D5" s="1877"/>
      <c r="E5" s="1877"/>
      <c r="F5" s="1877"/>
      <c r="G5" s="1877"/>
      <c r="H5" s="1877"/>
      <c r="I5" s="1877"/>
      <c r="J5" s="1877"/>
      <c r="K5" s="1877"/>
      <c r="L5" s="123"/>
      <c r="M5" s="123"/>
      <c r="N5" s="123"/>
      <c r="O5" s="128"/>
      <c r="P5" s="128"/>
      <c r="Q5" s="128"/>
      <c r="R5" s="128"/>
      <c r="S5" s="195"/>
    </row>
    <row r="6" spans="1:22" s="174" customFormat="1" ht="10.5" customHeight="1" x14ac:dyDescent="0.15">
      <c r="A6" s="2408" t="s">
        <v>90</v>
      </c>
      <c r="B6" s="2408"/>
      <c r="C6" s="196"/>
      <c r="D6" s="197"/>
      <c r="E6" s="197"/>
      <c r="F6" s="197"/>
      <c r="G6" s="197"/>
      <c r="H6" s="197"/>
      <c r="I6" s="197"/>
      <c r="J6" s="197"/>
      <c r="K6" s="197"/>
      <c r="L6" s="198"/>
      <c r="M6" s="128"/>
      <c r="N6" s="196"/>
      <c r="O6" s="197"/>
      <c r="P6" s="197"/>
      <c r="Q6" s="197"/>
      <c r="R6" s="197"/>
      <c r="S6" s="199"/>
    </row>
    <row r="7" spans="1:22" s="174" customFormat="1" ht="10.5" customHeight="1" x14ac:dyDescent="0.15">
      <c r="A7" s="200"/>
      <c r="B7" s="201" t="s">
        <v>91</v>
      </c>
      <c r="C7" s="2156">
        <v>4069</v>
      </c>
      <c r="D7" s="828">
        <v>3875</v>
      </c>
      <c r="E7" s="202">
        <v>4013</v>
      </c>
      <c r="F7" s="202">
        <v>3764</v>
      </c>
      <c r="G7" s="202">
        <v>3598</v>
      </c>
      <c r="H7" s="202">
        <v>3314</v>
      </c>
      <c r="I7" s="202">
        <v>3225</v>
      </c>
      <c r="J7" s="202">
        <v>3143</v>
      </c>
      <c r="K7" s="202">
        <v>2802</v>
      </c>
      <c r="L7" s="203"/>
      <c r="M7" s="204"/>
      <c r="N7" s="205"/>
      <c r="O7" s="2159">
        <f>SUM(C7:E7)</f>
        <v>11957</v>
      </c>
      <c r="P7" s="202">
        <f>SUM(G7:I7)</f>
        <v>10137</v>
      </c>
      <c r="Q7" s="202">
        <v>13901</v>
      </c>
      <c r="R7" s="202">
        <v>11028</v>
      </c>
      <c r="S7" s="206"/>
    </row>
    <row r="8" spans="1:22" s="174" customFormat="1" ht="10.5" customHeight="1" x14ac:dyDescent="0.15">
      <c r="A8" s="200"/>
      <c r="B8" s="201" t="s">
        <v>92</v>
      </c>
      <c r="C8" s="2156">
        <v>720</v>
      </c>
      <c r="D8" s="828">
        <v>697</v>
      </c>
      <c r="E8" s="207">
        <v>655</v>
      </c>
      <c r="F8" s="207">
        <v>583</v>
      </c>
      <c r="G8" s="207">
        <v>612</v>
      </c>
      <c r="H8" s="207">
        <v>591</v>
      </c>
      <c r="I8" s="207">
        <v>483</v>
      </c>
      <c r="J8" s="207">
        <v>479</v>
      </c>
      <c r="K8" s="207">
        <v>441</v>
      </c>
      <c r="L8" s="203"/>
      <c r="M8" s="204"/>
      <c r="N8" s="208"/>
      <c r="O8" s="2159">
        <f>SUM(C8:E8)</f>
        <v>2072</v>
      </c>
      <c r="P8" s="207">
        <f>SUM(G8:I8)</f>
        <v>1686</v>
      </c>
      <c r="Q8" s="202">
        <v>2269</v>
      </c>
      <c r="R8" s="202">
        <v>1890</v>
      </c>
      <c r="S8" s="206"/>
    </row>
    <row r="9" spans="1:22" s="174" customFormat="1" ht="10.5" customHeight="1" x14ac:dyDescent="0.15">
      <c r="A9" s="200"/>
      <c r="B9" s="201" t="s">
        <v>93</v>
      </c>
      <c r="C9" s="2156">
        <v>378</v>
      </c>
      <c r="D9" s="828">
        <v>357</v>
      </c>
      <c r="E9" s="207">
        <v>364</v>
      </c>
      <c r="F9" s="207">
        <v>310</v>
      </c>
      <c r="G9" s="207">
        <v>273</v>
      </c>
      <c r="H9" s="207">
        <v>260</v>
      </c>
      <c r="I9" s="207">
        <v>210</v>
      </c>
      <c r="J9" s="207">
        <v>148</v>
      </c>
      <c r="K9" s="207">
        <v>129</v>
      </c>
      <c r="L9" s="203"/>
      <c r="M9" s="204"/>
      <c r="N9" s="208"/>
      <c r="O9" s="2159">
        <f>SUM(C9:E9)</f>
        <v>1099</v>
      </c>
      <c r="P9" s="207">
        <f>SUM(G9:I9)</f>
        <v>743</v>
      </c>
      <c r="Q9" s="202">
        <v>1053</v>
      </c>
      <c r="R9" s="202">
        <v>495</v>
      </c>
      <c r="S9" s="206"/>
    </row>
    <row r="10" spans="1:22" s="174" customFormat="1" ht="10.5" customHeight="1" x14ac:dyDescent="0.15">
      <c r="A10" s="200"/>
      <c r="B10" s="201" t="s">
        <v>94</v>
      </c>
      <c r="C10" s="209">
        <v>104</v>
      </c>
      <c r="D10" s="819">
        <v>96</v>
      </c>
      <c r="E10" s="204">
        <v>92</v>
      </c>
      <c r="F10" s="204">
        <v>79</v>
      </c>
      <c r="G10" s="204">
        <v>73</v>
      </c>
      <c r="H10" s="204">
        <v>64</v>
      </c>
      <c r="I10" s="204">
        <v>66</v>
      </c>
      <c r="J10" s="204">
        <v>55</v>
      </c>
      <c r="K10" s="204">
        <v>46</v>
      </c>
      <c r="L10" s="203"/>
      <c r="M10" s="204"/>
      <c r="N10" s="210"/>
      <c r="O10" s="2160">
        <f>SUM(C10:E10)</f>
        <v>292</v>
      </c>
      <c r="P10" s="211">
        <f>SUM(G10:I10)</f>
        <v>203</v>
      </c>
      <c r="Q10" s="204">
        <v>282</v>
      </c>
      <c r="R10" s="204">
        <v>180</v>
      </c>
      <c r="S10" s="206"/>
    </row>
    <row r="11" spans="1:22" s="174" customFormat="1" ht="10.5" customHeight="1" x14ac:dyDescent="0.15">
      <c r="A11" s="123"/>
      <c r="B11" s="123"/>
      <c r="C11" s="2157">
        <f>SUM(C7:C10)</f>
        <v>5271</v>
      </c>
      <c r="D11" s="838">
        <f>SUM(D7:D10)</f>
        <v>5025</v>
      </c>
      <c r="E11" s="212">
        <f>SUM(E7:E10)</f>
        <v>5124</v>
      </c>
      <c r="F11" s="212">
        <f t="shared" ref="F11" si="0">SUM(F7:F10)</f>
        <v>4736</v>
      </c>
      <c r="G11" s="212">
        <f t="shared" ref="G11" si="1">SUM(G7:G10)</f>
        <v>4556</v>
      </c>
      <c r="H11" s="212">
        <f t="shared" ref="H11" si="2">SUM(H7:H10)</f>
        <v>4229</v>
      </c>
      <c r="I11" s="212">
        <f t="shared" ref="I11" si="3">SUM(I7:I10)</f>
        <v>3984</v>
      </c>
      <c r="J11" s="212">
        <f t="shared" ref="J11" si="4">SUM(J7:J10)</f>
        <v>3825</v>
      </c>
      <c r="K11" s="212">
        <f t="shared" ref="K11" si="5">SUM(K7:K10)</f>
        <v>3418</v>
      </c>
      <c r="L11" s="213"/>
      <c r="M11" s="204"/>
      <c r="N11" s="214"/>
      <c r="O11" s="2161">
        <f>SUM(O7:O10)</f>
        <v>15420</v>
      </c>
      <c r="P11" s="212">
        <f>SUM(P7:P10)</f>
        <v>12769</v>
      </c>
      <c r="Q11" s="212">
        <f t="shared" ref="Q11:R11" si="6">SUM(Q7:Q10)</f>
        <v>17505</v>
      </c>
      <c r="R11" s="212">
        <f t="shared" si="6"/>
        <v>13593</v>
      </c>
      <c r="S11" s="215"/>
    </row>
    <row r="12" spans="1:22" s="174" customFormat="1" ht="10.5" customHeight="1" x14ac:dyDescent="0.15">
      <c r="A12" s="2408" t="s">
        <v>95</v>
      </c>
      <c r="B12" s="2408"/>
      <c r="C12" s="209"/>
      <c r="D12" s="819"/>
      <c r="E12" s="204"/>
      <c r="F12" s="204"/>
      <c r="G12" s="204"/>
      <c r="H12" s="204"/>
      <c r="I12" s="204"/>
      <c r="J12" s="204"/>
      <c r="K12" s="204"/>
      <c r="L12" s="203"/>
      <c r="M12" s="204"/>
      <c r="N12" s="210"/>
      <c r="O12" s="2160"/>
      <c r="P12" s="204"/>
      <c r="Q12" s="204"/>
      <c r="R12" s="204"/>
      <c r="S12" s="206"/>
    </row>
    <row r="13" spans="1:22" s="174" customFormat="1" ht="10.5" customHeight="1" x14ac:dyDescent="0.15">
      <c r="A13" s="200"/>
      <c r="B13" s="201" t="s">
        <v>96</v>
      </c>
      <c r="C13" s="2156">
        <v>2117</v>
      </c>
      <c r="D13" s="828">
        <v>2123</v>
      </c>
      <c r="E13" s="202">
        <v>2142</v>
      </c>
      <c r="F13" s="202">
        <v>1852</v>
      </c>
      <c r="G13" s="202">
        <v>1659</v>
      </c>
      <c r="H13" s="202">
        <v>1451</v>
      </c>
      <c r="I13" s="202">
        <v>1278</v>
      </c>
      <c r="J13" s="202">
        <v>1174</v>
      </c>
      <c r="K13" s="202">
        <v>974</v>
      </c>
      <c r="L13" s="203"/>
      <c r="M13" s="204"/>
      <c r="N13" s="205"/>
      <c r="O13" s="2159">
        <f>SUM(C13:E13)</f>
        <v>6382</v>
      </c>
      <c r="P13" s="202">
        <f>SUM(G13:I13)</f>
        <v>4388</v>
      </c>
      <c r="Q13" s="202">
        <v>6240</v>
      </c>
      <c r="R13" s="202">
        <v>3953</v>
      </c>
      <c r="S13" s="206"/>
    </row>
    <row r="14" spans="1:22" s="174" customFormat="1" ht="10.5" customHeight="1" x14ac:dyDescent="0.15">
      <c r="A14" s="200"/>
      <c r="B14" s="201" t="s">
        <v>97</v>
      </c>
      <c r="C14" s="2156">
        <v>80</v>
      </c>
      <c r="D14" s="828">
        <v>76</v>
      </c>
      <c r="E14" s="202">
        <v>71</v>
      </c>
      <c r="F14" s="202">
        <v>75</v>
      </c>
      <c r="G14" s="202">
        <v>67</v>
      </c>
      <c r="H14" s="202">
        <v>64</v>
      </c>
      <c r="I14" s="202">
        <v>66</v>
      </c>
      <c r="J14" s="202">
        <v>64</v>
      </c>
      <c r="K14" s="202">
        <v>49</v>
      </c>
      <c r="L14" s="203"/>
      <c r="M14" s="204"/>
      <c r="N14" s="205"/>
      <c r="O14" s="2159">
        <f>SUM(C14:E14)</f>
        <v>227</v>
      </c>
      <c r="P14" s="202">
        <f>SUM(G14:I14)</f>
        <v>197</v>
      </c>
      <c r="Q14" s="202">
        <v>272</v>
      </c>
      <c r="R14" s="202">
        <v>226</v>
      </c>
      <c r="S14" s="206"/>
    </row>
    <row r="15" spans="1:22" s="174" customFormat="1" ht="10.5" customHeight="1" x14ac:dyDescent="0.15">
      <c r="A15" s="200"/>
      <c r="B15" s="201" t="s">
        <v>98</v>
      </c>
      <c r="C15" s="2156">
        <v>321</v>
      </c>
      <c r="D15" s="828">
        <v>312</v>
      </c>
      <c r="E15" s="202">
        <v>258</v>
      </c>
      <c r="F15" s="202">
        <v>224</v>
      </c>
      <c r="G15" s="202">
        <v>200</v>
      </c>
      <c r="H15" s="202">
        <v>191</v>
      </c>
      <c r="I15" s="202">
        <v>121</v>
      </c>
      <c r="J15" s="202">
        <v>73</v>
      </c>
      <c r="K15" s="202">
        <v>77</v>
      </c>
      <c r="L15" s="203"/>
      <c r="M15" s="204"/>
      <c r="N15" s="205"/>
      <c r="O15" s="2159">
        <f t="shared" ref="O15:O16" si="7">SUM(C15:E15)</f>
        <v>891</v>
      </c>
      <c r="P15" s="202">
        <f t="shared" ref="P15:P16" si="8">SUM(G15:I15)</f>
        <v>512</v>
      </c>
      <c r="Q15" s="202">
        <v>736</v>
      </c>
      <c r="R15" s="202">
        <v>254</v>
      </c>
      <c r="S15" s="206"/>
    </row>
    <row r="16" spans="1:22" s="174" customFormat="1" ht="10.5" customHeight="1" x14ac:dyDescent="0.15">
      <c r="A16" s="200"/>
      <c r="B16" s="201" t="s">
        <v>99</v>
      </c>
      <c r="C16" s="2156">
        <v>50</v>
      </c>
      <c r="D16" s="828">
        <v>45</v>
      </c>
      <c r="E16" s="202">
        <v>47</v>
      </c>
      <c r="F16" s="202">
        <v>43</v>
      </c>
      <c r="G16" s="202">
        <v>49</v>
      </c>
      <c r="H16" s="202">
        <v>44</v>
      </c>
      <c r="I16" s="202">
        <v>38</v>
      </c>
      <c r="J16" s="202">
        <v>38</v>
      </c>
      <c r="K16" s="202">
        <v>34</v>
      </c>
      <c r="L16" s="203"/>
      <c r="M16" s="204"/>
      <c r="N16" s="205"/>
      <c r="O16" s="2159">
        <f t="shared" si="7"/>
        <v>142</v>
      </c>
      <c r="P16" s="202">
        <f t="shared" si="8"/>
        <v>131</v>
      </c>
      <c r="Q16" s="202">
        <v>174</v>
      </c>
      <c r="R16" s="202">
        <v>142</v>
      </c>
      <c r="S16" s="206"/>
    </row>
    <row r="17" spans="1:19" s="174" customFormat="1" ht="10.5" customHeight="1" x14ac:dyDescent="0.15">
      <c r="A17" s="200"/>
      <c r="B17" s="201" t="s">
        <v>100</v>
      </c>
      <c r="C17" s="209">
        <v>9</v>
      </c>
      <c r="D17" s="819">
        <v>9</v>
      </c>
      <c r="E17" s="204">
        <v>10</v>
      </c>
      <c r="F17" s="204">
        <v>3</v>
      </c>
      <c r="G17" s="204">
        <v>4</v>
      </c>
      <c r="H17" s="204">
        <v>3</v>
      </c>
      <c r="I17" s="204">
        <v>8</v>
      </c>
      <c r="J17" s="204">
        <v>12</v>
      </c>
      <c r="K17" s="204">
        <v>8</v>
      </c>
      <c r="L17" s="203"/>
      <c r="M17" s="204"/>
      <c r="N17" s="210"/>
      <c r="O17" s="2160">
        <f>SUM(C17:E17)</f>
        <v>28</v>
      </c>
      <c r="P17" s="202">
        <f>SUM(G17:I17)</f>
        <v>15</v>
      </c>
      <c r="Q17" s="204">
        <v>18</v>
      </c>
      <c r="R17" s="204">
        <v>41</v>
      </c>
      <c r="S17" s="206"/>
    </row>
    <row r="18" spans="1:19" s="174" customFormat="1" ht="10.5" customHeight="1" x14ac:dyDescent="0.15">
      <c r="A18" s="176"/>
      <c r="B18" s="176"/>
      <c r="C18" s="2157">
        <f>SUM(C13:C17)</f>
        <v>2577</v>
      </c>
      <c r="D18" s="838">
        <f>SUM(D13:D17)</f>
        <v>2565</v>
      </c>
      <c r="E18" s="212">
        <f>SUM(E13:E17)</f>
        <v>2528</v>
      </c>
      <c r="F18" s="212">
        <f t="shared" ref="F18" si="9">SUM(F13:F17)</f>
        <v>2197</v>
      </c>
      <c r="G18" s="212">
        <f t="shared" ref="G18" si="10">SUM(G13:G17)</f>
        <v>1979</v>
      </c>
      <c r="H18" s="212">
        <f t="shared" ref="H18" si="11">SUM(H13:H17)</f>
        <v>1753</v>
      </c>
      <c r="I18" s="212">
        <f t="shared" ref="I18" si="12">SUM(I13:I17)</f>
        <v>1511</v>
      </c>
      <c r="J18" s="212">
        <f t="shared" ref="J18" si="13">SUM(J13:J17)</f>
        <v>1361</v>
      </c>
      <c r="K18" s="212">
        <f t="shared" ref="K18" si="14">SUM(K13:K17)</f>
        <v>1142</v>
      </c>
      <c r="L18" s="213"/>
      <c r="M18" s="204"/>
      <c r="N18" s="214"/>
      <c r="O18" s="2161">
        <f>SUM(O13:O17)</f>
        <v>7670</v>
      </c>
      <c r="P18" s="212">
        <f>SUM(P13:P17)</f>
        <v>5243</v>
      </c>
      <c r="Q18" s="212">
        <f t="shared" ref="Q18:R18" si="15">SUM(Q13:Q17)</f>
        <v>7440</v>
      </c>
      <c r="R18" s="212">
        <f t="shared" si="15"/>
        <v>4616</v>
      </c>
      <c r="S18" s="215"/>
    </row>
    <row r="19" spans="1:19" s="174" customFormat="1" ht="10.5" customHeight="1" x14ac:dyDescent="0.15">
      <c r="A19" s="2409" t="s">
        <v>101</v>
      </c>
      <c r="B19" s="2409"/>
      <c r="C19" s="2158">
        <f>C11-C18</f>
        <v>2694</v>
      </c>
      <c r="D19" s="848">
        <f>D11-D18</f>
        <v>2460</v>
      </c>
      <c r="E19" s="211">
        <f>E11-E18</f>
        <v>2596</v>
      </c>
      <c r="F19" s="211">
        <f t="shared" ref="F19" si="16">F11-F18</f>
        <v>2539</v>
      </c>
      <c r="G19" s="211">
        <f t="shared" ref="G19" si="17">G11-G18</f>
        <v>2577</v>
      </c>
      <c r="H19" s="211">
        <f t="shared" ref="H19" si="18">H11-H18</f>
        <v>2476</v>
      </c>
      <c r="I19" s="211">
        <f t="shared" ref="I19" si="19">I11-I18</f>
        <v>2473</v>
      </c>
      <c r="J19" s="211">
        <f t="shared" ref="J19" si="20">J11-J18</f>
        <v>2464</v>
      </c>
      <c r="K19" s="211">
        <f t="shared" ref="K19" si="21">K11-K18</f>
        <v>2276</v>
      </c>
      <c r="L19" s="216"/>
      <c r="M19" s="204"/>
      <c r="N19" s="217"/>
      <c r="O19" s="2162">
        <f>O11-O18</f>
        <v>7750</v>
      </c>
      <c r="P19" s="211">
        <f>P11-P18</f>
        <v>7526</v>
      </c>
      <c r="Q19" s="211">
        <f t="shared" ref="Q19:R19" si="22">Q11-Q18</f>
        <v>10065</v>
      </c>
      <c r="R19" s="211">
        <f t="shared" si="22"/>
        <v>8977</v>
      </c>
      <c r="S19" s="218"/>
    </row>
    <row r="20" spans="1:19" ht="9" customHeight="1" x14ac:dyDescent="0.2">
      <c r="A20" s="219"/>
      <c r="B20" s="219"/>
      <c r="C20" s="220"/>
      <c r="D20" s="221"/>
      <c r="E20" s="221"/>
      <c r="F20" s="221"/>
      <c r="G20" s="221"/>
      <c r="H20" s="221"/>
      <c r="I20" s="221"/>
      <c r="J20" s="221"/>
      <c r="K20" s="221"/>
      <c r="L20" s="221"/>
      <c r="M20" s="221"/>
      <c r="N20" s="220"/>
      <c r="O20" s="220"/>
      <c r="P20" s="221"/>
      <c r="Q20" s="221"/>
      <c r="R20" s="221"/>
      <c r="S20" s="221"/>
    </row>
    <row r="21" spans="1:19" ht="9" customHeight="1" x14ac:dyDescent="0.2">
      <c r="A21" s="219"/>
      <c r="B21" s="219"/>
      <c r="C21" s="220"/>
      <c r="D21" s="220"/>
      <c r="E21" s="221"/>
      <c r="F21" s="221"/>
      <c r="G21" s="221"/>
      <c r="H21" s="221"/>
      <c r="I21" s="221"/>
      <c r="J21" s="221"/>
      <c r="K21" s="221"/>
      <c r="L21" s="221"/>
      <c r="M21" s="221"/>
      <c r="N21" s="221"/>
      <c r="O21" s="220"/>
      <c r="P21" s="220"/>
      <c r="Q21" s="221"/>
      <c r="R21" s="221"/>
      <c r="S21" s="221"/>
    </row>
    <row r="22" spans="1:19" ht="15.75" customHeight="1" x14ac:dyDescent="0.2">
      <c r="A22" s="2383" t="s">
        <v>102</v>
      </c>
      <c r="B22" s="2383"/>
      <c r="C22" s="2383"/>
      <c r="D22" s="2383"/>
      <c r="E22" s="2383"/>
      <c r="F22" s="2383"/>
      <c r="G22" s="2383"/>
      <c r="H22" s="2383"/>
      <c r="I22" s="2383"/>
      <c r="J22" s="2383"/>
      <c r="K22" s="2383"/>
      <c r="L22" s="2383"/>
      <c r="M22" s="2383"/>
      <c r="N22" s="2383"/>
      <c r="O22" s="2383"/>
      <c r="P22" s="2383"/>
      <c r="Q22" s="2383"/>
      <c r="R22" s="2383"/>
      <c r="S22" s="2383"/>
    </row>
    <row r="23" spans="1:19" s="171" customFormat="1" ht="9" customHeight="1" x14ac:dyDescent="0.15">
      <c r="A23" s="172"/>
      <c r="B23" s="172"/>
      <c r="C23" s="172"/>
      <c r="D23" s="172"/>
      <c r="E23" s="46"/>
      <c r="F23" s="46"/>
      <c r="G23" s="46"/>
      <c r="H23" s="46"/>
      <c r="I23" s="46"/>
      <c r="J23" s="46"/>
      <c r="K23" s="46"/>
      <c r="L23" s="172"/>
      <c r="M23" s="172"/>
      <c r="N23" s="172"/>
      <c r="O23" s="172"/>
      <c r="P23" s="172"/>
      <c r="Q23" s="46"/>
      <c r="R23" s="46"/>
      <c r="S23" s="173"/>
    </row>
    <row r="24" spans="1:19" s="174" customFormat="1" ht="10.5" customHeight="1" x14ac:dyDescent="0.15">
      <c r="A24" s="2410" t="s">
        <v>1</v>
      </c>
      <c r="B24" s="2410"/>
      <c r="C24" s="222"/>
      <c r="D24" s="2411"/>
      <c r="E24" s="2411"/>
      <c r="F24" s="2411"/>
      <c r="G24" s="2411"/>
      <c r="H24" s="2411"/>
      <c r="I24" s="2411"/>
      <c r="J24" s="2411"/>
      <c r="K24" s="2411"/>
      <c r="L24" s="179"/>
      <c r="M24" s="180"/>
      <c r="N24" s="181"/>
      <c r="O24" s="182" t="str">
        <f t="shared" ref="O24:R25" si="23">O3</f>
        <v>2019</v>
      </c>
      <c r="P24" s="183" t="str">
        <f t="shared" si="23"/>
        <v>2018</v>
      </c>
      <c r="Q24" s="183" t="str">
        <f t="shared" si="23"/>
        <v>2018</v>
      </c>
      <c r="R24" s="183" t="str">
        <f t="shared" si="23"/>
        <v>2017</v>
      </c>
      <c r="S24" s="184"/>
    </row>
    <row r="25" spans="1:19" s="174" customFormat="1" ht="10.5" customHeight="1" x14ac:dyDescent="0.15">
      <c r="A25" s="185"/>
      <c r="B25" s="185"/>
      <c r="C25" s="187" t="str">
        <f>C4</f>
        <v>Q3/19</v>
      </c>
      <c r="D25" s="188" t="str">
        <f>D4</f>
        <v>Q2/19</v>
      </c>
      <c r="E25" s="188" t="str">
        <f t="shared" ref="E25:K25" si="24">E4</f>
        <v>Q1/19</v>
      </c>
      <c r="F25" s="188" t="str">
        <f t="shared" si="24"/>
        <v>Q4/18</v>
      </c>
      <c r="G25" s="188" t="str">
        <f t="shared" si="24"/>
        <v>Q3/18</v>
      </c>
      <c r="H25" s="188" t="str">
        <f t="shared" si="24"/>
        <v>Q2/18</v>
      </c>
      <c r="I25" s="188" t="str">
        <f t="shared" si="24"/>
        <v>Q1/18</v>
      </c>
      <c r="J25" s="188" t="str">
        <f t="shared" si="24"/>
        <v>Q4/17</v>
      </c>
      <c r="K25" s="188" t="str">
        <f t="shared" si="24"/>
        <v>Q3/17</v>
      </c>
      <c r="L25" s="193"/>
      <c r="M25" s="190"/>
      <c r="N25" s="191"/>
      <c r="O25" s="192" t="str">
        <f t="shared" si="23"/>
        <v>9M</v>
      </c>
      <c r="P25" s="188" t="str">
        <f t="shared" si="23"/>
        <v>9M</v>
      </c>
      <c r="Q25" s="188" t="str">
        <f t="shared" si="23"/>
        <v>12M</v>
      </c>
      <c r="R25" s="188" t="str">
        <f t="shared" si="23"/>
        <v>12M</v>
      </c>
      <c r="S25" s="193"/>
    </row>
    <row r="26" spans="1:19" s="174" customFormat="1" ht="10.5" customHeight="1" x14ac:dyDescent="0.15">
      <c r="A26" s="223"/>
      <c r="B26" s="223"/>
      <c r="C26" s="225"/>
      <c r="D26" s="225"/>
      <c r="E26" s="225"/>
      <c r="F26" s="225"/>
      <c r="G26" s="225"/>
      <c r="H26" s="225"/>
      <c r="I26" s="225"/>
      <c r="J26" s="225"/>
      <c r="K26" s="225"/>
      <c r="L26" s="226"/>
      <c r="M26" s="227"/>
      <c r="N26" s="227"/>
      <c r="O26" s="225"/>
      <c r="P26" s="225"/>
      <c r="Q26" s="225"/>
      <c r="R26" s="225"/>
      <c r="S26" s="228"/>
    </row>
    <row r="27" spans="1:19" s="174" customFormat="1" ht="10.5" customHeight="1" x14ac:dyDescent="0.15">
      <c r="A27" s="2406" t="s">
        <v>103</v>
      </c>
      <c r="B27" s="2406"/>
      <c r="C27" s="2163">
        <v>112</v>
      </c>
      <c r="D27" s="1911">
        <v>155</v>
      </c>
      <c r="E27" s="230">
        <v>103</v>
      </c>
      <c r="F27" s="230">
        <v>91</v>
      </c>
      <c r="G27" s="230">
        <v>138</v>
      </c>
      <c r="H27" s="230">
        <v>90</v>
      </c>
      <c r="I27" s="230">
        <v>101</v>
      </c>
      <c r="J27" s="230">
        <v>116</v>
      </c>
      <c r="K27" s="230">
        <v>124</v>
      </c>
      <c r="L27" s="203"/>
      <c r="M27" s="204"/>
      <c r="N27" s="231"/>
      <c r="O27" s="2159">
        <f>SUM(C27:E27)</f>
        <v>370</v>
      </c>
      <c r="P27" s="230">
        <f>SUM(G27:I27)</f>
        <v>329</v>
      </c>
      <c r="Q27" s="230">
        <v>420</v>
      </c>
      <c r="R27" s="230">
        <v>452</v>
      </c>
      <c r="S27" s="232"/>
    </row>
    <row r="28" spans="1:19" s="174" customFormat="1" ht="10.5" customHeight="1" x14ac:dyDescent="0.15">
      <c r="A28" s="2407" t="s">
        <v>104</v>
      </c>
      <c r="B28" s="2407"/>
      <c r="C28" s="2156">
        <v>232</v>
      </c>
      <c r="D28" s="828">
        <v>221</v>
      </c>
      <c r="E28" s="202">
        <v>227</v>
      </c>
      <c r="F28" s="202">
        <v>223</v>
      </c>
      <c r="G28" s="202">
        <v>217</v>
      </c>
      <c r="H28" s="202">
        <v>215</v>
      </c>
      <c r="I28" s="202">
        <v>222</v>
      </c>
      <c r="J28" s="202">
        <v>214</v>
      </c>
      <c r="K28" s="202">
        <v>211</v>
      </c>
      <c r="L28" s="203"/>
      <c r="M28" s="204"/>
      <c r="N28" s="205"/>
      <c r="O28" s="2159">
        <f>SUM(C28:E28)</f>
        <v>680</v>
      </c>
      <c r="P28" s="202">
        <f>SUM(G28:I28)</f>
        <v>654</v>
      </c>
      <c r="Q28" s="202">
        <v>877</v>
      </c>
      <c r="R28" s="202">
        <v>843</v>
      </c>
      <c r="S28" s="234"/>
    </row>
    <row r="29" spans="1:19" s="174" customFormat="1" ht="10.5" customHeight="1" x14ac:dyDescent="0.15">
      <c r="A29" s="2406" t="s">
        <v>105</v>
      </c>
      <c r="B29" s="2406"/>
      <c r="C29" s="2156">
        <v>249</v>
      </c>
      <c r="D29" s="828">
        <v>232</v>
      </c>
      <c r="E29" s="202">
        <v>229</v>
      </c>
      <c r="F29" s="202">
        <v>212</v>
      </c>
      <c r="G29" s="202">
        <v>219</v>
      </c>
      <c r="H29" s="202">
        <v>210</v>
      </c>
      <c r="I29" s="202">
        <v>210</v>
      </c>
      <c r="J29" s="202">
        <v>199</v>
      </c>
      <c r="K29" s="202">
        <v>199</v>
      </c>
      <c r="L29" s="203"/>
      <c r="M29" s="204"/>
      <c r="N29" s="208"/>
      <c r="O29" s="2159">
        <f t="shared" ref="O29:O34" si="25">SUM(C29:E29)</f>
        <v>710</v>
      </c>
      <c r="P29" s="202">
        <f t="shared" ref="P29:P34" si="26">SUM(G29:I29)</f>
        <v>639</v>
      </c>
      <c r="Q29" s="202">
        <v>851</v>
      </c>
      <c r="R29" s="202">
        <v>744</v>
      </c>
      <c r="S29" s="234"/>
    </row>
    <row r="30" spans="1:19" s="174" customFormat="1" ht="10.5" customHeight="1" x14ac:dyDescent="0.15">
      <c r="A30" s="2406" t="s">
        <v>106</v>
      </c>
      <c r="B30" s="2406"/>
      <c r="C30" s="2156">
        <v>117</v>
      </c>
      <c r="D30" s="828">
        <v>114</v>
      </c>
      <c r="E30" s="207">
        <v>117</v>
      </c>
      <c r="F30" s="207">
        <v>128</v>
      </c>
      <c r="G30" s="207">
        <v>125</v>
      </c>
      <c r="H30" s="207">
        <v>127</v>
      </c>
      <c r="I30" s="207">
        <v>130</v>
      </c>
      <c r="J30" s="207">
        <v>119</v>
      </c>
      <c r="K30" s="207">
        <v>110</v>
      </c>
      <c r="L30" s="203"/>
      <c r="M30" s="204"/>
      <c r="N30" s="208"/>
      <c r="O30" s="2159">
        <f t="shared" si="25"/>
        <v>348</v>
      </c>
      <c r="P30" s="202">
        <f t="shared" si="26"/>
        <v>382</v>
      </c>
      <c r="Q30" s="202">
        <v>510</v>
      </c>
      <c r="R30" s="202">
        <v>463</v>
      </c>
      <c r="S30" s="234"/>
    </row>
    <row r="31" spans="1:19" s="174" customFormat="1" ht="10.5" customHeight="1" x14ac:dyDescent="0.15">
      <c r="A31" s="2406" t="s">
        <v>107</v>
      </c>
      <c r="B31" s="2406"/>
      <c r="C31" s="2156">
        <v>335</v>
      </c>
      <c r="D31" s="828">
        <v>314</v>
      </c>
      <c r="E31" s="202">
        <v>315</v>
      </c>
      <c r="F31" s="202">
        <v>328</v>
      </c>
      <c r="G31" s="202">
        <v>314</v>
      </c>
      <c r="H31" s="202">
        <v>304</v>
      </c>
      <c r="I31" s="202">
        <v>301</v>
      </c>
      <c r="J31" s="202">
        <v>284</v>
      </c>
      <c r="K31" s="202">
        <v>261</v>
      </c>
      <c r="L31" s="203"/>
      <c r="M31" s="204"/>
      <c r="N31" s="208"/>
      <c r="O31" s="2159">
        <f t="shared" si="25"/>
        <v>964</v>
      </c>
      <c r="P31" s="202">
        <f t="shared" si="26"/>
        <v>919</v>
      </c>
      <c r="Q31" s="202">
        <v>1247</v>
      </c>
      <c r="R31" s="202">
        <v>1034</v>
      </c>
      <c r="S31" s="234"/>
    </row>
    <row r="32" spans="1:19" s="174" customFormat="1" ht="10.5" customHeight="1" x14ac:dyDescent="0.15">
      <c r="A32" s="2406" t="s">
        <v>108</v>
      </c>
      <c r="B32" s="2406"/>
      <c r="C32" s="2156">
        <v>403</v>
      </c>
      <c r="D32" s="828">
        <v>396</v>
      </c>
      <c r="E32" s="202">
        <v>393</v>
      </c>
      <c r="F32" s="202">
        <v>406</v>
      </c>
      <c r="G32" s="202">
        <v>410</v>
      </c>
      <c r="H32" s="202">
        <v>399</v>
      </c>
      <c r="I32" s="202">
        <v>409</v>
      </c>
      <c r="J32" s="202">
        <v>396</v>
      </c>
      <c r="K32" s="202">
        <v>399</v>
      </c>
      <c r="L32" s="203"/>
      <c r="M32" s="204"/>
      <c r="N32" s="208"/>
      <c r="O32" s="2159">
        <f t="shared" si="25"/>
        <v>1192</v>
      </c>
      <c r="P32" s="202">
        <f t="shared" si="26"/>
        <v>1218</v>
      </c>
      <c r="Q32" s="202">
        <v>1624</v>
      </c>
      <c r="R32" s="202">
        <v>1573</v>
      </c>
      <c r="S32" s="234"/>
    </row>
    <row r="33" spans="1:19" s="174" customFormat="1" ht="10.5" customHeight="1" x14ac:dyDescent="0.15">
      <c r="A33" s="2406" t="s">
        <v>109</v>
      </c>
      <c r="B33" s="2406"/>
      <c r="C33" s="2156">
        <v>102</v>
      </c>
      <c r="D33" s="828">
        <v>109</v>
      </c>
      <c r="E33" s="202">
        <v>112</v>
      </c>
      <c r="F33" s="202">
        <v>105</v>
      </c>
      <c r="G33" s="202">
        <v>109</v>
      </c>
      <c r="H33" s="202">
        <v>107</v>
      </c>
      <c r="I33" s="202">
        <v>110</v>
      </c>
      <c r="J33" s="202">
        <v>107</v>
      </c>
      <c r="K33" s="202">
        <v>107</v>
      </c>
      <c r="L33" s="203"/>
      <c r="M33" s="204"/>
      <c r="N33" s="208"/>
      <c r="O33" s="2159">
        <f t="shared" si="25"/>
        <v>323</v>
      </c>
      <c r="P33" s="202">
        <f t="shared" si="26"/>
        <v>326</v>
      </c>
      <c r="Q33" s="202">
        <v>431</v>
      </c>
      <c r="R33" s="202">
        <v>427</v>
      </c>
      <c r="S33" s="234"/>
    </row>
    <row r="34" spans="1:19" s="174" customFormat="1" ht="10.5" customHeight="1" x14ac:dyDescent="0.15">
      <c r="A34" s="2406" t="s">
        <v>110</v>
      </c>
      <c r="B34" s="2406"/>
      <c r="C34" s="2156">
        <v>78</v>
      </c>
      <c r="D34" s="828">
        <v>75</v>
      </c>
      <c r="E34" s="202">
        <v>83</v>
      </c>
      <c r="F34" s="202">
        <v>89</v>
      </c>
      <c r="G34" s="202">
        <v>85</v>
      </c>
      <c r="H34" s="202">
        <v>87</v>
      </c>
      <c r="I34" s="202">
        <v>96</v>
      </c>
      <c r="J34" s="202">
        <v>86</v>
      </c>
      <c r="K34" s="202">
        <v>82</v>
      </c>
      <c r="L34" s="203"/>
      <c r="M34" s="204"/>
      <c r="N34" s="208"/>
      <c r="O34" s="2159">
        <f t="shared" si="25"/>
        <v>236</v>
      </c>
      <c r="P34" s="202">
        <f t="shared" si="26"/>
        <v>268</v>
      </c>
      <c r="Q34" s="202">
        <v>357</v>
      </c>
      <c r="R34" s="202">
        <v>349</v>
      </c>
      <c r="S34" s="234"/>
    </row>
    <row r="35" spans="1:19" s="174" customFormat="1" ht="18" customHeight="1" x14ac:dyDescent="0.15">
      <c r="A35" s="2412" t="s">
        <v>111</v>
      </c>
      <c r="B35" s="2410"/>
      <c r="C35" s="209"/>
      <c r="D35" s="819"/>
      <c r="E35" s="235"/>
      <c r="F35" s="235"/>
      <c r="G35" s="235"/>
      <c r="H35" s="235"/>
      <c r="I35" s="235"/>
      <c r="J35" s="235"/>
      <c r="K35" s="235"/>
      <c r="L35" s="236"/>
      <c r="M35" s="237"/>
      <c r="N35" s="238"/>
      <c r="O35" s="2160"/>
      <c r="P35" s="239"/>
      <c r="Q35" s="239"/>
      <c r="R35" s="239"/>
      <c r="S35" s="240"/>
    </row>
    <row r="36" spans="1:19" s="174" customFormat="1" ht="9.75" customHeight="1" x14ac:dyDescent="0.15">
      <c r="A36" s="241"/>
      <c r="B36" s="242" t="s">
        <v>112</v>
      </c>
      <c r="C36" s="2156">
        <v>180</v>
      </c>
      <c r="D36" s="828">
        <v>237</v>
      </c>
      <c r="E36" s="243">
        <v>176</v>
      </c>
      <c r="F36" s="243">
        <v>191</v>
      </c>
      <c r="G36" s="243">
        <v>152</v>
      </c>
      <c r="H36" s="243">
        <v>122</v>
      </c>
      <c r="I36" s="243">
        <v>138</v>
      </c>
      <c r="J36" s="243">
        <v>40</v>
      </c>
      <c r="K36" s="243">
        <v>100</v>
      </c>
      <c r="L36" s="236"/>
      <c r="M36" s="237"/>
      <c r="N36" s="244"/>
      <c r="O36" s="2159">
        <f>SUM(C36:E36)</f>
        <v>593</v>
      </c>
      <c r="P36" s="243">
        <f>SUM(G36:I36)</f>
        <v>412</v>
      </c>
      <c r="Q36" s="243">
        <v>603</v>
      </c>
      <c r="R36" s="243">
        <v>227</v>
      </c>
      <c r="S36" s="240"/>
    </row>
    <row r="37" spans="1:19" s="174" customFormat="1" ht="18.75" customHeight="1" x14ac:dyDescent="0.15">
      <c r="A37" s="2413" t="s">
        <v>113</v>
      </c>
      <c r="B37" s="2414"/>
      <c r="C37" s="209"/>
      <c r="D37" s="819"/>
      <c r="E37" s="239"/>
      <c r="F37" s="239"/>
      <c r="G37" s="239"/>
      <c r="H37" s="239"/>
      <c r="I37" s="239"/>
      <c r="J37" s="239"/>
      <c r="K37" s="239"/>
      <c r="L37" s="236"/>
      <c r="M37" s="237"/>
      <c r="N37" s="246"/>
      <c r="O37" s="2160"/>
      <c r="P37" s="239"/>
      <c r="Q37" s="239"/>
      <c r="R37" s="239"/>
      <c r="S37" s="240"/>
    </row>
    <row r="38" spans="1:19" s="174" customFormat="1" ht="9.75" customHeight="1" x14ac:dyDescent="0.15">
      <c r="A38" s="247"/>
      <c r="B38" s="248" t="s">
        <v>114</v>
      </c>
      <c r="C38" s="2156">
        <v>5</v>
      </c>
      <c r="D38" s="828">
        <v>19</v>
      </c>
      <c r="E38" s="243">
        <v>4</v>
      </c>
      <c r="F38" s="243">
        <v>-58</v>
      </c>
      <c r="G38" s="243">
        <v>-9</v>
      </c>
      <c r="H38" s="243">
        <v>24</v>
      </c>
      <c r="I38" s="243">
        <v>8</v>
      </c>
      <c r="J38" s="243">
        <v>37</v>
      </c>
      <c r="K38" s="243">
        <v>30</v>
      </c>
      <c r="L38" s="236"/>
      <c r="M38" s="237"/>
      <c r="N38" s="244"/>
      <c r="O38" s="2159">
        <f>SUM(C38:E38)</f>
        <v>28</v>
      </c>
      <c r="P38" s="243">
        <f>SUM(G38:I38)</f>
        <v>23</v>
      </c>
      <c r="Q38" s="243">
        <v>-35</v>
      </c>
      <c r="R38" s="243">
        <v>143</v>
      </c>
      <c r="S38" s="240"/>
    </row>
    <row r="39" spans="1:19" s="174" customFormat="1" ht="10.5" customHeight="1" x14ac:dyDescent="0.15">
      <c r="A39" s="2406" t="s">
        <v>737</v>
      </c>
      <c r="B39" s="2406"/>
      <c r="C39" s="2156">
        <v>84</v>
      </c>
      <c r="D39" s="828">
        <v>70</v>
      </c>
      <c r="E39" s="202">
        <v>91</v>
      </c>
      <c r="F39" s="202">
        <v>64</v>
      </c>
      <c r="G39" s="202">
        <v>66</v>
      </c>
      <c r="H39" s="202">
        <v>79</v>
      </c>
      <c r="I39" s="202">
        <v>101</v>
      </c>
      <c r="J39" s="202">
        <v>59</v>
      </c>
      <c r="K39" s="202">
        <v>74</v>
      </c>
      <c r="L39" s="203"/>
      <c r="M39" s="204"/>
      <c r="N39" s="208"/>
      <c r="O39" s="2159">
        <f>SUM(C39:E39)</f>
        <v>245</v>
      </c>
      <c r="P39" s="243">
        <f>SUM(G39:I39)</f>
        <v>246</v>
      </c>
      <c r="Q39" s="202">
        <v>310</v>
      </c>
      <c r="R39" s="202">
        <v>252</v>
      </c>
      <c r="S39" s="234"/>
    </row>
    <row r="40" spans="1:19" s="174" customFormat="1" ht="10.5" customHeight="1" x14ac:dyDescent="0.15">
      <c r="A40" s="2406" t="s">
        <v>115</v>
      </c>
      <c r="B40" s="2406"/>
      <c r="C40" s="2156">
        <v>25</v>
      </c>
      <c r="D40" s="828">
        <v>23</v>
      </c>
      <c r="E40" s="207">
        <v>22</v>
      </c>
      <c r="F40" s="207">
        <v>27</v>
      </c>
      <c r="G40" s="207">
        <v>36</v>
      </c>
      <c r="H40" s="207">
        <v>29</v>
      </c>
      <c r="I40" s="207">
        <v>29</v>
      </c>
      <c r="J40" s="207">
        <v>26</v>
      </c>
      <c r="K40" s="207">
        <v>29</v>
      </c>
      <c r="L40" s="203"/>
      <c r="M40" s="204"/>
      <c r="N40" s="208"/>
      <c r="O40" s="2159">
        <f>SUM(C40:E40)</f>
        <v>70</v>
      </c>
      <c r="P40" s="243">
        <f>SUM(G40:I40)</f>
        <v>94</v>
      </c>
      <c r="Q40" s="202">
        <v>121</v>
      </c>
      <c r="R40" s="202">
        <v>101</v>
      </c>
      <c r="S40" s="234"/>
    </row>
    <row r="41" spans="1:19" s="174" customFormat="1" ht="10.5" customHeight="1" x14ac:dyDescent="0.15">
      <c r="A41" s="2417" t="s">
        <v>116</v>
      </c>
      <c r="B41" s="2417"/>
      <c r="C41" s="2164">
        <v>116</v>
      </c>
      <c r="D41" s="846">
        <v>117</v>
      </c>
      <c r="E41" s="249">
        <v>97</v>
      </c>
      <c r="F41" s="249">
        <v>107</v>
      </c>
      <c r="G41" s="249">
        <v>108</v>
      </c>
      <c r="H41" s="249">
        <v>107</v>
      </c>
      <c r="I41" s="249">
        <v>131</v>
      </c>
      <c r="J41" s="249">
        <v>122</v>
      </c>
      <c r="K41" s="249">
        <v>102</v>
      </c>
      <c r="L41" s="203"/>
      <c r="M41" s="204"/>
      <c r="N41" s="250"/>
      <c r="O41" s="2160">
        <f>SUM(C41:E41)</f>
        <v>330</v>
      </c>
      <c r="P41" s="243">
        <f>SUM(G41:I41)</f>
        <v>346</v>
      </c>
      <c r="Q41" s="204">
        <v>453</v>
      </c>
      <c r="R41" s="204">
        <v>695</v>
      </c>
      <c r="S41" s="234"/>
    </row>
    <row r="42" spans="1:19" s="174" customFormat="1" ht="10.5" customHeight="1" x14ac:dyDescent="0.15">
      <c r="A42" s="2418" t="s">
        <v>117</v>
      </c>
      <c r="B42" s="2418"/>
      <c r="C42" s="2157">
        <f>SUM(C27:C41)</f>
        <v>2038</v>
      </c>
      <c r="D42" s="838">
        <f>SUM(D27:D41)</f>
        <v>2082</v>
      </c>
      <c r="E42" s="212">
        <f>SUM(E27:E41)</f>
        <v>1969</v>
      </c>
      <c r="F42" s="212">
        <f t="shared" ref="F42" si="27">SUM(F27:F41)</f>
        <v>1913</v>
      </c>
      <c r="G42" s="212">
        <f t="shared" ref="G42" si="28">SUM(G27:G41)</f>
        <v>1970</v>
      </c>
      <c r="H42" s="212">
        <f t="shared" ref="H42" si="29">SUM(H27:H41)</f>
        <v>1900</v>
      </c>
      <c r="I42" s="212">
        <f t="shared" ref="I42" si="30">SUM(I27:I41)</f>
        <v>1986</v>
      </c>
      <c r="J42" s="212">
        <f t="shared" ref="J42" si="31">SUM(J27:J41)</f>
        <v>1805</v>
      </c>
      <c r="K42" s="212">
        <f t="shared" ref="K42" si="32">SUM(K27:K41)</f>
        <v>1828</v>
      </c>
      <c r="L42" s="213"/>
      <c r="M42" s="204"/>
      <c r="N42" s="214"/>
      <c r="O42" s="2161">
        <f>SUM(O27:O41)</f>
        <v>6089</v>
      </c>
      <c r="P42" s="212">
        <f>SUM(P27:P41)</f>
        <v>5856</v>
      </c>
      <c r="Q42" s="212">
        <f t="shared" ref="Q42:R42" si="33">SUM(Q27:Q41)</f>
        <v>7769</v>
      </c>
      <c r="R42" s="212">
        <f t="shared" si="33"/>
        <v>7303</v>
      </c>
      <c r="S42" s="252"/>
    </row>
    <row r="43" spans="1:19" ht="6.75" customHeight="1" x14ac:dyDescent="0.2">
      <c r="A43" s="2419"/>
      <c r="B43" s="2419"/>
      <c r="C43" s="2419"/>
      <c r="D43" s="2419"/>
      <c r="E43" s="2419"/>
      <c r="F43" s="2419"/>
      <c r="G43" s="2419"/>
      <c r="H43" s="2419"/>
      <c r="I43" s="2419"/>
      <c r="J43" s="2419"/>
      <c r="K43" s="2419"/>
      <c r="L43" s="2419"/>
      <c r="M43" s="2419"/>
      <c r="N43" s="2419"/>
      <c r="O43" s="2419"/>
      <c r="P43" s="2419"/>
      <c r="Q43" s="2419"/>
      <c r="R43" s="2419"/>
      <c r="S43" s="2419"/>
    </row>
    <row r="44" spans="1:19" s="253" customFormat="1" ht="27.75" customHeight="1" x14ac:dyDescent="0.15">
      <c r="A44" s="254" t="s">
        <v>40</v>
      </c>
      <c r="B44" s="2415" t="s">
        <v>118</v>
      </c>
      <c r="C44" s="2416"/>
      <c r="D44" s="2416"/>
      <c r="E44" s="2416"/>
      <c r="F44" s="2416"/>
      <c r="G44" s="2416"/>
      <c r="H44" s="2416"/>
      <c r="I44" s="2416"/>
      <c r="J44" s="2416"/>
      <c r="K44" s="2416"/>
      <c r="L44" s="2416"/>
      <c r="M44" s="2416"/>
      <c r="N44" s="2416"/>
      <c r="O44" s="2416"/>
      <c r="P44" s="2416"/>
      <c r="Q44" s="2416"/>
      <c r="R44" s="2416"/>
      <c r="S44" s="2416"/>
    </row>
  </sheetData>
  <sheetProtection selectLockedCells="1"/>
  <mergeCells count="25">
    <mergeCell ref="A24:B24"/>
    <mergeCell ref="A27:B27"/>
    <mergeCell ref="A35:B35"/>
    <mergeCell ref="A37:B37"/>
    <mergeCell ref="B44:S44"/>
    <mergeCell ref="A41:B41"/>
    <mergeCell ref="A42:B42"/>
    <mergeCell ref="A40:B40"/>
    <mergeCell ref="A43:S43"/>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D24:K24"/>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Q75" sqref="Q75"/>
    </sheetView>
  </sheetViews>
  <sheetFormatPr defaultColWidth="9.140625" defaultRowHeight="12.75" x14ac:dyDescent="0.2"/>
  <cols>
    <col min="1" max="1" width="2.140625" style="315" customWidth="1"/>
    <col min="2" max="2" width="46.85546875" style="315" customWidth="1"/>
    <col min="3" max="3" width="7" style="316" customWidth="1"/>
    <col min="4" max="4" width="6.7109375" style="317" customWidth="1"/>
    <col min="5" max="11" width="6.7109375" style="315" customWidth="1"/>
    <col min="12" max="12" width="1.28515625" style="315" customWidth="1"/>
    <col min="13" max="13" width="2.140625" style="318" customWidth="1"/>
    <col min="14" max="14" width="1.28515625" style="318" customWidth="1"/>
    <col min="15" max="15" width="7" style="317" customWidth="1"/>
    <col min="16" max="18" width="6.7109375" style="315" customWidth="1"/>
    <col min="19" max="19" width="1.28515625" style="319" customWidth="1"/>
    <col min="20" max="21" width="9.140625" style="315" customWidth="1"/>
    <col min="22" max="22" width="9.140625" style="320" customWidth="1"/>
    <col min="23" max="23" width="9.140625" style="315" customWidth="1"/>
    <col min="24" max="16384" width="9.140625" style="315"/>
  </cols>
  <sheetData>
    <row r="1" spans="1:22" ht="15.75" customHeight="1" x14ac:dyDescent="0.2">
      <c r="A1" s="2383" t="s">
        <v>119</v>
      </c>
      <c r="B1" s="2383"/>
      <c r="C1" s="2383"/>
      <c r="D1" s="2383"/>
      <c r="E1" s="2383"/>
      <c r="F1" s="2383"/>
      <c r="G1" s="2383"/>
      <c r="H1" s="2383"/>
      <c r="I1" s="2383"/>
      <c r="J1" s="2383"/>
      <c r="K1" s="2383"/>
      <c r="L1" s="2383"/>
      <c r="M1" s="2383"/>
      <c r="N1" s="2383"/>
      <c r="O1" s="2383"/>
      <c r="P1" s="2383"/>
      <c r="Q1" s="2383"/>
      <c r="R1" s="2383"/>
      <c r="S1" s="2383"/>
      <c r="V1" s="2423"/>
    </row>
    <row r="2" spans="1:22" s="262" customFormat="1" ht="9.75" customHeight="1" x14ac:dyDescent="0.15">
      <c r="A2" s="263"/>
      <c r="B2" s="263"/>
      <c r="C2" s="263"/>
      <c r="D2" s="263"/>
      <c r="E2" s="264"/>
      <c r="F2" s="264"/>
      <c r="G2" s="264"/>
      <c r="H2" s="264"/>
      <c r="I2" s="264"/>
      <c r="J2" s="264"/>
      <c r="K2" s="264"/>
      <c r="L2" s="265"/>
      <c r="M2" s="265"/>
      <c r="N2" s="265"/>
      <c r="O2" s="264"/>
      <c r="P2" s="264"/>
      <c r="Q2" s="264"/>
      <c r="R2" s="264"/>
      <c r="S2" s="266"/>
    </row>
    <row r="3" spans="1:22" s="262" customFormat="1" ht="10.5" customHeight="1" x14ac:dyDescent="0.15">
      <c r="A3" s="2341" t="s">
        <v>1</v>
      </c>
      <c r="B3" s="2341"/>
      <c r="C3" s="268"/>
      <c r="D3" s="269"/>
      <c r="E3" s="269"/>
      <c r="F3" s="269"/>
      <c r="G3" s="269"/>
      <c r="H3" s="269"/>
      <c r="I3" s="269"/>
      <c r="J3" s="269"/>
      <c r="K3" s="269"/>
      <c r="L3" s="270"/>
      <c r="M3" s="271"/>
      <c r="N3" s="272"/>
      <c r="O3" s="48" t="s">
        <v>44</v>
      </c>
      <c r="P3" s="49" t="s">
        <v>45</v>
      </c>
      <c r="Q3" s="49" t="s">
        <v>45</v>
      </c>
      <c r="R3" s="49" t="s">
        <v>46</v>
      </c>
      <c r="S3" s="273"/>
    </row>
    <row r="4" spans="1:22" s="262" customFormat="1" ht="10.5" customHeight="1" x14ac:dyDescent="0.15">
      <c r="A4" s="274"/>
      <c r="B4" s="274"/>
      <c r="C4" s="51" t="s">
        <v>847</v>
      </c>
      <c r="D4" s="52" t="s">
        <v>2</v>
      </c>
      <c r="E4" s="52" t="s">
        <v>3</v>
      </c>
      <c r="F4" s="52" t="s">
        <v>4</v>
      </c>
      <c r="G4" s="52" t="s">
        <v>5</v>
      </c>
      <c r="H4" s="52" t="s">
        <v>6</v>
      </c>
      <c r="I4" s="52" t="s">
        <v>7</v>
      </c>
      <c r="J4" s="52" t="s">
        <v>8</v>
      </c>
      <c r="K4" s="52" t="s">
        <v>9</v>
      </c>
      <c r="L4" s="276"/>
      <c r="M4" s="144"/>
      <c r="N4" s="277"/>
      <c r="O4" s="56" t="s">
        <v>846</v>
      </c>
      <c r="P4" s="52" t="s">
        <v>846</v>
      </c>
      <c r="Q4" s="52" t="s">
        <v>47</v>
      </c>
      <c r="R4" s="52" t="s">
        <v>47</v>
      </c>
      <c r="S4" s="278"/>
    </row>
    <row r="5" spans="1:22" s="262" customFormat="1" ht="9.75" customHeight="1" x14ac:dyDescent="0.15">
      <c r="A5" s="279"/>
      <c r="B5" s="279"/>
      <c r="C5" s="267"/>
      <c r="D5" s="267"/>
      <c r="E5" s="267"/>
      <c r="F5" s="267"/>
      <c r="G5" s="267"/>
      <c r="H5" s="267"/>
      <c r="I5" s="267"/>
      <c r="J5" s="267"/>
      <c r="K5" s="267"/>
      <c r="L5" s="280"/>
      <c r="M5" s="280"/>
      <c r="N5" s="280"/>
      <c r="O5" s="267"/>
      <c r="P5" s="267"/>
      <c r="Q5" s="267"/>
      <c r="R5" s="267"/>
      <c r="S5" s="281"/>
    </row>
    <row r="6" spans="1:22" s="262" customFormat="1" ht="10.5" customHeight="1" x14ac:dyDescent="0.15">
      <c r="A6" s="2335" t="s">
        <v>120</v>
      </c>
      <c r="B6" s="2335"/>
      <c r="C6" s="282"/>
      <c r="D6" s="286"/>
      <c r="E6" s="283"/>
      <c r="F6" s="283"/>
      <c r="G6" s="283"/>
      <c r="H6" s="283"/>
      <c r="I6" s="283"/>
      <c r="J6" s="283"/>
      <c r="K6" s="283"/>
      <c r="L6" s="284"/>
      <c r="M6" s="280"/>
      <c r="N6" s="285"/>
      <c r="O6" s="286"/>
      <c r="P6" s="283"/>
      <c r="Q6" s="283"/>
      <c r="R6" s="283"/>
      <c r="S6" s="287"/>
    </row>
    <row r="7" spans="1:22" s="262" customFormat="1" ht="10.5" customHeight="1" x14ac:dyDescent="0.15">
      <c r="A7" s="288"/>
      <c r="B7" s="289" t="s">
        <v>121</v>
      </c>
      <c r="C7" s="2066">
        <v>784</v>
      </c>
      <c r="D7" s="581">
        <v>761</v>
      </c>
      <c r="E7" s="290">
        <v>750</v>
      </c>
      <c r="F7" s="290">
        <v>742</v>
      </c>
      <c r="G7" s="290">
        <v>746</v>
      </c>
      <c r="H7" s="290">
        <v>716</v>
      </c>
      <c r="I7" s="290">
        <v>730</v>
      </c>
      <c r="J7" s="290">
        <v>733</v>
      </c>
      <c r="K7" s="290">
        <v>698</v>
      </c>
      <c r="L7" s="291"/>
      <c r="M7" s="149"/>
      <c r="N7" s="292"/>
      <c r="O7" s="2067">
        <f>SUM(C7:E7)</f>
        <v>2295</v>
      </c>
      <c r="P7" s="290">
        <f>SUM(G7:I7)</f>
        <v>2192</v>
      </c>
      <c r="Q7" s="290">
        <v>2934</v>
      </c>
      <c r="R7" s="290">
        <v>2738</v>
      </c>
      <c r="S7" s="293"/>
    </row>
    <row r="8" spans="1:22" s="262" customFormat="1" ht="10.5" customHeight="1" x14ac:dyDescent="0.15">
      <c r="A8" s="288"/>
      <c r="B8" s="289" t="s">
        <v>122</v>
      </c>
      <c r="C8" s="2066">
        <v>488</v>
      </c>
      <c r="D8" s="581">
        <v>463</v>
      </c>
      <c r="E8" s="290">
        <v>457</v>
      </c>
      <c r="F8" s="290">
        <v>439</v>
      </c>
      <c r="G8" s="290">
        <v>499</v>
      </c>
      <c r="H8" s="290">
        <v>496</v>
      </c>
      <c r="I8" s="290">
        <v>532</v>
      </c>
      <c r="J8" s="290">
        <v>412</v>
      </c>
      <c r="K8" s="290">
        <v>446</v>
      </c>
      <c r="L8" s="79"/>
      <c r="M8" s="99"/>
      <c r="N8" s="294"/>
      <c r="O8" s="2067">
        <f>SUM(C8:E8)</f>
        <v>1408</v>
      </c>
      <c r="P8" s="290">
        <f>SUM(G8:I8)</f>
        <v>1527</v>
      </c>
      <c r="Q8" s="290">
        <v>1966</v>
      </c>
      <c r="R8" s="290">
        <v>1745</v>
      </c>
      <c r="S8" s="293"/>
    </row>
    <row r="9" spans="1:22" s="262" customFormat="1" ht="10.5" customHeight="1" x14ac:dyDescent="0.15">
      <c r="A9" s="288"/>
      <c r="B9" s="289" t="s">
        <v>123</v>
      </c>
      <c r="C9" s="2082">
        <v>197</v>
      </c>
      <c r="D9" s="578">
        <v>197</v>
      </c>
      <c r="E9" s="97">
        <v>193</v>
      </c>
      <c r="F9" s="97">
        <v>172</v>
      </c>
      <c r="G9" s="97">
        <v>192</v>
      </c>
      <c r="H9" s="97">
        <v>202</v>
      </c>
      <c r="I9" s="97">
        <v>199</v>
      </c>
      <c r="J9" s="97">
        <v>171</v>
      </c>
      <c r="K9" s="97">
        <v>180</v>
      </c>
      <c r="L9" s="79"/>
      <c r="M9" s="99"/>
      <c r="N9" s="98"/>
      <c r="O9" s="2154">
        <f>SUM(C9:E9)</f>
        <v>587</v>
      </c>
      <c r="P9" s="290">
        <f>SUM(G9:I9)</f>
        <v>593</v>
      </c>
      <c r="Q9" s="295">
        <v>765</v>
      </c>
      <c r="R9" s="295">
        <v>715</v>
      </c>
      <c r="S9" s="293"/>
    </row>
    <row r="10" spans="1:22" s="262" customFormat="1" ht="10.5" customHeight="1" x14ac:dyDescent="0.15">
      <c r="A10" s="267"/>
      <c r="B10" s="267"/>
      <c r="C10" s="2081">
        <f>SUM(C7:C9)</f>
        <v>1469</v>
      </c>
      <c r="D10" s="872">
        <f>SUM(D7:D9)</f>
        <v>1421</v>
      </c>
      <c r="E10" s="872">
        <f t="shared" ref="E10:K10" si="0">SUM(E7:E9)</f>
        <v>1400</v>
      </c>
      <c r="F10" s="872">
        <f t="shared" si="0"/>
        <v>1353</v>
      </c>
      <c r="G10" s="872">
        <f t="shared" si="0"/>
        <v>1437</v>
      </c>
      <c r="H10" s="872">
        <f t="shared" si="0"/>
        <v>1414</v>
      </c>
      <c r="I10" s="872">
        <f t="shared" si="0"/>
        <v>1461</v>
      </c>
      <c r="J10" s="872">
        <f t="shared" si="0"/>
        <v>1316</v>
      </c>
      <c r="K10" s="872">
        <f t="shared" si="0"/>
        <v>1324</v>
      </c>
      <c r="L10" s="94"/>
      <c r="M10" s="99"/>
      <c r="N10" s="95"/>
      <c r="O10" s="2166">
        <f>SUM(O7:O9)</f>
        <v>4290</v>
      </c>
      <c r="P10" s="93">
        <f>SUM(P7:P9)</f>
        <v>4312</v>
      </c>
      <c r="Q10" s="93">
        <f t="shared" ref="Q10:R10" si="1">SUM(Q7:Q9)</f>
        <v>5665</v>
      </c>
      <c r="R10" s="93">
        <f t="shared" si="1"/>
        <v>5198</v>
      </c>
      <c r="S10" s="101"/>
    </row>
    <row r="11" spans="1:22" s="262" customFormat="1" ht="10.5" customHeight="1" x14ac:dyDescent="0.15">
      <c r="A11" s="2335" t="s">
        <v>124</v>
      </c>
      <c r="B11" s="2335"/>
      <c r="C11" s="2082"/>
      <c r="D11" s="578"/>
      <c r="E11" s="99"/>
      <c r="F11" s="99"/>
      <c r="G11" s="99"/>
      <c r="H11" s="99"/>
      <c r="I11" s="99"/>
      <c r="J11" s="99"/>
      <c r="K11" s="99"/>
      <c r="L11" s="79"/>
      <c r="M11" s="99"/>
      <c r="N11" s="98"/>
      <c r="O11" s="2154"/>
      <c r="P11" s="99"/>
      <c r="Q11" s="99"/>
      <c r="R11" s="99"/>
      <c r="S11" s="293"/>
    </row>
    <row r="12" spans="1:22" s="262" customFormat="1" ht="10.5" customHeight="1" x14ac:dyDescent="0.15">
      <c r="A12" s="288"/>
      <c r="B12" s="289" t="s">
        <v>125</v>
      </c>
      <c r="C12" s="2066">
        <v>182</v>
      </c>
      <c r="D12" s="581">
        <v>184</v>
      </c>
      <c r="E12" s="78">
        <v>182</v>
      </c>
      <c r="F12" s="78">
        <v>192</v>
      </c>
      <c r="G12" s="78">
        <v>181</v>
      </c>
      <c r="H12" s="78">
        <v>175</v>
      </c>
      <c r="I12" s="78">
        <v>178</v>
      </c>
      <c r="J12" s="78">
        <v>178</v>
      </c>
      <c r="K12" s="78">
        <v>169</v>
      </c>
      <c r="L12" s="79"/>
      <c r="M12" s="99"/>
      <c r="N12" s="80"/>
      <c r="O12" s="2067">
        <f>SUM(C12:E12)</f>
        <v>548</v>
      </c>
      <c r="P12" s="290">
        <f>SUM(G12:I12)</f>
        <v>534</v>
      </c>
      <c r="Q12" s="290">
        <v>726</v>
      </c>
      <c r="R12" s="290">
        <v>680</v>
      </c>
      <c r="S12" s="293"/>
    </row>
    <row r="13" spans="1:22" s="262" customFormat="1" ht="10.5" customHeight="1" x14ac:dyDescent="0.15">
      <c r="A13" s="288"/>
      <c r="B13" s="289" t="s">
        <v>126</v>
      </c>
      <c r="C13" s="2082">
        <v>38</v>
      </c>
      <c r="D13" s="578">
        <v>38</v>
      </c>
      <c r="E13" s="99">
        <v>38</v>
      </c>
      <c r="F13" s="99">
        <v>36</v>
      </c>
      <c r="G13" s="99">
        <v>37</v>
      </c>
      <c r="H13" s="99">
        <v>37</v>
      </c>
      <c r="I13" s="99">
        <v>39</v>
      </c>
      <c r="J13" s="99">
        <v>37</v>
      </c>
      <c r="K13" s="99">
        <v>36</v>
      </c>
      <c r="L13" s="79"/>
      <c r="M13" s="99"/>
      <c r="N13" s="98"/>
      <c r="O13" s="2154">
        <f>SUM(C13:E13)</f>
        <v>114</v>
      </c>
      <c r="P13" s="290">
        <f>SUM(G13:I13)</f>
        <v>113</v>
      </c>
      <c r="Q13" s="149">
        <v>149</v>
      </c>
      <c r="R13" s="149">
        <v>142</v>
      </c>
      <c r="S13" s="293"/>
    </row>
    <row r="14" spans="1:22" s="262" customFormat="1" ht="10.5" customHeight="1" x14ac:dyDescent="0.15">
      <c r="A14" s="280"/>
      <c r="B14" s="280"/>
      <c r="C14" s="2081">
        <f>SUM(C12:C13)</f>
        <v>220</v>
      </c>
      <c r="D14" s="872">
        <f>SUM(D12:D13)</f>
        <v>222</v>
      </c>
      <c r="E14" s="872">
        <f t="shared" ref="E14:K14" si="2">SUM(E12:E13)</f>
        <v>220</v>
      </c>
      <c r="F14" s="872">
        <f t="shared" si="2"/>
        <v>228</v>
      </c>
      <c r="G14" s="872">
        <f t="shared" si="2"/>
        <v>218</v>
      </c>
      <c r="H14" s="872">
        <f t="shared" si="2"/>
        <v>212</v>
      </c>
      <c r="I14" s="872">
        <f t="shared" si="2"/>
        <v>217</v>
      </c>
      <c r="J14" s="872">
        <f t="shared" si="2"/>
        <v>215</v>
      </c>
      <c r="K14" s="872">
        <f t="shared" si="2"/>
        <v>205</v>
      </c>
      <c r="L14" s="94"/>
      <c r="M14" s="99"/>
      <c r="N14" s="95"/>
      <c r="O14" s="2166">
        <f>SUM(O12:O13)</f>
        <v>662</v>
      </c>
      <c r="P14" s="93">
        <f>SUM(P12:P13)</f>
        <v>647</v>
      </c>
      <c r="Q14" s="93">
        <f t="shared" ref="Q14:R14" si="3">SUM(Q12:Q13)</f>
        <v>875</v>
      </c>
      <c r="R14" s="93">
        <f t="shared" si="3"/>
        <v>822</v>
      </c>
      <c r="S14" s="101"/>
    </row>
    <row r="15" spans="1:22" s="262" customFormat="1" ht="10.5" customHeight="1" x14ac:dyDescent="0.15">
      <c r="A15" s="2335" t="s">
        <v>127</v>
      </c>
      <c r="B15" s="2335"/>
      <c r="C15" s="2082"/>
      <c r="D15" s="578"/>
      <c r="E15" s="99"/>
      <c r="F15" s="99"/>
      <c r="G15" s="99"/>
      <c r="H15" s="99"/>
      <c r="I15" s="99"/>
      <c r="J15" s="99"/>
      <c r="K15" s="99"/>
      <c r="L15" s="79"/>
      <c r="M15" s="99"/>
      <c r="N15" s="98"/>
      <c r="O15" s="2154"/>
      <c r="P15" s="99"/>
      <c r="Q15" s="99"/>
      <c r="R15" s="99"/>
      <c r="S15" s="293"/>
    </row>
    <row r="16" spans="1:22" s="262" customFormat="1" ht="10.5" customHeight="1" x14ac:dyDescent="0.15">
      <c r="A16" s="288"/>
      <c r="B16" s="289" t="s">
        <v>738</v>
      </c>
      <c r="C16" s="2066">
        <v>448</v>
      </c>
      <c r="D16" s="581">
        <v>432</v>
      </c>
      <c r="E16" s="78">
        <v>416</v>
      </c>
      <c r="F16" s="78">
        <v>439</v>
      </c>
      <c r="G16" s="78">
        <v>416</v>
      </c>
      <c r="H16" s="78">
        <v>390</v>
      </c>
      <c r="I16" s="78">
        <v>389</v>
      </c>
      <c r="J16" s="78">
        <v>419</v>
      </c>
      <c r="K16" s="78">
        <v>390</v>
      </c>
      <c r="L16" s="79"/>
      <c r="M16" s="99"/>
      <c r="N16" s="80"/>
      <c r="O16" s="2067">
        <f>SUM(C16:E16)</f>
        <v>1296</v>
      </c>
      <c r="P16" s="290">
        <f>SUM(G16:I16)</f>
        <v>1195</v>
      </c>
      <c r="Q16" s="290">
        <v>1634</v>
      </c>
      <c r="R16" s="290">
        <v>1517</v>
      </c>
      <c r="S16" s="293"/>
    </row>
    <row r="17" spans="1:19" s="262" customFormat="1" ht="10.5" customHeight="1" x14ac:dyDescent="0.15">
      <c r="A17" s="299"/>
      <c r="B17" s="300" t="s">
        <v>126</v>
      </c>
      <c r="C17" s="2082">
        <v>28</v>
      </c>
      <c r="D17" s="578">
        <v>29</v>
      </c>
      <c r="E17" s="99">
        <v>28</v>
      </c>
      <c r="F17" s="99">
        <v>28</v>
      </c>
      <c r="G17" s="99">
        <v>25</v>
      </c>
      <c r="H17" s="99">
        <v>28</v>
      </c>
      <c r="I17" s="99">
        <v>27</v>
      </c>
      <c r="J17" s="99">
        <v>31</v>
      </c>
      <c r="K17" s="99">
        <v>28</v>
      </c>
      <c r="L17" s="79"/>
      <c r="M17" s="99"/>
      <c r="N17" s="98"/>
      <c r="O17" s="2154">
        <f>SUM(C17:E17)</f>
        <v>85</v>
      </c>
      <c r="P17" s="290">
        <f>SUM(G17:I17)</f>
        <v>80</v>
      </c>
      <c r="Q17" s="295">
        <v>108</v>
      </c>
      <c r="R17" s="295">
        <v>113</v>
      </c>
      <c r="S17" s="293"/>
    </row>
    <row r="18" spans="1:19" s="262" customFormat="1" ht="10.5" customHeight="1" x14ac:dyDescent="0.15">
      <c r="A18" s="280"/>
      <c r="B18" s="280"/>
      <c r="C18" s="2081">
        <f>SUM(C16:C17)</f>
        <v>476</v>
      </c>
      <c r="D18" s="872">
        <f>SUM(D16:D17)</f>
        <v>461</v>
      </c>
      <c r="E18" s="872">
        <f t="shared" ref="E18:K18" si="4">SUM(E16:E17)</f>
        <v>444</v>
      </c>
      <c r="F18" s="872">
        <f t="shared" si="4"/>
        <v>467</v>
      </c>
      <c r="G18" s="872">
        <f t="shared" si="4"/>
        <v>441</v>
      </c>
      <c r="H18" s="872">
        <f t="shared" si="4"/>
        <v>418</v>
      </c>
      <c r="I18" s="872">
        <f t="shared" si="4"/>
        <v>416</v>
      </c>
      <c r="J18" s="872">
        <f t="shared" si="4"/>
        <v>450</v>
      </c>
      <c r="K18" s="872">
        <f t="shared" si="4"/>
        <v>418</v>
      </c>
      <c r="L18" s="94"/>
      <c r="M18" s="99"/>
      <c r="N18" s="95"/>
      <c r="O18" s="2166">
        <f>SUM(O16:O17)</f>
        <v>1381</v>
      </c>
      <c r="P18" s="93">
        <f>SUM(P16:P17)</f>
        <v>1275</v>
      </c>
      <c r="Q18" s="93">
        <f t="shared" ref="Q18:R18" si="5">SUM(Q16:Q17)</f>
        <v>1742</v>
      </c>
      <c r="R18" s="93">
        <f t="shared" si="5"/>
        <v>1630</v>
      </c>
      <c r="S18" s="101"/>
    </row>
    <row r="19" spans="1:19" s="262" customFormat="1" ht="10.5" customHeight="1" x14ac:dyDescent="0.15">
      <c r="A19" s="2335" t="s">
        <v>128</v>
      </c>
      <c r="B19" s="2335"/>
      <c r="C19" s="2082"/>
      <c r="D19" s="578"/>
      <c r="E19" s="99"/>
      <c r="F19" s="99"/>
      <c r="G19" s="99"/>
      <c r="H19" s="99"/>
      <c r="I19" s="99"/>
      <c r="J19" s="99"/>
      <c r="K19" s="99"/>
      <c r="L19" s="79"/>
      <c r="M19" s="99"/>
      <c r="N19" s="98"/>
      <c r="O19" s="2154"/>
      <c r="P19" s="99"/>
      <c r="Q19" s="99"/>
      <c r="R19" s="99"/>
      <c r="S19" s="293"/>
    </row>
    <row r="20" spans="1:19" s="262" customFormat="1" ht="10.5" customHeight="1" x14ac:dyDescent="0.15">
      <c r="A20" s="288"/>
      <c r="B20" s="289" t="s">
        <v>129</v>
      </c>
      <c r="C20" s="2066">
        <v>36</v>
      </c>
      <c r="D20" s="581">
        <v>37</v>
      </c>
      <c r="E20" s="78">
        <v>35</v>
      </c>
      <c r="F20" s="78">
        <v>40</v>
      </c>
      <c r="G20" s="78">
        <v>36</v>
      </c>
      <c r="H20" s="78">
        <v>37</v>
      </c>
      <c r="I20" s="78">
        <v>35</v>
      </c>
      <c r="J20" s="78">
        <v>37</v>
      </c>
      <c r="K20" s="78">
        <v>37</v>
      </c>
      <c r="L20" s="79"/>
      <c r="M20" s="99"/>
      <c r="N20" s="80"/>
      <c r="O20" s="2067">
        <f>SUM(C20:E20)</f>
        <v>108</v>
      </c>
      <c r="P20" s="290">
        <f>SUM(G20:I20)</f>
        <v>108</v>
      </c>
      <c r="Q20" s="290">
        <v>148</v>
      </c>
      <c r="R20" s="290">
        <v>145</v>
      </c>
      <c r="S20" s="293"/>
    </row>
    <row r="21" spans="1:19" s="262" customFormat="1" ht="10.5" customHeight="1" x14ac:dyDescent="0.15">
      <c r="A21" s="299"/>
      <c r="B21" s="289" t="s">
        <v>130</v>
      </c>
      <c r="C21" s="2165">
        <v>30</v>
      </c>
      <c r="D21" s="877">
        <v>33</v>
      </c>
      <c r="E21" s="301">
        <v>29</v>
      </c>
      <c r="F21" s="301">
        <v>27</v>
      </c>
      <c r="G21" s="301">
        <v>30</v>
      </c>
      <c r="H21" s="301">
        <v>33</v>
      </c>
      <c r="I21" s="301">
        <v>31</v>
      </c>
      <c r="J21" s="301">
        <v>28</v>
      </c>
      <c r="K21" s="301">
        <v>32</v>
      </c>
      <c r="L21" s="79"/>
      <c r="M21" s="99"/>
      <c r="N21" s="294"/>
      <c r="O21" s="2167">
        <f>SUM(C21:E21)</f>
        <v>92</v>
      </c>
      <c r="P21" s="290">
        <f>SUM(G21:I21)</f>
        <v>94</v>
      </c>
      <c r="Q21" s="290">
        <v>121</v>
      </c>
      <c r="R21" s="290">
        <v>123</v>
      </c>
      <c r="S21" s="293"/>
    </row>
    <row r="22" spans="1:19" s="262" customFormat="1" ht="10.5" customHeight="1" x14ac:dyDescent="0.15">
      <c r="A22" s="299"/>
      <c r="B22" s="289" t="s">
        <v>131</v>
      </c>
      <c r="C22" s="2082">
        <v>10</v>
      </c>
      <c r="D22" s="578">
        <v>11</v>
      </c>
      <c r="E22" s="99">
        <v>11</v>
      </c>
      <c r="F22" s="99">
        <v>11</v>
      </c>
      <c r="G22" s="99">
        <v>11</v>
      </c>
      <c r="H22" s="99">
        <v>12</v>
      </c>
      <c r="I22" s="99">
        <v>12</v>
      </c>
      <c r="J22" s="99">
        <v>13</v>
      </c>
      <c r="K22" s="99">
        <v>12</v>
      </c>
      <c r="L22" s="79"/>
      <c r="M22" s="99"/>
      <c r="N22" s="98"/>
      <c r="O22" s="2154">
        <f>SUM(C22:E22)</f>
        <v>32</v>
      </c>
      <c r="P22" s="290">
        <f>SUM(G22:I22)</f>
        <v>35</v>
      </c>
      <c r="Q22" s="149">
        <v>46</v>
      </c>
      <c r="R22" s="149">
        <v>49</v>
      </c>
      <c r="S22" s="293"/>
    </row>
    <row r="23" spans="1:19" s="262" customFormat="1" ht="10.5" customHeight="1" x14ac:dyDescent="0.15">
      <c r="A23" s="280"/>
      <c r="B23" s="280"/>
      <c r="C23" s="2081">
        <f>SUM(C20:C22)</f>
        <v>76</v>
      </c>
      <c r="D23" s="872">
        <f>SUM(D20:D22)</f>
        <v>81</v>
      </c>
      <c r="E23" s="872">
        <f t="shared" ref="E23:K23" si="6">SUM(E20:E22)</f>
        <v>75</v>
      </c>
      <c r="F23" s="872">
        <f t="shared" si="6"/>
        <v>78</v>
      </c>
      <c r="G23" s="872">
        <f t="shared" si="6"/>
        <v>77</v>
      </c>
      <c r="H23" s="872">
        <f t="shared" si="6"/>
        <v>82</v>
      </c>
      <c r="I23" s="872">
        <f t="shared" si="6"/>
        <v>78</v>
      </c>
      <c r="J23" s="872">
        <f t="shared" si="6"/>
        <v>78</v>
      </c>
      <c r="K23" s="872">
        <f t="shared" si="6"/>
        <v>81</v>
      </c>
      <c r="L23" s="94"/>
      <c r="M23" s="99"/>
      <c r="N23" s="95"/>
      <c r="O23" s="2166">
        <f>SUM(O20:O22)</f>
        <v>232</v>
      </c>
      <c r="P23" s="93">
        <f>SUM(P20:P22)</f>
        <v>237</v>
      </c>
      <c r="Q23" s="93">
        <f t="shared" ref="Q23:R23" si="7">SUM(Q20:Q22)</f>
        <v>315</v>
      </c>
      <c r="R23" s="93">
        <f t="shared" si="7"/>
        <v>317</v>
      </c>
      <c r="S23" s="101"/>
    </row>
    <row r="24" spans="1:19" s="262" customFormat="1" ht="10.5" customHeight="1" x14ac:dyDescent="0.15">
      <c r="A24" s="2422" t="s">
        <v>132</v>
      </c>
      <c r="B24" s="2422"/>
      <c r="C24" s="2066">
        <v>93</v>
      </c>
      <c r="D24" s="581">
        <v>90</v>
      </c>
      <c r="E24" s="78">
        <v>81</v>
      </c>
      <c r="F24" s="78">
        <v>95</v>
      </c>
      <c r="G24" s="78">
        <v>83</v>
      </c>
      <c r="H24" s="78">
        <v>77</v>
      </c>
      <c r="I24" s="78">
        <v>72</v>
      </c>
      <c r="J24" s="78">
        <v>89</v>
      </c>
      <c r="K24" s="78">
        <v>76</v>
      </c>
      <c r="L24" s="79"/>
      <c r="M24" s="99"/>
      <c r="N24" s="80"/>
      <c r="O24" s="2067">
        <f>SUM(C24:E24)</f>
        <v>264</v>
      </c>
      <c r="P24" s="290">
        <f>SUM(G24:I24)</f>
        <v>232</v>
      </c>
      <c r="Q24" s="290">
        <v>327</v>
      </c>
      <c r="R24" s="290">
        <v>282</v>
      </c>
      <c r="S24" s="293"/>
    </row>
    <row r="25" spans="1:19" s="262" customFormat="1" ht="10.5" customHeight="1" x14ac:dyDescent="0.15">
      <c r="A25" s="2422" t="s">
        <v>133</v>
      </c>
      <c r="B25" s="2422"/>
      <c r="C25" s="2066">
        <v>59</v>
      </c>
      <c r="D25" s="581">
        <v>51</v>
      </c>
      <c r="E25" s="78">
        <v>49</v>
      </c>
      <c r="F25" s="78">
        <v>71</v>
      </c>
      <c r="G25" s="78">
        <v>55</v>
      </c>
      <c r="H25" s="78">
        <v>47</v>
      </c>
      <c r="I25" s="78">
        <v>53</v>
      </c>
      <c r="J25" s="78">
        <v>71</v>
      </c>
      <c r="K25" s="78">
        <v>72</v>
      </c>
      <c r="L25" s="79"/>
      <c r="M25" s="99"/>
      <c r="N25" s="80"/>
      <c r="O25" s="2067">
        <f>SUM(C25:E25)</f>
        <v>159</v>
      </c>
      <c r="P25" s="303">
        <f>SUM(G25:I25)</f>
        <v>155</v>
      </c>
      <c r="Q25" s="290">
        <v>226</v>
      </c>
      <c r="R25" s="290">
        <v>229</v>
      </c>
      <c r="S25" s="293"/>
    </row>
    <row r="26" spans="1:19" s="262" customFormat="1" ht="10.5" customHeight="1" x14ac:dyDescent="0.15">
      <c r="A26" s="2422" t="s">
        <v>134</v>
      </c>
      <c r="B26" s="2422"/>
      <c r="C26" s="2165">
        <v>29</v>
      </c>
      <c r="D26" s="877">
        <v>24</v>
      </c>
      <c r="E26" s="301">
        <v>32</v>
      </c>
      <c r="F26" s="301">
        <v>26</v>
      </c>
      <c r="G26" s="301">
        <v>27</v>
      </c>
      <c r="H26" s="301">
        <v>22</v>
      </c>
      <c r="I26" s="301">
        <v>28</v>
      </c>
      <c r="J26" s="301">
        <v>26</v>
      </c>
      <c r="K26" s="301">
        <v>24</v>
      </c>
      <c r="L26" s="79"/>
      <c r="M26" s="99"/>
      <c r="N26" s="294"/>
      <c r="O26" s="2067">
        <f>SUM(C26:E26)</f>
        <v>85</v>
      </c>
      <c r="P26" s="290">
        <f>SUM(G26:I26)</f>
        <v>77</v>
      </c>
      <c r="Q26" s="290">
        <v>103</v>
      </c>
      <c r="R26" s="290">
        <v>96</v>
      </c>
      <c r="S26" s="293"/>
    </row>
    <row r="27" spans="1:19" s="262" customFormat="1" ht="10.5" customHeight="1" x14ac:dyDescent="0.15">
      <c r="A27" s="2422" t="s">
        <v>739</v>
      </c>
      <c r="B27" s="2422"/>
      <c r="C27" s="2082">
        <v>248</v>
      </c>
      <c r="D27" s="578">
        <v>238</v>
      </c>
      <c r="E27" s="99">
        <v>459</v>
      </c>
      <c r="F27" s="99">
        <v>273</v>
      </c>
      <c r="G27" s="99">
        <v>234</v>
      </c>
      <c r="H27" s="99">
        <v>245</v>
      </c>
      <c r="I27" s="99">
        <v>253</v>
      </c>
      <c r="J27" s="99">
        <v>325</v>
      </c>
      <c r="K27" s="99">
        <v>252</v>
      </c>
      <c r="L27" s="79"/>
      <c r="M27" s="99"/>
      <c r="N27" s="98"/>
      <c r="O27" s="2154">
        <f>SUM(C27:E27)</f>
        <v>945</v>
      </c>
      <c r="P27" s="304">
        <f>SUM(G27:I27)</f>
        <v>732</v>
      </c>
      <c r="Q27" s="149">
        <v>1005</v>
      </c>
      <c r="R27" s="149">
        <v>997</v>
      </c>
      <c r="S27" s="293"/>
    </row>
    <row r="28" spans="1:19" s="262" customFormat="1" ht="10.5" customHeight="1" x14ac:dyDescent="0.15">
      <c r="A28" s="2422" t="s">
        <v>53</v>
      </c>
      <c r="B28" s="2422"/>
      <c r="C28" s="2081">
        <f>SUM(C24:C27)+C23+C18+C14+C10</f>
        <v>2670</v>
      </c>
      <c r="D28" s="872">
        <f>SUM(D24:D27)+D23+D18+D14+D10</f>
        <v>2588</v>
      </c>
      <c r="E28" s="872">
        <f t="shared" ref="E28:K28" si="8">SUM(E24:E27)+E23+E18+E14+E10</f>
        <v>2760</v>
      </c>
      <c r="F28" s="872">
        <f t="shared" si="8"/>
        <v>2591</v>
      </c>
      <c r="G28" s="872">
        <f t="shared" si="8"/>
        <v>2572</v>
      </c>
      <c r="H28" s="872">
        <f t="shared" si="8"/>
        <v>2517</v>
      </c>
      <c r="I28" s="872">
        <f t="shared" si="8"/>
        <v>2578</v>
      </c>
      <c r="J28" s="872">
        <f t="shared" si="8"/>
        <v>2570</v>
      </c>
      <c r="K28" s="872">
        <f t="shared" si="8"/>
        <v>2452</v>
      </c>
      <c r="L28" s="94"/>
      <c r="M28" s="99"/>
      <c r="N28" s="95"/>
      <c r="O28" s="2166">
        <f>SUM(O24:O27)+O23+O18+O14+O10</f>
        <v>8018</v>
      </c>
      <c r="P28" s="93">
        <f>SUM(P24:P27)+P23+P18+P14+P10</f>
        <v>7667</v>
      </c>
      <c r="Q28" s="93">
        <f>SUM(Q24:Q27)+Q23+Q18+Q14+Q10</f>
        <v>10258</v>
      </c>
      <c r="R28" s="93">
        <f>SUM(R24:R27)+R23+R18+R14+R10</f>
        <v>9571</v>
      </c>
      <c r="S28" s="101"/>
    </row>
    <row r="29" spans="1:19" s="305" customFormat="1" ht="9.75" customHeight="1" x14ac:dyDescent="0.15">
      <c r="A29" s="306"/>
      <c r="B29" s="306"/>
      <c r="C29" s="307"/>
      <c r="D29" s="307"/>
      <c r="E29" s="308"/>
      <c r="F29" s="308"/>
      <c r="G29" s="308"/>
      <c r="H29" s="308"/>
      <c r="I29" s="308"/>
      <c r="J29" s="308"/>
      <c r="K29" s="308"/>
      <c r="L29" s="309"/>
      <c r="M29" s="310"/>
      <c r="N29" s="310"/>
      <c r="O29" s="308"/>
      <c r="P29" s="308"/>
      <c r="Q29" s="308"/>
      <c r="R29" s="308"/>
      <c r="S29" s="311"/>
    </row>
    <row r="30" spans="1:19" s="312" customFormat="1" ht="9" customHeight="1" x14ac:dyDescent="0.15">
      <c r="A30" s="313" t="s">
        <v>40</v>
      </c>
      <c r="B30" s="2421" t="s">
        <v>879</v>
      </c>
      <c r="C30" s="2421"/>
      <c r="D30" s="2421"/>
      <c r="E30" s="2421"/>
      <c r="F30" s="2421"/>
      <c r="G30" s="2421"/>
      <c r="H30" s="2421"/>
      <c r="I30" s="2421"/>
      <c r="J30" s="2421"/>
      <c r="K30" s="2421"/>
      <c r="L30" s="2421"/>
      <c r="M30" s="2421"/>
      <c r="N30" s="2421"/>
      <c r="O30" s="2421"/>
      <c r="P30" s="2421"/>
      <c r="Q30" s="2421"/>
      <c r="R30" s="2421"/>
      <c r="S30" s="2421"/>
    </row>
    <row r="31" spans="1:19" s="312" customFormat="1" ht="9" customHeight="1" x14ac:dyDescent="0.15">
      <c r="A31" s="314" t="s">
        <v>135</v>
      </c>
      <c r="B31" s="2420" t="s">
        <v>880</v>
      </c>
      <c r="C31" s="2420"/>
      <c r="D31" s="2420"/>
      <c r="E31" s="2420"/>
      <c r="F31" s="2420"/>
      <c r="G31" s="2420"/>
      <c r="H31" s="2420"/>
      <c r="I31" s="2420"/>
      <c r="J31" s="2420"/>
      <c r="K31" s="2420"/>
      <c r="L31" s="2420"/>
      <c r="M31" s="2420"/>
      <c r="N31" s="2420"/>
      <c r="O31" s="2420"/>
      <c r="P31" s="2420"/>
      <c r="Q31" s="2420"/>
      <c r="R31" s="2420"/>
      <c r="S31" s="2420"/>
    </row>
  </sheetData>
  <sheetProtection selectLockedCells="1"/>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41</vt:i4>
      </vt:variant>
      <vt:variant>
        <vt:lpstr>Named Ranges</vt:lpstr>
      </vt:variant>
      <vt:variant>
        <vt:i4>78</vt:i4>
      </vt:variant>
    </vt:vector>
  </HeadingPairs>
  <TitlesOfParts>
    <vt:vector size="119"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Loans&amp;Acc_B4</vt:lpstr>
      <vt:lpstr>Pg 23 Loans&amp;Acc</vt:lpstr>
      <vt:lpstr>Pg 24 Loans&amp;Acc1</vt:lpstr>
      <vt:lpstr>Pg 25 Loans&amp;Acc2</vt:lpstr>
      <vt:lpstr>Pg 26 GIL</vt:lpstr>
      <vt:lpstr>Pg 27 ACL</vt:lpstr>
      <vt:lpstr>Pg 28 ACL2</vt:lpstr>
      <vt:lpstr>Pg 29 ACL3</vt:lpstr>
      <vt:lpstr>Pg 30 NIL</vt:lpstr>
      <vt:lpstr>Pg 31 Changes in GIL</vt:lpstr>
      <vt:lpstr>Pg 32 Changes in ACL</vt:lpstr>
      <vt:lpstr>Pg 33 PCL</vt:lpstr>
      <vt:lpstr>Pg 34 NWO</vt:lpstr>
      <vt:lpstr>Pg 35 Cr Rsk Fin_PDL</vt:lpstr>
      <vt:lpstr>Pg 36 Deriv NA</vt:lpstr>
      <vt:lpstr>Pg 37 FV</vt:lpstr>
      <vt:lpstr>Pg 38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'Pg 23 Loans&amp;Acc_B4'!LoansA</vt:lpstr>
      <vt:lpstr>LoansA</vt:lpstr>
      <vt:lpstr>LoansA1</vt:lpstr>
      <vt:lpstr>LoansA2</vt:lpstr>
      <vt:lpstr>NII</vt:lpstr>
      <vt:lpstr>NIL</vt:lpstr>
      <vt:lpstr>NIX</vt:lpstr>
      <vt:lpstr>NTU</vt:lpstr>
      <vt:lpstr>NWOs</vt:lpstr>
      <vt:lpstr>OCI</vt:lpstr>
      <vt:lpstr>OCITax</vt:lpstr>
      <vt:lpstr>Other</vt:lpstr>
      <vt:lpstr>PCL</vt:lpstr>
      <vt:lpstr>'Pg 1 N to U External'!Print_Area</vt:lpstr>
      <vt:lpstr>'Pg 10 WEALTH'!Print_Area</vt:lpstr>
      <vt:lpstr>'Pg 11 US Com Bank and WM_CA'!Print_Area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23 Loans&amp;Acc_B4'!Print_Area</vt:lpstr>
      <vt:lpstr>'Pg 24 Loans&amp;Acc1'!Print_Area</vt:lpstr>
      <vt:lpstr>'Pg 25 Loans&amp;Acc2'!Print_Area</vt:lpstr>
      <vt:lpstr>'Pg 26 GIL'!Print_Area</vt:lpstr>
      <vt:lpstr>'Pg 27 ACL'!Print_Area</vt:lpstr>
      <vt:lpstr>'Pg 28 ACL2'!Print_Area</vt:lpstr>
      <vt:lpstr>'Pg 29 ACL3'!Print_Area</vt:lpstr>
      <vt:lpstr>'Pg 3  Items of Note'!Print_Area</vt:lpstr>
      <vt:lpstr>'Pg 30 NIL'!Print_Area</vt:lpstr>
      <vt:lpstr>'Pg 31 Changes in GIL'!Print_Area</vt:lpstr>
      <vt:lpstr>'Pg 32 Changes in ACL'!Print_Area</vt:lpstr>
      <vt:lpstr>'Pg 33 PCL'!Print_Area</vt:lpstr>
      <vt:lpstr>'Pg 34 NWO'!Print_Area</vt:lpstr>
      <vt:lpstr>'Pg 35 Cr Rsk Fin_PDL'!Print_Area</vt:lpstr>
      <vt:lpstr>'Pg 36 Deriv NA'!Print_Area</vt:lpstr>
      <vt:lpstr>'Pg 37 FV'!Print_Area</vt:lpstr>
      <vt:lpstr>'Pg 38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RetailApp</vt:lpstr>
      <vt:lpstr>Seg_I</vt:lpstr>
      <vt:lpstr>TA</vt:lpstr>
      <vt:lpstr>'Pg 11 US Com Bank and WM_CA'!USSEG</vt:lpstr>
      <vt:lpstr>'Pg 12 US Com Bank and WM_US'!USSEG_USD</vt:lpstr>
      <vt:lpstr>Wealth</vt:lpstr>
      <vt:lpstr>Whole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dcterms:modified xsi:type="dcterms:W3CDTF">2019-08-21T15:35:37Z</dcterms:modified>
  <cp:category/>
  <cp:contentStatus/>
</cp:coreProperties>
</file>