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105" yWindow="-120" windowWidth="17505" windowHeight="11760"/>
  </bookViews>
  <sheets>
    <sheet name="COV" sheetId="39" r:id="rId1"/>
    <sheet name="TOC_New" sheetId="36" r:id="rId2"/>
    <sheet name="Pg 1 N to U External" sheetId="37" r:id="rId3"/>
    <sheet name="Pg 2  N to U Non-GAAP" sheetId="15" r:id="rId4"/>
    <sheet name="Pg 3  Items of Note" sheetId="16" r:id="rId5"/>
    <sheet name="Pg 4 FH" sheetId="2" r:id="rId6"/>
    <sheet name="Pg 5 FH Contd" sheetId="14" r:id="rId7"/>
    <sheet name="Pg 6 NII" sheetId="3" r:id="rId8"/>
    <sheet name="Pg 7 NIX" sheetId="4" r:id="rId9"/>
    <sheet name="Pg 8 Seg Info" sheetId="13" r:id="rId10"/>
    <sheet name="Pg 9 RETAIL" sheetId="5" r:id="rId11"/>
    <sheet name="Pg 10 WEALTH" sheetId="6" r:id="rId12"/>
    <sheet name="Pg 11 US Com Bank and WM_CAD" sheetId="18" r:id="rId13"/>
    <sheet name="Pg 12 US Com Bank and WM_US" sheetId="34" r:id="rId14"/>
    <sheet name="Pg 13 Capital Markets" sheetId="7" r:id="rId15"/>
    <sheet name="Pg 14 Other" sheetId="8" r:id="rId16"/>
    <sheet name="Pg 15 Trad Actv" sheetId="32" r:id="rId17"/>
    <sheet name="Pg 16 Bal Sht" sheetId="9" r:id="rId18"/>
    <sheet name="Pg 17 AvgBS &amp; GoodW" sheetId="17" r:id="rId19"/>
    <sheet name="Pg 18 OCI" sheetId="12" r:id="rId20"/>
    <sheet name="Pg 19 OCI_Tax" sheetId="20" r:id="rId21"/>
    <sheet name="Pg 20 Equity" sheetId="10" r:id="rId22"/>
    <sheet name="Pg 21 Equity AOCI" sheetId="21" r:id="rId23"/>
    <sheet name="Pg 22 AssetMgmt" sheetId="22" r:id="rId24"/>
    <sheet name="Pg 23 Loans&amp;Acc" sheetId="23" r:id="rId25"/>
    <sheet name="Pg 24 Undrawn C" sheetId="40" state="hidden" r:id="rId26"/>
    <sheet name="Pg 24 GIL" sheetId="24" r:id="rId27"/>
    <sheet name="Pg 25 ACL" sheetId="25" r:id="rId28"/>
    <sheet name="Pg 26 ACL2" sheetId="33" r:id="rId29"/>
    <sheet name="Pg 27 ACL3" sheetId="30" r:id="rId30"/>
    <sheet name="Pg 28 NIL" sheetId="26" r:id="rId31"/>
    <sheet name="Pg 29 Changes in GIL" sheetId="27" r:id="rId32"/>
    <sheet name="Pg 30 changes in ACL" sheetId="31" r:id="rId33"/>
    <sheet name="Pg 31 PCL" sheetId="28" r:id="rId34"/>
    <sheet name="Pg 32 NWO" sheetId="29" r:id="rId35"/>
    <sheet name="Pg 33 Cr Rsk Fin_PDL" sheetId="1" r:id="rId36"/>
    <sheet name="Pg 34 Deriv NA" sheetId="35" r:id="rId37"/>
    <sheet name="Pg 35 FV" sheetId="11" r:id="rId38"/>
    <sheet name="Pg 36 Appendix - Retail" sheetId="19" r:id="rId39"/>
  </sheets>
  <definedNames>
    <definedName name="_xlnm.Print_Area" localSheetId="0">COV!$A$1:$B$14</definedName>
    <definedName name="_xlnm.Print_Area" localSheetId="2">'Pg 1 N to U External'!$A$1:$C$44</definedName>
    <definedName name="_xlnm.Print_Area" localSheetId="11">'Pg 10 WEALTH'!$A$1:$R$61</definedName>
    <definedName name="_xlnm.Print_Area" localSheetId="12">'Pg 11 US Com Bank and WM_CAD'!$A$1:$R$60</definedName>
    <definedName name="_xlnm.Print_Area" localSheetId="13">'Pg 12 US Com Bank and WM_US'!$A$1:$R$60</definedName>
    <definedName name="_xlnm.Print_Area" localSheetId="14">'Pg 13 Capital Markets'!$A$1:$Q$47</definedName>
    <definedName name="_xlnm.Print_Area" localSheetId="15">'Pg 14 Other'!$A$1:$R$45</definedName>
    <definedName name="_xlnm.Print_Area" localSheetId="16">'Pg 15 Trad Actv'!$A$1:$S$40</definedName>
    <definedName name="_xlnm.Print_Area" localSheetId="17">'Pg 16 Bal Sht'!$A$1:$M$62</definedName>
    <definedName name="_xlnm.Print_Area" localSheetId="18">'Pg 17 AvgBS &amp; GoodW'!$A$1:$Q$49</definedName>
    <definedName name="_xlnm.Print_Area" localSheetId="19">'Pg 18 OCI'!$A$1:$R$34</definedName>
    <definedName name="_xlnm.Print_Area" localSheetId="20">'Pg 19 OCI_Tax'!$A$1:$R$28</definedName>
    <definedName name="_xlnm.Print_Area" localSheetId="3">'Pg 2  N to U Non-GAAP'!$A$1:$S$45</definedName>
    <definedName name="_xlnm.Print_Area" localSheetId="21">'Pg 20 Equity'!$A$1:$U$43</definedName>
    <definedName name="_xlnm.Print_Area" localSheetId="22">'Pg 21 Equity AOCI'!$A$1:$R$52</definedName>
    <definedName name="_xlnm.Print_Area" localSheetId="23">'Pg 22 AssetMgmt'!$A$1:$L$24</definedName>
    <definedName name="_xlnm.Print_Area" localSheetId="24">'Pg 23 Loans&amp;Acc'!$A$1:$M$40</definedName>
    <definedName name="_xlnm.Print_Area" localSheetId="26">'Pg 24 GIL'!$A$1:$L$46</definedName>
    <definedName name="_xlnm.Print_Area" localSheetId="25">'Pg 24 Undrawn C'!$A$1:$N$40</definedName>
    <definedName name="_xlnm.Print_Area" localSheetId="27">'Pg 25 ACL'!$A$1:$M$45</definedName>
    <definedName name="_xlnm.Print_Area" localSheetId="28">'Pg 26 ACL2'!$A$1:$K$52</definedName>
    <definedName name="_xlnm.Print_Area" localSheetId="29">'Pg 27 ACL3'!$A$1:$I$48</definedName>
    <definedName name="_xlnm.Print_Area" localSheetId="30">'Pg 28 NIL'!$A$1:$M$47</definedName>
    <definedName name="_xlnm.Print_Area" localSheetId="31">'Pg 29 Changes in GIL'!$A$1:$Q$50</definedName>
    <definedName name="_xlnm.Print_Area" localSheetId="4">'Pg 3  Items of Note'!$A$1:$Q$25</definedName>
    <definedName name="_xlnm.Print_Area" localSheetId="32">'Pg 30 changes in ACL'!$A$1:$Q$24</definedName>
    <definedName name="_xlnm.Print_Area" localSheetId="33">'Pg 31 PCL'!$A$1:$Q$56</definedName>
    <definedName name="_xlnm.Print_Area" localSheetId="34">'Pg 32 NWO'!$A$1:$R$44</definedName>
    <definedName name="_xlnm.Print_Area" localSheetId="35">'Pg 33 Cr Rsk Fin_PDL'!$A$1:$P$43</definedName>
    <definedName name="_xlnm.Print_Area" localSheetId="36">'Pg 34 Deriv NA'!$A$1:$S$60</definedName>
    <definedName name="_xlnm.Print_Area" localSheetId="37">'Pg 35 FV'!$A$1:$N$49</definedName>
    <definedName name="_xlnm.Print_Area" localSheetId="38">'Pg 36 Appendix - Retail'!$A$1:$Q$40</definedName>
    <definedName name="_xlnm.Print_Area" localSheetId="5">'Pg 4 FH'!$A$1:$R$54</definedName>
    <definedName name="_xlnm.Print_Area" localSheetId="6">'Pg 5 FH Contd'!$A$1:$R$55</definedName>
    <definedName name="_xlnm.Print_Area" localSheetId="7">'Pg 6 NII'!$A$1:$Q$44</definedName>
    <definedName name="_xlnm.Print_Area" localSheetId="8">'Pg 7 NIX'!$A$1:$Q$31</definedName>
    <definedName name="_xlnm.Print_Area" localSheetId="9">'Pg 8 Seg Info'!$A$1:$Q$22</definedName>
    <definedName name="_xlnm.Print_Area" localSheetId="10">'Pg 9 RETAIL'!$A$1:$Q$50</definedName>
    <definedName name="_xlnm.Print_Area" localSheetId="1">TOC_New!$A$1:$H$46</definedName>
    <definedName name="Print_Area2" localSheetId="0">COV!$A$1:$B$16</definedName>
  </definedNames>
  <calcPr calcId="145621"/>
</workbook>
</file>

<file path=xl/calcChain.xml><?xml version="1.0" encoding="utf-8"?>
<calcChain xmlns="http://schemas.openxmlformats.org/spreadsheetml/2006/main">
  <c r="P10" i="18" l="1"/>
  <c r="P15" i="18" s="1"/>
  <c r="P17" i="18" s="1"/>
  <c r="P18" i="18" s="1"/>
  <c r="P39" i="18" s="1"/>
  <c r="P41" i="18" s="1"/>
  <c r="P13" i="18"/>
  <c r="P23" i="18"/>
  <c r="P47" i="18"/>
  <c r="P51" i="18"/>
  <c r="F25" i="33" l="1"/>
  <c r="F27" i="33" s="1"/>
  <c r="G25" i="33"/>
  <c r="G27" i="33" s="1"/>
  <c r="H25" i="33"/>
  <c r="H27" i="33" s="1"/>
  <c r="I25" i="33"/>
  <c r="I27" i="33" s="1"/>
  <c r="J25" i="33"/>
  <c r="J27" i="33" s="1"/>
  <c r="F41" i="25"/>
  <c r="G41" i="25"/>
  <c r="H41" i="25"/>
  <c r="I41" i="25"/>
  <c r="J41" i="25"/>
  <c r="K41" i="25"/>
  <c r="L41" i="25"/>
  <c r="E41" i="25"/>
  <c r="D41" i="25"/>
  <c r="F11" i="21" l="1"/>
  <c r="E9" i="21" s="1"/>
  <c r="E11" i="21" s="1"/>
  <c r="G11" i="21"/>
  <c r="H11" i="21"/>
  <c r="I11" i="21"/>
  <c r="J11" i="21"/>
  <c r="K11" i="21"/>
  <c r="L11" i="21"/>
  <c r="H16" i="21"/>
  <c r="H18" i="21" s="1"/>
  <c r="F18" i="21"/>
  <c r="E16" i="21" s="1"/>
  <c r="E18" i="21" s="1"/>
  <c r="G18" i="21"/>
  <c r="I18" i="21"/>
  <c r="J18" i="21"/>
  <c r="K18" i="21"/>
  <c r="L18" i="21"/>
  <c r="F22" i="21"/>
  <c r="E20" i="21" s="1"/>
  <c r="E22" i="21" s="1"/>
  <c r="G22" i="21"/>
  <c r="H22" i="21"/>
  <c r="I22" i="21"/>
  <c r="J22" i="21"/>
  <c r="K22" i="21"/>
  <c r="L22" i="21"/>
  <c r="F27" i="21"/>
  <c r="E25" i="21" s="1"/>
  <c r="E27" i="21" s="1"/>
  <c r="G27" i="21"/>
  <c r="H27" i="21"/>
  <c r="I27" i="21"/>
  <c r="J27" i="21"/>
  <c r="K27" i="21"/>
  <c r="L27" i="21"/>
  <c r="F31" i="21"/>
  <c r="E29" i="21" s="1"/>
  <c r="E31" i="21" s="1"/>
  <c r="G31" i="21"/>
  <c r="H31" i="21"/>
  <c r="I31" i="21"/>
  <c r="J31" i="21"/>
  <c r="K31" i="21"/>
  <c r="L31" i="21"/>
  <c r="F37" i="21"/>
  <c r="E34" i="21" s="1"/>
  <c r="E37" i="21" s="1"/>
  <c r="G37" i="21"/>
  <c r="H37" i="21"/>
  <c r="H42" i="21"/>
  <c r="H46" i="21" s="1"/>
  <c r="F46" i="21"/>
  <c r="E42" i="21" s="1"/>
  <c r="E46" i="21" s="1"/>
  <c r="G46" i="21"/>
  <c r="I46" i="21"/>
  <c r="J46" i="21"/>
  <c r="K46" i="21"/>
  <c r="L46" i="21"/>
  <c r="P42" i="21"/>
  <c r="P46" i="21" s="1"/>
  <c r="P34" i="21"/>
  <c r="P37" i="21" s="1"/>
  <c r="P16" i="21"/>
  <c r="P18" i="21" s="1"/>
  <c r="Q46" i="21"/>
  <c r="Q31" i="21"/>
  <c r="Q27" i="21"/>
  <c r="Q22" i="21"/>
  <c r="Q18" i="21"/>
  <c r="Q11" i="21"/>
  <c r="E39" i="10"/>
  <c r="D28" i="10" s="1"/>
  <c r="D31" i="10" s="1"/>
  <c r="E26" i="10"/>
  <c r="E19" i="10"/>
  <c r="E10" i="10"/>
  <c r="G39" i="10"/>
  <c r="G26" i="10"/>
  <c r="G19" i="10"/>
  <c r="G10" i="10"/>
  <c r="I39" i="10"/>
  <c r="I26" i="10"/>
  <c r="I19" i="10"/>
  <c r="I10" i="10"/>
  <c r="J10" i="10"/>
  <c r="K10" i="10"/>
  <c r="L10" i="10"/>
  <c r="M10" i="10"/>
  <c r="N10" i="10"/>
  <c r="J19" i="10"/>
  <c r="K19" i="10"/>
  <c r="L19" i="10"/>
  <c r="M19" i="10"/>
  <c r="N19" i="10"/>
  <c r="J26" i="10"/>
  <c r="K26" i="10"/>
  <c r="L26" i="10"/>
  <c r="M26" i="10"/>
  <c r="N26" i="10"/>
  <c r="J31" i="10"/>
  <c r="J39" i="10" s="1"/>
  <c r="K39" i="10"/>
  <c r="L39" i="10"/>
  <c r="M39" i="10"/>
  <c r="N39" i="10"/>
  <c r="R31" i="10"/>
  <c r="R39" i="10" s="1"/>
  <c r="T39" i="10"/>
  <c r="T26" i="10"/>
  <c r="T19" i="10"/>
  <c r="T10" i="10"/>
  <c r="E13" i="20"/>
  <c r="F13" i="20"/>
  <c r="G13" i="20"/>
  <c r="H13" i="20"/>
  <c r="I13" i="20"/>
  <c r="J13" i="20"/>
  <c r="K13" i="20"/>
  <c r="L13" i="20"/>
  <c r="E17" i="20"/>
  <c r="F17" i="20"/>
  <c r="G17" i="20"/>
  <c r="H17" i="20"/>
  <c r="I17" i="20"/>
  <c r="J17" i="20"/>
  <c r="K17" i="20"/>
  <c r="L17" i="20"/>
  <c r="E21" i="20"/>
  <c r="F21" i="20"/>
  <c r="G21" i="20"/>
  <c r="G26" i="20" s="1"/>
  <c r="H21" i="20"/>
  <c r="H26" i="20" s="1"/>
  <c r="I21" i="20"/>
  <c r="I26" i="20" s="1"/>
  <c r="J21" i="20"/>
  <c r="J26" i="20" s="1"/>
  <c r="K21" i="20"/>
  <c r="K26" i="20" s="1"/>
  <c r="L21" i="20"/>
  <c r="L26" i="20" s="1"/>
  <c r="E26" i="20"/>
  <c r="F26" i="20"/>
  <c r="Q21" i="20"/>
  <c r="Q17" i="20"/>
  <c r="Q13" i="20"/>
  <c r="E13" i="12"/>
  <c r="F13" i="12"/>
  <c r="G13" i="12"/>
  <c r="H13" i="12"/>
  <c r="I13" i="12"/>
  <c r="J13" i="12"/>
  <c r="K13" i="12"/>
  <c r="L13" i="12"/>
  <c r="E17" i="12"/>
  <c r="F17" i="12"/>
  <c r="G17" i="12"/>
  <c r="H17" i="12"/>
  <c r="I17" i="12"/>
  <c r="J17" i="12"/>
  <c r="K17" i="12"/>
  <c r="L17" i="12"/>
  <c r="E21" i="12"/>
  <c r="F21" i="12"/>
  <c r="G21" i="12"/>
  <c r="H21" i="12"/>
  <c r="I21" i="12"/>
  <c r="J21" i="12"/>
  <c r="K21" i="12"/>
  <c r="K26" i="12" s="1"/>
  <c r="K27" i="12" s="1"/>
  <c r="L21" i="12"/>
  <c r="E26" i="12"/>
  <c r="F26" i="12"/>
  <c r="G26" i="12"/>
  <c r="G27" i="12" s="1"/>
  <c r="H26" i="12"/>
  <c r="H27" i="12" s="1"/>
  <c r="I26" i="12"/>
  <c r="I27" i="12" s="1"/>
  <c r="J26" i="12"/>
  <c r="J27" i="12" s="1"/>
  <c r="L26" i="12"/>
  <c r="L27" i="12" s="1"/>
  <c r="E27" i="12"/>
  <c r="F27" i="12"/>
  <c r="E31" i="12"/>
  <c r="F31" i="12"/>
  <c r="G31" i="12"/>
  <c r="H31" i="12"/>
  <c r="I31" i="12"/>
  <c r="J31" i="12"/>
  <c r="K31" i="12"/>
  <c r="L31" i="12"/>
  <c r="Q31" i="12"/>
  <c r="Q21" i="12"/>
  <c r="Q17" i="12"/>
  <c r="Q13" i="12"/>
  <c r="F35" i="17"/>
  <c r="E31" i="17" s="1"/>
  <c r="E35" i="17" s="1"/>
  <c r="D31" i="17" s="1"/>
  <c r="D35" i="17" s="1"/>
  <c r="G35" i="17"/>
  <c r="H35" i="17"/>
  <c r="I35" i="17"/>
  <c r="J35" i="17"/>
  <c r="K35" i="17"/>
  <c r="F40" i="17"/>
  <c r="E38" i="17" s="1"/>
  <c r="E40" i="17" s="1"/>
  <c r="G40" i="17"/>
  <c r="H40" i="17"/>
  <c r="I40" i="17"/>
  <c r="J40" i="17"/>
  <c r="J47" i="17" s="1"/>
  <c r="K40" i="17"/>
  <c r="F46" i="17"/>
  <c r="E42" i="17" s="1"/>
  <c r="E46" i="17" s="1"/>
  <c r="D42" i="17" s="1"/>
  <c r="D46" i="17" s="1"/>
  <c r="G46" i="17"/>
  <c r="H46" i="17"/>
  <c r="I46" i="17"/>
  <c r="J46" i="17"/>
  <c r="K46" i="17"/>
  <c r="I47" i="17"/>
  <c r="D12" i="17"/>
  <c r="E12" i="17"/>
  <c r="F12" i="17"/>
  <c r="G12" i="17"/>
  <c r="H12" i="17"/>
  <c r="I12" i="17"/>
  <c r="J12" i="17"/>
  <c r="K12" i="17"/>
  <c r="D21" i="17"/>
  <c r="E21" i="17"/>
  <c r="F21" i="17"/>
  <c r="G21" i="17"/>
  <c r="H21" i="17"/>
  <c r="I21" i="17"/>
  <c r="J21" i="17"/>
  <c r="K21" i="17"/>
  <c r="P21" i="17"/>
  <c r="P12" i="17"/>
  <c r="F9" i="32"/>
  <c r="G9" i="32"/>
  <c r="H9" i="32"/>
  <c r="I9" i="32"/>
  <c r="I11" i="32" s="1"/>
  <c r="J9" i="32"/>
  <c r="J11" i="32" s="1"/>
  <c r="K9" i="32"/>
  <c r="K11" i="32" s="1"/>
  <c r="L9" i="32"/>
  <c r="L11" i="32" s="1"/>
  <c r="M9" i="32"/>
  <c r="F11" i="32"/>
  <c r="G11" i="32"/>
  <c r="H11" i="32"/>
  <c r="M11" i="32"/>
  <c r="F18" i="32"/>
  <c r="G18" i="32"/>
  <c r="H18" i="32"/>
  <c r="I18" i="32"/>
  <c r="J18" i="32"/>
  <c r="K18" i="32"/>
  <c r="L18" i="32"/>
  <c r="M18" i="32"/>
  <c r="F26" i="32"/>
  <c r="G26" i="32"/>
  <c r="H26" i="32"/>
  <c r="I26" i="32"/>
  <c r="J26" i="32"/>
  <c r="K26" i="32"/>
  <c r="L26" i="32"/>
  <c r="M26" i="32"/>
  <c r="F28" i="32"/>
  <c r="G28" i="32"/>
  <c r="H28" i="32"/>
  <c r="I28" i="32"/>
  <c r="J28" i="32"/>
  <c r="K28" i="32"/>
  <c r="L28" i="32"/>
  <c r="M28" i="32"/>
  <c r="F31" i="32"/>
  <c r="G31" i="32"/>
  <c r="H31" i="32"/>
  <c r="I31" i="32"/>
  <c r="J31" i="32"/>
  <c r="K31" i="32"/>
  <c r="L31" i="32"/>
  <c r="M31" i="32"/>
  <c r="F33" i="32"/>
  <c r="G33" i="32"/>
  <c r="H33" i="32"/>
  <c r="I33" i="32"/>
  <c r="J33" i="32"/>
  <c r="K33" i="32"/>
  <c r="L33" i="32"/>
  <c r="M33" i="32"/>
  <c r="R31" i="32"/>
  <c r="R33" i="32" s="1"/>
  <c r="R26" i="32"/>
  <c r="R28" i="32" s="1"/>
  <c r="R18" i="32"/>
  <c r="R9" i="32"/>
  <c r="R11" i="32" s="1"/>
  <c r="E9" i="8"/>
  <c r="F9" i="8"/>
  <c r="G9" i="8"/>
  <c r="H9" i="8"/>
  <c r="I9" i="8"/>
  <c r="J9" i="8"/>
  <c r="K9" i="8"/>
  <c r="L9" i="8"/>
  <c r="E12" i="8"/>
  <c r="F12" i="8"/>
  <c r="G12" i="8"/>
  <c r="H12" i="8"/>
  <c r="I12" i="8"/>
  <c r="J12" i="8"/>
  <c r="K12" i="8"/>
  <c r="L12" i="8"/>
  <c r="E14" i="8"/>
  <c r="F14" i="8"/>
  <c r="F16" i="8" s="1"/>
  <c r="F19" i="8" s="1"/>
  <c r="G14" i="8"/>
  <c r="H14" i="8"/>
  <c r="I14" i="8"/>
  <c r="J14" i="8"/>
  <c r="K14" i="8"/>
  <c r="L14" i="8"/>
  <c r="E16" i="8"/>
  <c r="G16" i="8"/>
  <c r="H16" i="8"/>
  <c r="I16" i="8"/>
  <c r="J16" i="8"/>
  <c r="J19" i="8" s="1"/>
  <c r="K16" i="8"/>
  <c r="L16" i="8"/>
  <c r="E19" i="8"/>
  <c r="G19" i="8"/>
  <c r="H19" i="8"/>
  <c r="I19" i="8"/>
  <c r="K19" i="8"/>
  <c r="L19" i="8"/>
  <c r="E24" i="8"/>
  <c r="F24" i="8"/>
  <c r="G24" i="8"/>
  <c r="H24" i="8"/>
  <c r="I24" i="8"/>
  <c r="J24" i="8"/>
  <c r="K24" i="8"/>
  <c r="L24" i="8"/>
  <c r="E30" i="8"/>
  <c r="F30" i="8"/>
  <c r="G30" i="8"/>
  <c r="H30" i="8"/>
  <c r="I30" i="8"/>
  <c r="J30" i="8"/>
  <c r="K30" i="8"/>
  <c r="L30" i="8"/>
  <c r="E34" i="8"/>
  <c r="F34" i="8"/>
  <c r="G34" i="8"/>
  <c r="H34" i="8"/>
  <c r="I34" i="8"/>
  <c r="J34" i="8"/>
  <c r="K34" i="8"/>
  <c r="L34" i="8"/>
  <c r="Q34" i="8"/>
  <c r="Q30" i="8"/>
  <c r="Q24" i="8"/>
  <c r="Q12" i="8"/>
  <c r="Q9" i="8"/>
  <c r="D9" i="7"/>
  <c r="E9" i="7"/>
  <c r="F9" i="7"/>
  <c r="G9" i="7"/>
  <c r="H9" i="7"/>
  <c r="I9" i="7"/>
  <c r="J9" i="7"/>
  <c r="K9" i="7"/>
  <c r="D12" i="7"/>
  <c r="E12" i="7"/>
  <c r="F12" i="7"/>
  <c r="G12" i="7"/>
  <c r="H12" i="7"/>
  <c r="I12" i="7"/>
  <c r="J12" i="7"/>
  <c r="K12" i="7"/>
  <c r="D23" i="7"/>
  <c r="E23" i="7"/>
  <c r="F23" i="7"/>
  <c r="G23" i="7"/>
  <c r="H23" i="7"/>
  <c r="I23" i="7"/>
  <c r="J23" i="7"/>
  <c r="K23" i="7"/>
  <c r="P23" i="7"/>
  <c r="P12" i="7"/>
  <c r="P9" i="7"/>
  <c r="P14" i="7" s="1"/>
  <c r="P16" i="7" s="1"/>
  <c r="P17" i="7" s="1"/>
  <c r="P34" i="7" s="1"/>
  <c r="P36" i="7" s="1"/>
  <c r="E10" i="34"/>
  <c r="F10" i="34"/>
  <c r="G10" i="34"/>
  <c r="H10" i="34"/>
  <c r="I10" i="34"/>
  <c r="J10" i="34"/>
  <c r="K10" i="34"/>
  <c r="L10" i="34"/>
  <c r="E13" i="34"/>
  <c r="F13" i="34"/>
  <c r="G13" i="34"/>
  <c r="H13" i="34"/>
  <c r="I13" i="34"/>
  <c r="J13" i="34"/>
  <c r="K13" i="34"/>
  <c r="L13" i="34"/>
  <c r="E15" i="34"/>
  <c r="F15" i="34"/>
  <c r="G15" i="34"/>
  <c r="G17" i="34" s="1"/>
  <c r="G18" i="34" s="1"/>
  <c r="G39" i="34" s="1"/>
  <c r="G41" i="34" s="1"/>
  <c r="H15" i="34"/>
  <c r="I15" i="34"/>
  <c r="I17" i="34" s="1"/>
  <c r="I18" i="34" s="1"/>
  <c r="I39" i="34" s="1"/>
  <c r="I41" i="34" s="1"/>
  <c r="J15" i="34"/>
  <c r="J17" i="34" s="1"/>
  <c r="J18" i="34" s="1"/>
  <c r="J39" i="34" s="1"/>
  <c r="J41" i="34" s="1"/>
  <c r="K15" i="34"/>
  <c r="K17" i="34" s="1"/>
  <c r="K18" i="34" s="1"/>
  <c r="K39" i="34" s="1"/>
  <c r="K41" i="34" s="1"/>
  <c r="L15" i="34"/>
  <c r="E17" i="34"/>
  <c r="E18" i="34" s="1"/>
  <c r="E39" i="34" s="1"/>
  <c r="E41" i="34" s="1"/>
  <c r="F17" i="34"/>
  <c r="F18" i="34" s="1"/>
  <c r="F39" i="34" s="1"/>
  <c r="F41" i="34" s="1"/>
  <c r="H17" i="34"/>
  <c r="H18" i="34" s="1"/>
  <c r="H39" i="34" s="1"/>
  <c r="H41" i="34" s="1"/>
  <c r="L17" i="34"/>
  <c r="L18" i="34" s="1"/>
  <c r="L39" i="34" s="1"/>
  <c r="L41" i="34" s="1"/>
  <c r="E23" i="34"/>
  <c r="F23" i="34"/>
  <c r="G23" i="34"/>
  <c r="H23" i="34"/>
  <c r="I23" i="34"/>
  <c r="J23" i="34"/>
  <c r="K23" i="34"/>
  <c r="L23" i="34"/>
  <c r="E47" i="34"/>
  <c r="F47" i="34"/>
  <c r="G47" i="34"/>
  <c r="H47" i="34"/>
  <c r="I47" i="34"/>
  <c r="J47" i="34"/>
  <c r="K47" i="34"/>
  <c r="L47" i="34"/>
  <c r="E51" i="34"/>
  <c r="F51" i="34"/>
  <c r="G51" i="34"/>
  <c r="H51" i="34"/>
  <c r="I51" i="34"/>
  <c r="J51" i="34"/>
  <c r="K51" i="34"/>
  <c r="L51" i="34"/>
  <c r="Q51" i="34"/>
  <c r="Q47" i="34"/>
  <c r="Q23" i="34"/>
  <c r="Q13" i="34"/>
  <c r="Q10" i="34"/>
  <c r="Q15" i="34" s="1"/>
  <c r="Q17" i="34" s="1"/>
  <c r="Q18" i="34" s="1"/>
  <c r="Q39" i="34" s="1"/>
  <c r="Q41" i="34" s="1"/>
  <c r="E10" i="18"/>
  <c r="F10" i="18"/>
  <c r="G10" i="18"/>
  <c r="H10" i="18"/>
  <c r="I10" i="18"/>
  <c r="J10" i="18"/>
  <c r="K10" i="18"/>
  <c r="L10" i="18"/>
  <c r="E13" i="18"/>
  <c r="F13" i="18"/>
  <c r="G13" i="18"/>
  <c r="H13" i="18"/>
  <c r="I13" i="18"/>
  <c r="J13" i="18"/>
  <c r="K13" i="18"/>
  <c r="L13" i="18"/>
  <c r="E15" i="18"/>
  <c r="F15" i="18"/>
  <c r="F17" i="18" s="1"/>
  <c r="F18" i="18" s="1"/>
  <c r="F39" i="18" s="1"/>
  <c r="F41" i="18" s="1"/>
  <c r="G15" i="18"/>
  <c r="G17" i="18" s="1"/>
  <c r="G18" i="18" s="1"/>
  <c r="G39" i="18" s="1"/>
  <c r="G41" i="18" s="1"/>
  <c r="H15" i="18"/>
  <c r="H17" i="18" s="1"/>
  <c r="H18" i="18" s="1"/>
  <c r="H39" i="18" s="1"/>
  <c r="H41" i="18" s="1"/>
  <c r="I15" i="18"/>
  <c r="I17" i="18" s="1"/>
  <c r="I18" i="18" s="1"/>
  <c r="I39" i="18" s="1"/>
  <c r="I41" i="18" s="1"/>
  <c r="J15" i="18"/>
  <c r="J17" i="18" s="1"/>
  <c r="J18" i="18" s="1"/>
  <c r="J39" i="18" s="1"/>
  <c r="J41" i="18" s="1"/>
  <c r="K15" i="18"/>
  <c r="K17" i="18" s="1"/>
  <c r="K18" i="18" s="1"/>
  <c r="K39" i="18" s="1"/>
  <c r="K41" i="18" s="1"/>
  <c r="L15" i="18"/>
  <c r="L17" i="18" s="1"/>
  <c r="L18" i="18" s="1"/>
  <c r="L39" i="18" s="1"/>
  <c r="L41" i="18" s="1"/>
  <c r="E17" i="18"/>
  <c r="E18" i="18" s="1"/>
  <c r="E39" i="18" s="1"/>
  <c r="E41" i="18" s="1"/>
  <c r="E23" i="18"/>
  <c r="F23" i="18"/>
  <c r="G23" i="18"/>
  <c r="H23" i="18"/>
  <c r="I23" i="18"/>
  <c r="J23" i="18"/>
  <c r="K23" i="18"/>
  <c r="L23" i="18"/>
  <c r="E47" i="18"/>
  <c r="F47" i="18"/>
  <c r="G47" i="18"/>
  <c r="H47" i="18"/>
  <c r="I47" i="18"/>
  <c r="J47" i="18"/>
  <c r="K47" i="18"/>
  <c r="L47" i="18"/>
  <c r="E51" i="18"/>
  <c r="F51" i="18"/>
  <c r="G51" i="18"/>
  <c r="H51" i="18"/>
  <c r="I51" i="18"/>
  <c r="J51" i="18"/>
  <c r="K51" i="18"/>
  <c r="L51" i="18"/>
  <c r="Q51" i="18"/>
  <c r="Q47" i="18"/>
  <c r="Q23" i="18"/>
  <c r="Q13" i="18"/>
  <c r="Q10" i="18"/>
  <c r="E9" i="6"/>
  <c r="F9" i="6"/>
  <c r="G9" i="6"/>
  <c r="H9" i="6"/>
  <c r="I9" i="6"/>
  <c r="J9" i="6"/>
  <c r="K9" i="6"/>
  <c r="L9" i="6"/>
  <c r="E12" i="6"/>
  <c r="F12" i="6"/>
  <c r="G12" i="6"/>
  <c r="H12" i="6"/>
  <c r="I12" i="6"/>
  <c r="J12" i="6"/>
  <c r="K12" i="6"/>
  <c r="L12" i="6"/>
  <c r="E14" i="6"/>
  <c r="F14" i="6"/>
  <c r="F16" i="6" s="1"/>
  <c r="F17" i="6" s="1"/>
  <c r="F37" i="6" s="1"/>
  <c r="F39" i="6" s="1"/>
  <c r="G14" i="6"/>
  <c r="H14" i="6"/>
  <c r="I14" i="6"/>
  <c r="J14" i="6"/>
  <c r="K14" i="6"/>
  <c r="L14" i="6"/>
  <c r="E16" i="6"/>
  <c r="G16" i="6"/>
  <c r="H16" i="6"/>
  <c r="I16" i="6"/>
  <c r="J16" i="6"/>
  <c r="K16" i="6"/>
  <c r="L16" i="6"/>
  <c r="E17" i="6"/>
  <c r="G17" i="6"/>
  <c r="H17" i="6"/>
  <c r="I17" i="6"/>
  <c r="J17" i="6"/>
  <c r="K17" i="6"/>
  <c r="L17" i="6"/>
  <c r="E23" i="6"/>
  <c r="F23" i="6"/>
  <c r="G23" i="6"/>
  <c r="H23" i="6"/>
  <c r="I23" i="6"/>
  <c r="J23" i="6"/>
  <c r="K23" i="6"/>
  <c r="L23" i="6"/>
  <c r="E37" i="6"/>
  <c r="G37" i="6"/>
  <c r="H37" i="6"/>
  <c r="I37" i="6"/>
  <c r="J37" i="6"/>
  <c r="K37" i="6"/>
  <c r="L37" i="6"/>
  <c r="E39" i="6"/>
  <c r="G39" i="6"/>
  <c r="H39" i="6"/>
  <c r="I39" i="6"/>
  <c r="J39" i="6"/>
  <c r="K39" i="6"/>
  <c r="L39" i="6"/>
  <c r="E46" i="6"/>
  <c r="F46" i="6"/>
  <c r="G46" i="6"/>
  <c r="H46" i="6"/>
  <c r="I46" i="6"/>
  <c r="J46" i="6"/>
  <c r="K46" i="6"/>
  <c r="L46" i="6"/>
  <c r="E51" i="6"/>
  <c r="F51" i="6"/>
  <c r="G51" i="6"/>
  <c r="H51" i="6"/>
  <c r="I51" i="6"/>
  <c r="J51" i="6"/>
  <c r="K51" i="6"/>
  <c r="L51" i="6"/>
  <c r="Q51" i="6"/>
  <c r="Q46" i="6"/>
  <c r="Q23" i="6"/>
  <c r="Q12" i="6"/>
  <c r="Q9" i="6"/>
  <c r="D10" i="5"/>
  <c r="D12" i="5" s="1"/>
  <c r="D14" i="5" s="1"/>
  <c r="D15" i="5" s="1"/>
  <c r="D36" i="5" s="1"/>
  <c r="D38" i="5" s="1"/>
  <c r="E10" i="5"/>
  <c r="F10" i="5"/>
  <c r="G10" i="5"/>
  <c r="H10" i="5"/>
  <c r="H12" i="5" s="1"/>
  <c r="H14" i="5" s="1"/>
  <c r="H15" i="5" s="1"/>
  <c r="H36" i="5" s="1"/>
  <c r="H38" i="5" s="1"/>
  <c r="I10" i="5"/>
  <c r="J10" i="5"/>
  <c r="K10" i="5"/>
  <c r="E12" i="5"/>
  <c r="E14" i="5" s="1"/>
  <c r="E15" i="5" s="1"/>
  <c r="E36" i="5" s="1"/>
  <c r="E38" i="5" s="1"/>
  <c r="F12" i="5"/>
  <c r="F14" i="5" s="1"/>
  <c r="F15" i="5" s="1"/>
  <c r="F36" i="5" s="1"/>
  <c r="F38" i="5" s="1"/>
  <c r="G12" i="5"/>
  <c r="G14" i="5" s="1"/>
  <c r="G15" i="5" s="1"/>
  <c r="G36" i="5" s="1"/>
  <c r="G38" i="5" s="1"/>
  <c r="D21" i="5"/>
  <c r="E21" i="5"/>
  <c r="F21" i="5"/>
  <c r="G21" i="5"/>
  <c r="H21" i="5"/>
  <c r="I21" i="5"/>
  <c r="J21" i="5"/>
  <c r="K21" i="5"/>
  <c r="P21" i="5"/>
  <c r="P10" i="5"/>
  <c r="J14" i="7" l="1"/>
  <c r="J16" i="7" s="1"/>
  <c r="J17" i="7" s="1"/>
  <c r="J34" i="7" s="1"/>
  <c r="J36" i="7" s="1"/>
  <c r="F14" i="7"/>
  <c r="F16" i="7" s="1"/>
  <c r="F17" i="7" s="1"/>
  <c r="F34" i="7" s="1"/>
  <c r="F36" i="7" s="1"/>
  <c r="K14" i="7"/>
  <c r="K16" i="7" s="1"/>
  <c r="K17" i="7" s="1"/>
  <c r="K34" i="7" s="1"/>
  <c r="K36" i="7" s="1"/>
  <c r="K47" i="17"/>
  <c r="G14" i="7"/>
  <c r="G16" i="7" s="1"/>
  <c r="G17" i="7" s="1"/>
  <c r="G34" i="7" s="1"/>
  <c r="G36" i="7" s="1"/>
  <c r="J38" i="21"/>
  <c r="F38" i="21"/>
  <c r="J47" i="21"/>
  <c r="F47" i="21"/>
  <c r="G47" i="17"/>
  <c r="F47" i="17"/>
  <c r="Q14" i="6"/>
  <c r="Q16" i="6" s="1"/>
  <c r="Q17" i="6" s="1"/>
  <c r="Q37" i="6" s="1"/>
  <c r="Q39" i="6" s="1"/>
  <c r="P12" i="5"/>
  <c r="P14" i="5" s="1"/>
  <c r="P15" i="5" s="1"/>
  <c r="P36" i="5" s="1"/>
  <c r="P38" i="5" s="1"/>
  <c r="J12" i="5"/>
  <c r="J14" i="5" s="1"/>
  <c r="J15" i="5" s="1"/>
  <c r="J36" i="5" s="1"/>
  <c r="J38" i="5" s="1"/>
  <c r="I38" i="21"/>
  <c r="I47" i="21" s="1"/>
  <c r="I12" i="5"/>
  <c r="I14" i="5" s="1"/>
  <c r="I15" i="5" s="1"/>
  <c r="I36" i="5" s="1"/>
  <c r="I38" i="5" s="1"/>
  <c r="E38" i="21"/>
  <c r="E47" i="21" s="1"/>
  <c r="L38" i="21"/>
  <c r="L47" i="21" s="1"/>
  <c r="H38" i="21"/>
  <c r="H47" i="21" s="1"/>
  <c r="H14" i="7"/>
  <c r="H16" i="7" s="1"/>
  <c r="H17" i="7" s="1"/>
  <c r="H34" i="7" s="1"/>
  <c r="H36" i="7" s="1"/>
  <c r="H47" i="17"/>
  <c r="Q26" i="12"/>
  <c r="Q27" i="12" s="1"/>
  <c r="Q26" i="20"/>
  <c r="Q14" i="8"/>
  <c r="Q16" i="8" s="1"/>
  <c r="Q38" i="21"/>
  <c r="K38" i="21"/>
  <c r="K47" i="21" s="1"/>
  <c r="G38" i="21"/>
  <c r="G47" i="21" s="1"/>
  <c r="K12" i="5"/>
  <c r="K14" i="5" s="1"/>
  <c r="K15" i="5" s="1"/>
  <c r="K36" i="5" s="1"/>
  <c r="K38" i="5" s="1"/>
  <c r="I14" i="7"/>
  <c r="I16" i="7" s="1"/>
  <c r="I17" i="7" s="1"/>
  <c r="I34" i="7" s="1"/>
  <c r="I36" i="7" s="1"/>
  <c r="D14" i="7"/>
  <c r="D16" i="7" s="1"/>
  <c r="D17" i="7" s="1"/>
  <c r="D34" i="7" s="1"/>
  <c r="D36" i="7" s="1"/>
  <c r="E14" i="7"/>
  <c r="E16" i="7" s="1"/>
  <c r="E17" i="7" s="1"/>
  <c r="E34" i="7" s="1"/>
  <c r="E36" i="7" s="1"/>
  <c r="D38" i="17"/>
  <c r="D40" i="17" s="1"/>
  <c r="D47" i="17" s="1"/>
  <c r="E47" i="17"/>
  <c r="Q15" i="18"/>
  <c r="Q17" i="18" s="1"/>
  <c r="Q18" i="18" s="1"/>
  <c r="Q39" i="18" s="1"/>
  <c r="Q41" i="18" s="1"/>
  <c r="D10" i="19"/>
  <c r="E10" i="19"/>
  <c r="F10" i="19"/>
  <c r="G10" i="19"/>
  <c r="H10" i="19"/>
  <c r="I10" i="19"/>
  <c r="I12" i="19" s="1"/>
  <c r="I14" i="19" s="1"/>
  <c r="I15" i="19" s="1"/>
  <c r="I33" i="19" s="1"/>
  <c r="I35" i="19" s="1"/>
  <c r="J10" i="19"/>
  <c r="K10" i="19"/>
  <c r="D12" i="19"/>
  <c r="E12" i="19"/>
  <c r="F12" i="19"/>
  <c r="G12" i="19"/>
  <c r="G14" i="19" s="1"/>
  <c r="G15" i="19" s="1"/>
  <c r="G33" i="19" s="1"/>
  <c r="G35" i="19" s="1"/>
  <c r="H12" i="19"/>
  <c r="J12" i="19"/>
  <c r="J14" i="19" s="1"/>
  <c r="J15" i="19" s="1"/>
  <c r="J33" i="19" s="1"/>
  <c r="J35" i="19" s="1"/>
  <c r="K12" i="19"/>
  <c r="K14" i="19" s="1"/>
  <c r="K15" i="19" s="1"/>
  <c r="K33" i="19" s="1"/>
  <c r="K35" i="19" s="1"/>
  <c r="D14" i="19"/>
  <c r="E14" i="19"/>
  <c r="E15" i="19" s="1"/>
  <c r="E33" i="19" s="1"/>
  <c r="E35" i="19" s="1"/>
  <c r="F14" i="19"/>
  <c r="F15" i="19" s="1"/>
  <c r="F33" i="19" s="1"/>
  <c r="F35" i="19" s="1"/>
  <c r="H14" i="19"/>
  <c r="H15" i="19" s="1"/>
  <c r="H33" i="19" s="1"/>
  <c r="H35" i="19" s="1"/>
  <c r="D15" i="19"/>
  <c r="D21" i="19"/>
  <c r="E21" i="19"/>
  <c r="F21" i="19"/>
  <c r="G21" i="19"/>
  <c r="H21" i="19"/>
  <c r="I21" i="19"/>
  <c r="J21" i="19"/>
  <c r="K21" i="19"/>
  <c r="D33" i="19"/>
  <c r="D35" i="19" s="1"/>
  <c r="P21" i="19"/>
  <c r="P10" i="19"/>
  <c r="P12" i="19" s="1"/>
  <c r="P14" i="19" s="1"/>
  <c r="P15" i="19" s="1"/>
  <c r="P33" i="19" s="1"/>
  <c r="P35" i="19" s="1"/>
  <c r="G10" i="27"/>
  <c r="G15" i="27"/>
  <c r="G16" i="27" s="1"/>
  <c r="E16" i="27"/>
  <c r="F16" i="27"/>
  <c r="H16" i="27"/>
  <c r="I16" i="27"/>
  <c r="J16" i="27"/>
  <c r="K16" i="27"/>
  <c r="D20" i="27"/>
  <c r="E20" i="27"/>
  <c r="F20" i="27"/>
  <c r="G20" i="27"/>
  <c r="H20" i="27"/>
  <c r="I20" i="27"/>
  <c r="J20" i="27"/>
  <c r="K20" i="27"/>
  <c r="D24" i="27"/>
  <c r="E24" i="27"/>
  <c r="F24" i="27"/>
  <c r="G24" i="27"/>
  <c r="H24" i="27"/>
  <c r="I24" i="27"/>
  <c r="J24" i="27"/>
  <c r="K24" i="27"/>
  <c r="D28" i="27"/>
  <c r="E28" i="27"/>
  <c r="F28" i="27"/>
  <c r="G28" i="27"/>
  <c r="H28" i="27"/>
  <c r="I28" i="27"/>
  <c r="J28" i="27"/>
  <c r="K28" i="27"/>
  <c r="D32" i="27"/>
  <c r="E32" i="27"/>
  <c r="F32" i="27"/>
  <c r="G32" i="27"/>
  <c r="H32" i="27"/>
  <c r="I32" i="27"/>
  <c r="J32" i="27"/>
  <c r="K32" i="27"/>
  <c r="D36" i="27"/>
  <c r="E36" i="27"/>
  <c r="F36" i="27"/>
  <c r="G36" i="27"/>
  <c r="H36" i="27"/>
  <c r="I36" i="27"/>
  <c r="J36" i="27"/>
  <c r="K36" i="27"/>
  <c r="D40" i="27"/>
  <c r="E40" i="27"/>
  <c r="F40" i="27"/>
  <c r="G40" i="27"/>
  <c r="H40" i="27"/>
  <c r="I40" i="27"/>
  <c r="J40" i="27"/>
  <c r="K40" i="27"/>
  <c r="E42" i="27"/>
  <c r="D10" i="27" s="1"/>
  <c r="D42" i="27" s="1"/>
  <c r="F42" i="27"/>
  <c r="G42" i="27"/>
  <c r="H42" i="27"/>
  <c r="I42" i="27"/>
  <c r="J42" i="27"/>
  <c r="K42" i="27"/>
  <c r="E43" i="27"/>
  <c r="D15" i="27" s="1"/>
  <c r="F43" i="27"/>
  <c r="G43" i="27"/>
  <c r="H43" i="27"/>
  <c r="H44" i="27" s="1"/>
  <c r="I43" i="27"/>
  <c r="J43" i="27"/>
  <c r="K43" i="27"/>
  <c r="E44" i="27"/>
  <c r="O15" i="27"/>
  <c r="O16" i="27" s="1"/>
  <c r="O10" i="27"/>
  <c r="O42" i="27" s="1"/>
  <c r="P43" i="27"/>
  <c r="P42" i="27"/>
  <c r="P40" i="27"/>
  <c r="P36" i="27"/>
  <c r="P32" i="27"/>
  <c r="P28" i="27"/>
  <c r="P24" i="27"/>
  <c r="P20" i="27"/>
  <c r="P16" i="27"/>
  <c r="E14" i="31"/>
  <c r="D8" i="31" s="1"/>
  <c r="D14" i="31" s="1"/>
  <c r="F14" i="31"/>
  <c r="G14" i="31"/>
  <c r="H14" i="31"/>
  <c r="I14" i="31"/>
  <c r="J14" i="31"/>
  <c r="K14" i="31"/>
  <c r="D20" i="31"/>
  <c r="E20" i="31"/>
  <c r="F20" i="31"/>
  <c r="G20" i="31"/>
  <c r="H20" i="31"/>
  <c r="I20" i="31"/>
  <c r="J20" i="31"/>
  <c r="K20" i="31"/>
  <c r="O14" i="31"/>
  <c r="O8" i="31"/>
  <c r="P20" i="31"/>
  <c r="P14" i="31"/>
  <c r="E11" i="28"/>
  <c r="F11" i="28"/>
  <c r="G11" i="28"/>
  <c r="H11" i="28"/>
  <c r="I11" i="28"/>
  <c r="I29" i="28" s="1"/>
  <c r="J11" i="28"/>
  <c r="K11" i="28"/>
  <c r="L11" i="28"/>
  <c r="E28" i="28"/>
  <c r="F28" i="28"/>
  <c r="G28" i="28"/>
  <c r="H28" i="28"/>
  <c r="H29" i="28" s="1"/>
  <c r="I28" i="28"/>
  <c r="J28" i="28"/>
  <c r="K28" i="28"/>
  <c r="L28" i="28"/>
  <c r="E29" i="28"/>
  <c r="F29" i="28"/>
  <c r="G29" i="28"/>
  <c r="J29" i="28"/>
  <c r="K29" i="28"/>
  <c r="L29" i="28"/>
  <c r="E36" i="28"/>
  <c r="F36" i="28"/>
  <c r="G36" i="28"/>
  <c r="H36" i="28"/>
  <c r="I36" i="28"/>
  <c r="J36" i="28"/>
  <c r="K36" i="28"/>
  <c r="L36" i="28"/>
  <c r="E41" i="28"/>
  <c r="F41" i="28"/>
  <c r="G41" i="28"/>
  <c r="H41" i="28"/>
  <c r="H42" i="28" s="1"/>
  <c r="I41" i="28"/>
  <c r="J41" i="28"/>
  <c r="J42" i="28" s="1"/>
  <c r="J48" i="28" s="1"/>
  <c r="K41" i="28"/>
  <c r="L41" i="28"/>
  <c r="L42" i="28" s="1"/>
  <c r="E42" i="28"/>
  <c r="F42" i="28"/>
  <c r="F48" i="28" s="1"/>
  <c r="G42" i="28"/>
  <c r="G48" i="28" s="1"/>
  <c r="I42" i="28"/>
  <c r="I48" i="28" s="1"/>
  <c r="K42" i="28"/>
  <c r="K48" i="28" s="1"/>
  <c r="E47" i="28"/>
  <c r="F47" i="28"/>
  <c r="G47" i="28"/>
  <c r="H47" i="28"/>
  <c r="I47" i="28"/>
  <c r="J47" i="28"/>
  <c r="K47" i="28"/>
  <c r="L47" i="28"/>
  <c r="E48" i="28"/>
  <c r="P47" i="28"/>
  <c r="P41" i="28"/>
  <c r="P36" i="28"/>
  <c r="P28" i="28"/>
  <c r="P11" i="28"/>
  <c r="E11" i="29"/>
  <c r="F11" i="29"/>
  <c r="G11" i="29"/>
  <c r="H11" i="29"/>
  <c r="I11" i="29"/>
  <c r="J11" i="29"/>
  <c r="J32" i="29" s="1"/>
  <c r="K11" i="29"/>
  <c r="L11" i="29"/>
  <c r="E31" i="29"/>
  <c r="F31" i="29"/>
  <c r="G31" i="29"/>
  <c r="H31" i="29"/>
  <c r="H32" i="29" s="1"/>
  <c r="I31" i="29"/>
  <c r="J31" i="29"/>
  <c r="K31" i="29"/>
  <c r="L31" i="29"/>
  <c r="L32" i="29" s="1"/>
  <c r="E32" i="29"/>
  <c r="F32" i="29"/>
  <c r="G32" i="29"/>
  <c r="I32" i="29"/>
  <c r="K32" i="29"/>
  <c r="E38" i="29"/>
  <c r="F38" i="29"/>
  <c r="G38" i="29"/>
  <c r="H38" i="29"/>
  <c r="I38" i="29"/>
  <c r="J38" i="29"/>
  <c r="K38" i="29"/>
  <c r="L38" i="29"/>
  <c r="E43" i="29"/>
  <c r="F43" i="29"/>
  <c r="G43" i="29"/>
  <c r="H43" i="29"/>
  <c r="H44" i="29" s="1"/>
  <c r="I43" i="29"/>
  <c r="J43" i="29"/>
  <c r="K43" i="29"/>
  <c r="L43" i="29"/>
  <c r="E44" i="29"/>
  <c r="F44" i="29"/>
  <c r="G44" i="29"/>
  <c r="I44" i="29"/>
  <c r="J44" i="29"/>
  <c r="K44" i="29"/>
  <c r="L44" i="29"/>
  <c r="Q43" i="29"/>
  <c r="Q38" i="29"/>
  <c r="Q31" i="29"/>
  <c r="Q11" i="29"/>
  <c r="F47" i="11"/>
  <c r="G47" i="11"/>
  <c r="H47" i="11"/>
  <c r="I47" i="11"/>
  <c r="J47" i="11"/>
  <c r="K47" i="11"/>
  <c r="L47" i="11"/>
  <c r="M47" i="11"/>
  <c r="F38" i="11"/>
  <c r="G38" i="11"/>
  <c r="H38" i="11"/>
  <c r="I38" i="11"/>
  <c r="J38" i="11"/>
  <c r="K38" i="11"/>
  <c r="L38" i="11"/>
  <c r="M38" i="11"/>
  <c r="L14" i="35"/>
  <c r="M14" i="35"/>
  <c r="N14" i="35"/>
  <c r="O14" i="35"/>
  <c r="P14" i="35"/>
  <c r="Q14" i="35"/>
  <c r="R14" i="35"/>
  <c r="L19" i="35"/>
  <c r="L20" i="35" s="1"/>
  <c r="M19" i="35"/>
  <c r="M57" i="35" s="1"/>
  <c r="N19" i="35"/>
  <c r="O19" i="35"/>
  <c r="P19" i="35"/>
  <c r="P20" i="35" s="1"/>
  <c r="Q19" i="35"/>
  <c r="Q57" i="35" s="1"/>
  <c r="R19" i="35"/>
  <c r="L27" i="35"/>
  <c r="L30" i="35" s="1"/>
  <c r="M27" i="35"/>
  <c r="M30" i="35" s="1"/>
  <c r="N27" i="35"/>
  <c r="N30" i="35" s="1"/>
  <c r="O27" i="35"/>
  <c r="P27" i="35"/>
  <c r="P30" i="35" s="1"/>
  <c r="Q27" i="35"/>
  <c r="Q30" i="35" s="1"/>
  <c r="R27" i="35"/>
  <c r="R30" i="35" s="1"/>
  <c r="O30" i="35"/>
  <c r="L40" i="35"/>
  <c r="M40" i="35"/>
  <c r="N40" i="35"/>
  <c r="O40" i="35"/>
  <c r="P40" i="35"/>
  <c r="Q40" i="35"/>
  <c r="R40" i="35"/>
  <c r="L44" i="35"/>
  <c r="M44" i="35"/>
  <c r="N44" i="35"/>
  <c r="O44" i="35"/>
  <c r="P44" i="35"/>
  <c r="Q44" i="35"/>
  <c r="R44" i="35"/>
  <c r="L48" i="35"/>
  <c r="M48" i="35"/>
  <c r="N48" i="35"/>
  <c r="O48" i="35"/>
  <c r="P48" i="35"/>
  <c r="Q48" i="35"/>
  <c r="R48" i="35"/>
  <c r="L53" i="35"/>
  <c r="M53" i="35"/>
  <c r="N53" i="35"/>
  <c r="O53" i="35"/>
  <c r="P53" i="35"/>
  <c r="Q53" i="35"/>
  <c r="R53" i="35"/>
  <c r="O57" i="35"/>
  <c r="I40" i="1"/>
  <c r="J40" i="1"/>
  <c r="K40" i="1"/>
  <c r="L40" i="1"/>
  <c r="M40" i="1"/>
  <c r="N40" i="1"/>
  <c r="O40" i="1"/>
  <c r="E9" i="26"/>
  <c r="F9" i="26"/>
  <c r="G9" i="26"/>
  <c r="H9" i="26"/>
  <c r="I9" i="26"/>
  <c r="J9" i="26"/>
  <c r="K9" i="26"/>
  <c r="L9" i="26"/>
  <c r="E30" i="26"/>
  <c r="E31" i="26" s="1"/>
  <c r="F30" i="26"/>
  <c r="G30" i="26"/>
  <c r="H30" i="26"/>
  <c r="I30" i="26"/>
  <c r="I31" i="26" s="1"/>
  <c r="J30" i="26"/>
  <c r="K30" i="26"/>
  <c r="L30" i="26"/>
  <c r="F31" i="26"/>
  <c r="G31" i="26"/>
  <c r="H31" i="26"/>
  <c r="J31" i="26"/>
  <c r="K31" i="26"/>
  <c r="L31" i="26"/>
  <c r="E38" i="26"/>
  <c r="F38" i="26"/>
  <c r="G38" i="26"/>
  <c r="H38" i="26"/>
  <c r="I38" i="26"/>
  <c r="I44" i="26" s="1"/>
  <c r="J38" i="26"/>
  <c r="K38" i="26"/>
  <c r="L38" i="26"/>
  <c r="E43" i="26"/>
  <c r="F43" i="26"/>
  <c r="G43" i="26"/>
  <c r="H43" i="26"/>
  <c r="I43" i="26"/>
  <c r="J43" i="26"/>
  <c r="K43" i="26"/>
  <c r="K44" i="26" s="1"/>
  <c r="L43" i="26"/>
  <c r="E44" i="26"/>
  <c r="F44" i="26"/>
  <c r="G44" i="26"/>
  <c r="J44" i="26"/>
  <c r="L44" i="26"/>
  <c r="G48" i="33"/>
  <c r="G50" i="33" s="1"/>
  <c r="G41" i="33"/>
  <c r="G35" i="33"/>
  <c r="G18" i="33"/>
  <c r="G12" i="33"/>
  <c r="E9" i="25"/>
  <c r="F9" i="25"/>
  <c r="G9" i="25"/>
  <c r="H9" i="25"/>
  <c r="I9" i="25"/>
  <c r="J9" i="25"/>
  <c r="K9" i="25"/>
  <c r="L9" i="25"/>
  <c r="E30" i="25"/>
  <c r="F30" i="25"/>
  <c r="F31" i="25" s="1"/>
  <c r="G30" i="25"/>
  <c r="H30" i="25"/>
  <c r="I30" i="25"/>
  <c r="J30" i="25"/>
  <c r="J31" i="25" s="1"/>
  <c r="K30" i="25"/>
  <c r="K31" i="25" s="1"/>
  <c r="L30" i="25"/>
  <c r="E31" i="25"/>
  <c r="G31" i="25"/>
  <c r="H31" i="25"/>
  <c r="I31" i="25"/>
  <c r="L31" i="25"/>
  <c r="E37" i="25"/>
  <c r="E42" i="25" s="1"/>
  <c r="F37" i="25"/>
  <c r="G37" i="25"/>
  <c r="H37" i="25"/>
  <c r="H42" i="25" s="1"/>
  <c r="I37" i="25"/>
  <c r="I42" i="25" s="1"/>
  <c r="J37" i="25"/>
  <c r="K37" i="25"/>
  <c r="L37" i="25"/>
  <c r="L42" i="25" s="1"/>
  <c r="D9" i="24"/>
  <c r="E9" i="24"/>
  <c r="F9" i="24"/>
  <c r="G9" i="24"/>
  <c r="H9" i="24"/>
  <c r="I9" i="24"/>
  <c r="J9" i="24"/>
  <c r="K9" i="24"/>
  <c r="D30" i="24"/>
  <c r="E30" i="24"/>
  <c r="F30" i="24"/>
  <c r="F31" i="24" s="1"/>
  <c r="G30" i="24"/>
  <c r="G31" i="24" s="1"/>
  <c r="H30" i="24"/>
  <c r="I30" i="24"/>
  <c r="I31" i="24" s="1"/>
  <c r="J30" i="24"/>
  <c r="J31" i="24" s="1"/>
  <c r="K30" i="24"/>
  <c r="K31" i="24" s="1"/>
  <c r="D31" i="24"/>
  <c r="E31" i="24"/>
  <c r="H31" i="24"/>
  <c r="D38" i="24"/>
  <c r="E38" i="24"/>
  <c r="F38" i="24"/>
  <c r="G38" i="24"/>
  <c r="H38" i="24"/>
  <c r="I38" i="24"/>
  <c r="J38" i="24"/>
  <c r="K38" i="24"/>
  <c r="D43" i="24"/>
  <c r="E43" i="24"/>
  <c r="F43" i="24"/>
  <c r="G43" i="24"/>
  <c r="H43" i="24"/>
  <c r="I43" i="24"/>
  <c r="J43" i="24"/>
  <c r="K43" i="24"/>
  <c r="D44" i="24"/>
  <c r="E44" i="24"/>
  <c r="F44" i="24"/>
  <c r="G44" i="24"/>
  <c r="H44" i="24"/>
  <c r="I44" i="24"/>
  <c r="J44" i="24"/>
  <c r="K44" i="24"/>
  <c r="E9" i="23"/>
  <c r="F9" i="23"/>
  <c r="G9" i="23"/>
  <c r="H9" i="23"/>
  <c r="I9" i="23"/>
  <c r="J9" i="23"/>
  <c r="K9" i="23"/>
  <c r="L9" i="23"/>
  <c r="E14" i="23"/>
  <c r="F14" i="23"/>
  <c r="G14" i="23"/>
  <c r="H14" i="23"/>
  <c r="I14" i="23"/>
  <c r="J14" i="23"/>
  <c r="K14" i="23"/>
  <c r="L14" i="23"/>
  <c r="E37" i="23"/>
  <c r="F37" i="23"/>
  <c r="G37" i="23"/>
  <c r="G38" i="23" s="1"/>
  <c r="H37" i="23"/>
  <c r="I37" i="23"/>
  <c r="J37" i="23"/>
  <c r="J38" i="23" s="1"/>
  <c r="K37" i="23"/>
  <c r="K38" i="23" s="1"/>
  <c r="L37" i="23"/>
  <c r="E38" i="23"/>
  <c r="F38" i="23"/>
  <c r="H38" i="23"/>
  <c r="I38" i="23"/>
  <c r="L38" i="23"/>
  <c r="D22" i="22"/>
  <c r="E22" i="22"/>
  <c r="F22" i="22"/>
  <c r="G22" i="22"/>
  <c r="H22" i="22"/>
  <c r="I22" i="22"/>
  <c r="J22" i="22"/>
  <c r="K22" i="22"/>
  <c r="D9" i="22"/>
  <c r="E9" i="22"/>
  <c r="F9" i="22"/>
  <c r="G9" i="22"/>
  <c r="H9" i="22"/>
  <c r="I9" i="22"/>
  <c r="J9" i="22"/>
  <c r="K9" i="22"/>
  <c r="E57" i="9"/>
  <c r="F57" i="9"/>
  <c r="G57" i="9"/>
  <c r="H57" i="9"/>
  <c r="I57" i="9"/>
  <c r="J57" i="9"/>
  <c r="K57" i="9"/>
  <c r="L57" i="9"/>
  <c r="E59" i="9"/>
  <c r="F59" i="9"/>
  <c r="G59" i="9"/>
  <c r="G60" i="9" s="1"/>
  <c r="H59" i="9"/>
  <c r="I59" i="9"/>
  <c r="J59" i="9"/>
  <c r="J60" i="9" s="1"/>
  <c r="K59" i="9"/>
  <c r="K60" i="9" s="1"/>
  <c r="L59" i="9"/>
  <c r="E60" i="9"/>
  <c r="F60" i="9"/>
  <c r="H60" i="9"/>
  <c r="I60" i="9"/>
  <c r="L60" i="9"/>
  <c r="E34" i="9"/>
  <c r="F34" i="9"/>
  <c r="G34" i="9"/>
  <c r="H34" i="9"/>
  <c r="I34" i="9"/>
  <c r="J34" i="9"/>
  <c r="K34" i="9"/>
  <c r="L34" i="9"/>
  <c r="D21" i="13"/>
  <c r="E21" i="13"/>
  <c r="F21" i="13"/>
  <c r="G21" i="13"/>
  <c r="H21" i="13"/>
  <c r="I21" i="13"/>
  <c r="J21" i="13"/>
  <c r="K21" i="13"/>
  <c r="P21" i="13"/>
  <c r="D10" i="4"/>
  <c r="E10" i="4"/>
  <c r="F10" i="4"/>
  <c r="G10" i="4"/>
  <c r="H10" i="4"/>
  <c r="I10" i="4"/>
  <c r="J10" i="4"/>
  <c r="K10" i="4"/>
  <c r="D14" i="4"/>
  <c r="E14" i="4"/>
  <c r="F14" i="4"/>
  <c r="G14" i="4"/>
  <c r="H14" i="4"/>
  <c r="I14" i="4"/>
  <c r="J14" i="4"/>
  <c r="K14" i="4"/>
  <c r="D18" i="4"/>
  <c r="E18" i="4"/>
  <c r="F18" i="4"/>
  <c r="G18" i="4"/>
  <c r="H18" i="4"/>
  <c r="I18" i="4"/>
  <c r="J18" i="4"/>
  <c r="K18" i="4"/>
  <c r="D23" i="4"/>
  <c r="E23" i="4"/>
  <c r="F23" i="4"/>
  <c r="G23" i="4"/>
  <c r="H23" i="4"/>
  <c r="I23" i="4"/>
  <c r="J23" i="4"/>
  <c r="K23" i="4"/>
  <c r="D28" i="4"/>
  <c r="E28" i="4"/>
  <c r="F28" i="4"/>
  <c r="G28" i="4"/>
  <c r="H28" i="4"/>
  <c r="I28" i="4"/>
  <c r="J28" i="4"/>
  <c r="K28" i="4"/>
  <c r="P23" i="4"/>
  <c r="P18" i="4"/>
  <c r="P14" i="4"/>
  <c r="P10" i="4"/>
  <c r="D42" i="3"/>
  <c r="E42" i="3"/>
  <c r="F42" i="3"/>
  <c r="G42" i="3"/>
  <c r="H42" i="3"/>
  <c r="I42" i="3"/>
  <c r="J42" i="3"/>
  <c r="K42" i="3"/>
  <c r="D11" i="3"/>
  <c r="E11" i="3"/>
  <c r="F11" i="3"/>
  <c r="G11" i="3"/>
  <c r="H11" i="3"/>
  <c r="I11" i="3"/>
  <c r="J11" i="3"/>
  <c r="J19" i="3" s="1"/>
  <c r="K11" i="3"/>
  <c r="D18" i="3"/>
  <c r="E18" i="3"/>
  <c r="F18" i="3"/>
  <c r="G18" i="3"/>
  <c r="H18" i="3"/>
  <c r="I18" i="3"/>
  <c r="J18" i="3"/>
  <c r="K18" i="3"/>
  <c r="D19" i="3"/>
  <c r="E19" i="3"/>
  <c r="G19" i="3"/>
  <c r="H19" i="3"/>
  <c r="I19" i="3"/>
  <c r="K19" i="3"/>
  <c r="P42" i="3"/>
  <c r="O18" i="3"/>
  <c r="O11" i="3"/>
  <c r="P18" i="3"/>
  <c r="P11" i="3"/>
  <c r="P42" i="14"/>
  <c r="P41" i="14"/>
  <c r="P40" i="14"/>
  <c r="P39" i="14"/>
  <c r="P37" i="14"/>
  <c r="P36" i="14"/>
  <c r="P35" i="14"/>
  <c r="P34" i="14"/>
  <c r="Q42" i="14"/>
  <c r="Q41" i="14"/>
  <c r="Q40" i="14"/>
  <c r="Q39" i="14"/>
  <c r="Q37" i="14"/>
  <c r="Q36" i="14"/>
  <c r="Q35" i="14"/>
  <c r="Q34" i="14"/>
  <c r="E9" i="2"/>
  <c r="F9" i="2"/>
  <c r="G9" i="2"/>
  <c r="H9" i="2"/>
  <c r="I9" i="2"/>
  <c r="J9" i="2"/>
  <c r="K9" i="2"/>
  <c r="L9" i="2"/>
  <c r="E12" i="2"/>
  <c r="E14" i="2" s="1"/>
  <c r="F12" i="2"/>
  <c r="F14" i="2" s="1"/>
  <c r="G12" i="2"/>
  <c r="G14" i="2" s="1"/>
  <c r="H12" i="2"/>
  <c r="I12" i="2"/>
  <c r="I14" i="2" s="1"/>
  <c r="J12" i="2"/>
  <c r="J14" i="2" s="1"/>
  <c r="K12" i="2"/>
  <c r="L12" i="2"/>
  <c r="L14" i="2" s="1"/>
  <c r="H14" i="2"/>
  <c r="K14" i="2"/>
  <c r="E18" i="2"/>
  <c r="F18" i="2"/>
  <c r="G18" i="2"/>
  <c r="H18" i="2"/>
  <c r="I18" i="2"/>
  <c r="J18" i="2"/>
  <c r="K18" i="2"/>
  <c r="L18" i="2"/>
  <c r="Q18" i="2"/>
  <c r="Q9" i="2"/>
  <c r="Q12" i="2" s="1"/>
  <c r="Q14" i="2" s="1"/>
  <c r="E17" i="16"/>
  <c r="E20" i="16" s="1"/>
  <c r="E22" i="16" s="1"/>
  <c r="F17" i="16"/>
  <c r="F20" i="16" s="1"/>
  <c r="F22" i="16" s="1"/>
  <c r="G17" i="16"/>
  <c r="G20" i="16" s="1"/>
  <c r="G22" i="16" s="1"/>
  <c r="H17" i="16"/>
  <c r="H20" i="16" s="1"/>
  <c r="H22" i="16" s="1"/>
  <c r="I17" i="16"/>
  <c r="J17" i="16"/>
  <c r="J20" i="16" s="1"/>
  <c r="J22" i="16" s="1"/>
  <c r="K17" i="16"/>
  <c r="K20" i="16" s="1"/>
  <c r="K22" i="16" s="1"/>
  <c r="L17" i="16"/>
  <c r="L20" i="16" s="1"/>
  <c r="L22" i="16" s="1"/>
  <c r="I20" i="16"/>
  <c r="I22" i="16" s="1"/>
  <c r="P17" i="16"/>
  <c r="P20" i="16" s="1"/>
  <c r="P22" i="16" s="1"/>
  <c r="G10" i="15"/>
  <c r="H10" i="15"/>
  <c r="I10" i="15"/>
  <c r="J10" i="15"/>
  <c r="K10" i="15"/>
  <c r="L10" i="15"/>
  <c r="M10" i="15"/>
  <c r="N10" i="15"/>
  <c r="G19" i="15"/>
  <c r="H19" i="15"/>
  <c r="I19" i="15"/>
  <c r="J19" i="15"/>
  <c r="K19" i="15"/>
  <c r="L19" i="15"/>
  <c r="M19" i="15"/>
  <c r="N19" i="15"/>
  <c r="G23" i="15"/>
  <c r="H23" i="15"/>
  <c r="I23" i="15"/>
  <c r="J23" i="15"/>
  <c r="K23" i="15"/>
  <c r="L23" i="15"/>
  <c r="M23" i="15"/>
  <c r="N23" i="15"/>
  <c r="G37" i="15"/>
  <c r="H37" i="15"/>
  <c r="I37" i="15"/>
  <c r="J37" i="15"/>
  <c r="K37" i="15"/>
  <c r="L37" i="15"/>
  <c r="M37" i="15"/>
  <c r="N37" i="15"/>
  <c r="G40" i="15"/>
  <c r="H40" i="15"/>
  <c r="I40" i="15"/>
  <c r="J40" i="15"/>
  <c r="K40" i="15"/>
  <c r="L40" i="15"/>
  <c r="M40" i="15"/>
  <c r="N40" i="15"/>
  <c r="R40" i="15"/>
  <c r="R37" i="15"/>
  <c r="R23" i="15"/>
  <c r="R19" i="15"/>
  <c r="R10" i="15"/>
  <c r="G42" i="25" l="1"/>
  <c r="I44" i="27"/>
  <c r="F42" i="25"/>
  <c r="P54" i="35"/>
  <c r="L54" i="35"/>
  <c r="L48" i="28"/>
  <c r="P19" i="3"/>
  <c r="K44" i="27"/>
  <c r="G44" i="27"/>
  <c r="H44" i="26"/>
  <c r="O56" i="35"/>
  <c r="Q32" i="29"/>
  <c r="F19" i="3"/>
  <c r="G19" i="33"/>
  <c r="R56" i="35"/>
  <c r="N56" i="35"/>
  <c r="H48" i="28"/>
  <c r="Q44" i="29"/>
  <c r="P42" i="28"/>
  <c r="P29" i="28"/>
  <c r="J44" i="27"/>
  <c r="F44" i="27"/>
  <c r="O43" i="27"/>
  <c r="K42" i="25"/>
  <c r="J42" i="25"/>
  <c r="O20" i="35"/>
  <c r="O54" i="35" s="1"/>
  <c r="L57" i="35"/>
  <c r="P28" i="4"/>
  <c r="G42" i="33"/>
  <c r="N54" i="35"/>
  <c r="R20" i="35"/>
  <c r="R54" i="35" s="1"/>
  <c r="N20" i="35"/>
  <c r="Q20" i="35"/>
  <c r="Q54" i="35" s="1"/>
  <c r="M20" i="35"/>
  <c r="M54" i="35" s="1"/>
  <c r="P57" i="35"/>
  <c r="P56" i="35"/>
  <c r="L56" i="35"/>
  <c r="P48" i="28"/>
  <c r="P44" i="27"/>
  <c r="D16" i="27"/>
  <c r="D43" i="27"/>
  <c r="D44" i="27" s="1"/>
  <c r="R57" i="35"/>
  <c r="N57" i="35"/>
  <c r="Q56" i="35"/>
  <c r="M56" i="35"/>
  <c r="O19" i="3"/>
  <c r="C15" i="27" l="1"/>
  <c r="C10" i="27"/>
  <c r="H48" i="33"/>
  <c r="H50" i="33" s="1"/>
  <c r="H41" i="33"/>
  <c r="H35" i="33"/>
  <c r="H18" i="33"/>
  <c r="H12" i="33"/>
  <c r="I48" i="33"/>
  <c r="I50" i="33" s="1"/>
  <c r="I41" i="33"/>
  <c r="I35" i="33"/>
  <c r="I18" i="33"/>
  <c r="I12" i="33"/>
  <c r="J48" i="33"/>
  <c r="J50" i="33" s="1"/>
  <c r="J41" i="33"/>
  <c r="J35" i="33"/>
  <c r="J18" i="33"/>
  <c r="J12" i="33"/>
  <c r="H42" i="33" l="1"/>
  <c r="J42" i="33"/>
  <c r="I42" i="33"/>
  <c r="I19" i="33"/>
  <c r="J19" i="33"/>
  <c r="H19" i="33"/>
  <c r="E37" i="40"/>
  <c r="E14" i="40"/>
  <c r="E9" i="40"/>
  <c r="E38" i="40" l="1"/>
  <c r="D9" i="11" l="1"/>
  <c r="D11" i="11"/>
  <c r="D12" i="11"/>
  <c r="D14" i="11"/>
  <c r="D15" i="11"/>
  <c r="D16" i="11"/>
  <c r="D19" i="11"/>
  <c r="D20" i="11"/>
  <c r="D21" i="11"/>
  <c r="D22" i="11"/>
  <c r="D23" i="11"/>
  <c r="D24" i="11"/>
  <c r="G52" i="35" l="1"/>
  <c r="I52" i="35" s="1"/>
  <c r="G51" i="35"/>
  <c r="I51" i="35" s="1"/>
  <c r="G50" i="35"/>
  <c r="I50" i="35" s="1"/>
  <c r="G47" i="35"/>
  <c r="I47" i="35" s="1"/>
  <c r="G46" i="35"/>
  <c r="I46" i="35" s="1"/>
  <c r="G43" i="35"/>
  <c r="I43" i="35" s="1"/>
  <c r="G42" i="35"/>
  <c r="I42" i="35" s="1"/>
  <c r="G39" i="35"/>
  <c r="I39" i="35" s="1"/>
  <c r="G37" i="35"/>
  <c r="I37" i="35" s="1"/>
  <c r="G36" i="35"/>
  <c r="I36" i="35" s="1"/>
  <c r="G34" i="35"/>
  <c r="I34" i="35" s="1"/>
  <c r="G33" i="35"/>
  <c r="I33" i="35" s="1"/>
  <c r="G29" i="35"/>
  <c r="I29" i="35" s="1"/>
  <c r="G26" i="35"/>
  <c r="I26" i="35" s="1"/>
  <c r="G25" i="35"/>
  <c r="I25" i="35" s="1"/>
  <c r="G24" i="35"/>
  <c r="I24" i="35" s="1"/>
  <c r="G23" i="35"/>
  <c r="I23" i="35" s="1"/>
  <c r="G18" i="35"/>
  <c r="I18" i="35" s="1"/>
  <c r="G17" i="35"/>
  <c r="I17" i="35" s="1"/>
  <c r="G16" i="35"/>
  <c r="I16" i="35" s="1"/>
  <c r="G13" i="35"/>
  <c r="I13" i="35" s="1"/>
  <c r="G12" i="35"/>
  <c r="I12" i="35" s="1"/>
  <c r="G11" i="35"/>
  <c r="I11" i="35" s="1"/>
  <c r="G10" i="35"/>
  <c r="I10" i="35" s="1"/>
  <c r="G9" i="35"/>
  <c r="I9" i="35" s="1"/>
  <c r="G8" i="35"/>
  <c r="I8" i="35" s="1"/>
  <c r="K53" i="35"/>
  <c r="E53" i="35"/>
  <c r="F53" i="35"/>
  <c r="H53" i="35"/>
  <c r="D53" i="35"/>
  <c r="K48" i="35"/>
  <c r="E48" i="35"/>
  <c r="F48" i="35"/>
  <c r="H48" i="35"/>
  <c r="D48" i="35"/>
  <c r="K44" i="35"/>
  <c r="E44" i="35"/>
  <c r="F44" i="35"/>
  <c r="H44" i="35"/>
  <c r="D44" i="35"/>
  <c r="K40" i="35"/>
  <c r="E40" i="35"/>
  <c r="F40" i="35"/>
  <c r="H40" i="35"/>
  <c r="D40" i="35"/>
  <c r="K27" i="35"/>
  <c r="K30" i="35" s="1"/>
  <c r="F27" i="35"/>
  <c r="F30" i="35" s="1"/>
  <c r="H27" i="35"/>
  <c r="H30" i="35" s="1"/>
  <c r="E27" i="35"/>
  <c r="E30" i="35" s="1"/>
  <c r="D27" i="35"/>
  <c r="D30" i="35" s="1"/>
  <c r="E19" i="35"/>
  <c r="E57" i="35" s="1"/>
  <c r="F19" i="35"/>
  <c r="F57" i="35" s="1"/>
  <c r="H19" i="35"/>
  <c r="H57" i="35" s="1"/>
  <c r="K19" i="35"/>
  <c r="K57" i="35" s="1"/>
  <c r="D19" i="35"/>
  <c r="D57" i="35" s="1"/>
  <c r="K14" i="35"/>
  <c r="E14" i="35"/>
  <c r="F14" i="35"/>
  <c r="H14" i="35"/>
  <c r="D14" i="35"/>
  <c r="P43" i="29"/>
  <c r="P11" i="29"/>
  <c r="P31" i="29"/>
  <c r="P38" i="29"/>
  <c r="D43" i="29"/>
  <c r="D38" i="29"/>
  <c r="D31" i="29"/>
  <c r="D11" i="29"/>
  <c r="O47" i="28"/>
  <c r="D47" i="28"/>
  <c r="O41" i="28"/>
  <c r="D41" i="28"/>
  <c r="O36" i="28"/>
  <c r="D36" i="28"/>
  <c r="O28" i="28"/>
  <c r="D28" i="28"/>
  <c r="O11" i="28"/>
  <c r="D11" i="28"/>
  <c r="O20" i="31"/>
  <c r="C20" i="31"/>
  <c r="C8" i="31"/>
  <c r="C14" i="31" s="1"/>
  <c r="C43" i="27"/>
  <c r="C42" i="27"/>
  <c r="O40" i="27"/>
  <c r="O36" i="27"/>
  <c r="O32" i="27"/>
  <c r="O28" i="27"/>
  <c r="O24" i="27"/>
  <c r="O20" i="27"/>
  <c r="C40" i="27"/>
  <c r="C36" i="27"/>
  <c r="C32" i="27"/>
  <c r="C28" i="27"/>
  <c r="C24" i="27"/>
  <c r="C20" i="27"/>
  <c r="C16" i="27"/>
  <c r="E25" i="11"/>
  <c r="E20" i="11"/>
  <c r="E21" i="11"/>
  <c r="E22" i="11"/>
  <c r="E23" i="11"/>
  <c r="E24" i="11"/>
  <c r="E19" i="11"/>
  <c r="E18" i="11"/>
  <c r="E16" i="11"/>
  <c r="E11" i="11"/>
  <c r="E12" i="11"/>
  <c r="E13" i="11"/>
  <c r="E14" i="11"/>
  <c r="E15" i="11"/>
  <c r="E10" i="11"/>
  <c r="E9" i="11"/>
  <c r="E46" i="11"/>
  <c r="E45" i="11"/>
  <c r="E37" i="11"/>
  <c r="E36" i="11"/>
  <c r="E35" i="11"/>
  <c r="E34" i="11"/>
  <c r="D38" i="11"/>
  <c r="C38" i="11"/>
  <c r="D47" i="11"/>
  <c r="C47" i="11"/>
  <c r="H40" i="1"/>
  <c r="G39" i="1"/>
  <c r="G38" i="1"/>
  <c r="G37" i="1"/>
  <c r="G36" i="1"/>
  <c r="F40" i="1"/>
  <c r="E40" i="1"/>
  <c r="D40" i="1"/>
  <c r="C21" i="19"/>
  <c r="O21" i="19"/>
  <c r="O10" i="19"/>
  <c r="O12" i="19" s="1"/>
  <c r="O14" i="19" s="1"/>
  <c r="O15" i="19" s="1"/>
  <c r="O33" i="19" s="1"/>
  <c r="O35" i="19" s="1"/>
  <c r="C10" i="19"/>
  <c r="C12" i="19" s="1"/>
  <c r="C14" i="19" s="1"/>
  <c r="C15" i="19" s="1"/>
  <c r="C33" i="19" s="1"/>
  <c r="C35" i="19" s="1"/>
  <c r="D43" i="26"/>
  <c r="D38" i="26"/>
  <c r="D30" i="26"/>
  <c r="D9" i="26"/>
  <c r="F48" i="33"/>
  <c r="F50" i="33" s="1"/>
  <c r="F41" i="33"/>
  <c r="F35" i="33"/>
  <c r="F18" i="33"/>
  <c r="F12" i="33"/>
  <c r="D37" i="25"/>
  <c r="D30" i="25"/>
  <c r="D9" i="25"/>
  <c r="C43" i="24"/>
  <c r="C38" i="24"/>
  <c r="C30" i="24"/>
  <c r="C9" i="24"/>
  <c r="D20" i="21"/>
  <c r="D22" i="21" s="1"/>
  <c r="D42" i="21"/>
  <c r="D46" i="21" s="1"/>
  <c r="D34" i="21"/>
  <c r="D37" i="21" s="1"/>
  <c r="P31" i="21"/>
  <c r="P27" i="21"/>
  <c r="D25" i="21"/>
  <c r="D27" i="21" s="1"/>
  <c r="P22" i="21"/>
  <c r="D16" i="21"/>
  <c r="D18" i="21" s="1"/>
  <c r="D9" i="21"/>
  <c r="D11" i="21" s="1"/>
  <c r="P11" i="21"/>
  <c r="D37" i="23"/>
  <c r="D14" i="23"/>
  <c r="D9" i="23"/>
  <c r="C22" i="22"/>
  <c r="C9" i="22"/>
  <c r="E16" i="22"/>
  <c r="F16" i="22"/>
  <c r="G16" i="22"/>
  <c r="H16" i="22"/>
  <c r="I16" i="22"/>
  <c r="J16" i="22"/>
  <c r="K16" i="22"/>
  <c r="D16" i="22"/>
  <c r="C16" i="22"/>
  <c r="R26" i="10"/>
  <c r="R19" i="10"/>
  <c r="R10" i="10"/>
  <c r="D39" i="10"/>
  <c r="D21" i="10"/>
  <c r="D26" i="10" s="1"/>
  <c r="D12" i="10"/>
  <c r="D19" i="10" s="1"/>
  <c r="D7" i="10"/>
  <c r="D10" i="10" s="1"/>
  <c r="P21" i="20"/>
  <c r="P17" i="20"/>
  <c r="P13" i="20"/>
  <c r="D21" i="20"/>
  <c r="D17" i="20"/>
  <c r="D13" i="20"/>
  <c r="P13" i="12"/>
  <c r="P17" i="12"/>
  <c r="P21" i="12"/>
  <c r="P31" i="12"/>
  <c r="D31" i="12"/>
  <c r="D21" i="12"/>
  <c r="D17" i="12"/>
  <c r="D13" i="12"/>
  <c r="C31" i="17"/>
  <c r="C35" i="17" s="1"/>
  <c r="C38" i="17"/>
  <c r="C40" i="17" s="1"/>
  <c r="C42" i="17"/>
  <c r="C46" i="17" s="1"/>
  <c r="C21" i="17"/>
  <c r="C12" i="17"/>
  <c r="O21" i="17"/>
  <c r="O12" i="17"/>
  <c r="E28" i="17"/>
  <c r="F28" i="17"/>
  <c r="G28" i="17"/>
  <c r="H28" i="17"/>
  <c r="I28" i="17"/>
  <c r="J28" i="17"/>
  <c r="K28" i="17"/>
  <c r="D28" i="17"/>
  <c r="C28" i="17"/>
  <c r="D57" i="9"/>
  <c r="D59" i="9" s="1"/>
  <c r="D60" i="9" s="1"/>
  <c r="D34" i="9"/>
  <c r="Q31" i="32"/>
  <c r="Q33" i="32" s="1"/>
  <c r="E31" i="32"/>
  <c r="Q26" i="32"/>
  <c r="Q28" i="32" s="1"/>
  <c r="Q18" i="32"/>
  <c r="Q9" i="32"/>
  <c r="Q11" i="32" s="1"/>
  <c r="E26" i="32"/>
  <c r="E28" i="32" s="1"/>
  <c r="E18" i="32"/>
  <c r="E9" i="32"/>
  <c r="E11" i="32" s="1"/>
  <c r="D34" i="8"/>
  <c r="D30" i="8"/>
  <c r="D24" i="8"/>
  <c r="D12" i="8"/>
  <c r="D9" i="8"/>
  <c r="P34" i="8"/>
  <c r="P30" i="8"/>
  <c r="P24" i="8"/>
  <c r="P12" i="8"/>
  <c r="P9" i="8"/>
  <c r="P42" i="8"/>
  <c r="Q42" i="8"/>
  <c r="P43" i="8"/>
  <c r="Q43" i="8"/>
  <c r="F43" i="8"/>
  <c r="G43" i="8"/>
  <c r="H43" i="8"/>
  <c r="I43" i="8"/>
  <c r="J43" i="8"/>
  <c r="K43" i="8"/>
  <c r="L43" i="8"/>
  <c r="E43" i="8"/>
  <c r="D43" i="8"/>
  <c r="C23" i="7"/>
  <c r="C12" i="7"/>
  <c r="C9" i="7"/>
  <c r="O23" i="7"/>
  <c r="O12" i="7"/>
  <c r="O9" i="7"/>
  <c r="P13" i="34"/>
  <c r="P10" i="34"/>
  <c r="P23" i="34"/>
  <c r="P47" i="34"/>
  <c r="P51" i="34"/>
  <c r="D51" i="34"/>
  <c r="D47" i="34"/>
  <c r="D23" i="34"/>
  <c r="D13" i="34"/>
  <c r="D10" i="34"/>
  <c r="D51" i="18"/>
  <c r="D47" i="18"/>
  <c r="D23" i="18"/>
  <c r="D13" i="18"/>
  <c r="D10" i="18"/>
  <c r="P12" i="6"/>
  <c r="P9" i="6"/>
  <c r="P23" i="6"/>
  <c r="P46" i="6"/>
  <c r="P51" i="6"/>
  <c r="D51" i="6"/>
  <c r="D46" i="6"/>
  <c r="D23" i="6"/>
  <c r="D12" i="6"/>
  <c r="D9" i="6"/>
  <c r="P38" i="21" l="1"/>
  <c r="O42" i="28"/>
  <c r="O48" i="28" s="1"/>
  <c r="O29" i="28"/>
  <c r="P15" i="34"/>
  <c r="P17" i="34" s="1"/>
  <c r="P18" i="34" s="1"/>
  <c r="P39" i="34" s="1"/>
  <c r="P41" i="34" s="1"/>
  <c r="O44" i="27"/>
  <c r="P26" i="20"/>
  <c r="P26" i="12"/>
  <c r="P27" i="12" s="1"/>
  <c r="O14" i="7"/>
  <c r="O16" i="7" s="1"/>
  <c r="O17" i="7" s="1"/>
  <c r="O34" i="7" s="1"/>
  <c r="O36" i="7" s="1"/>
  <c r="D15" i="18"/>
  <c r="D17" i="18" s="1"/>
  <c r="D18" i="18" s="1"/>
  <c r="D39" i="18" s="1"/>
  <c r="D41" i="18" s="1"/>
  <c r="D29" i="21"/>
  <c r="D31" i="21" s="1"/>
  <c r="D38" i="21" s="1"/>
  <c r="D47" i="21" s="1"/>
  <c r="P14" i="6"/>
  <c r="P16" i="6" s="1"/>
  <c r="P17" i="6" s="1"/>
  <c r="P37" i="6" s="1"/>
  <c r="P39" i="6" s="1"/>
  <c r="P14" i="8"/>
  <c r="P16" i="8" s="1"/>
  <c r="P32" i="29"/>
  <c r="E20" i="35"/>
  <c r="E54" i="35" s="1"/>
  <c r="D26" i="12"/>
  <c r="D27" i="12" s="1"/>
  <c r="P44" i="29"/>
  <c r="D42" i="28"/>
  <c r="D48" i="28" s="1"/>
  <c r="D31" i="25"/>
  <c r="D42" i="25" s="1"/>
  <c r="E47" i="11"/>
  <c r="E38" i="11"/>
  <c r="C47" i="17"/>
  <c r="E33" i="32"/>
  <c r="C14" i="7"/>
  <c r="C16" i="7" s="1"/>
  <c r="C17" i="7" s="1"/>
  <c r="C34" i="7" s="1"/>
  <c r="C36" i="7" s="1"/>
  <c r="H20" i="35"/>
  <c r="H54" i="35" s="1"/>
  <c r="H56" i="35"/>
  <c r="G48" i="35"/>
  <c r="I44" i="35"/>
  <c r="F56" i="35"/>
  <c r="G40" i="35"/>
  <c r="G27" i="35"/>
  <c r="G30" i="35" s="1"/>
  <c r="D56" i="35"/>
  <c r="G19" i="35"/>
  <c r="G57" i="35" s="1"/>
  <c r="E56" i="35"/>
  <c r="F20" i="35"/>
  <c r="F54" i="35" s="1"/>
  <c r="D20" i="35"/>
  <c r="D54" i="35" s="1"/>
  <c r="G14" i="35"/>
  <c r="I53" i="35"/>
  <c r="G53" i="35"/>
  <c r="I48" i="35"/>
  <c r="G44" i="35"/>
  <c r="I40" i="35"/>
  <c r="I27" i="35"/>
  <c r="I30" i="35" s="1"/>
  <c r="I19" i="35"/>
  <c r="I57" i="35" s="1"/>
  <c r="I14" i="35"/>
  <c r="K56" i="35"/>
  <c r="K20" i="35"/>
  <c r="K54" i="35" s="1"/>
  <c r="D44" i="29"/>
  <c r="D32" i="29"/>
  <c r="D29" i="28"/>
  <c r="C44" i="27"/>
  <c r="G40" i="1"/>
  <c r="D44" i="26"/>
  <c r="D31" i="26"/>
  <c r="F42" i="33"/>
  <c r="F19" i="33"/>
  <c r="C44" i="24"/>
  <c r="C31" i="24"/>
  <c r="D38" i="23"/>
  <c r="D26" i="20"/>
  <c r="D14" i="8"/>
  <c r="D16" i="8" s="1"/>
  <c r="D19" i="8" s="1"/>
  <c r="D15" i="34"/>
  <c r="D17" i="34" s="1"/>
  <c r="D18" i="34" s="1"/>
  <c r="D39" i="34" s="1"/>
  <c r="D41" i="34" s="1"/>
  <c r="D14" i="6"/>
  <c r="D16" i="6" s="1"/>
  <c r="D17" i="6" s="1"/>
  <c r="D37" i="6" s="1"/>
  <c r="D39" i="6" s="1"/>
  <c r="O21" i="5"/>
  <c r="O10" i="5"/>
  <c r="C21" i="5"/>
  <c r="C10" i="5"/>
  <c r="O12" i="5" l="1"/>
  <c r="O14" i="5" s="1"/>
  <c r="O15" i="5" s="1"/>
  <c r="O36" i="5" s="1"/>
  <c r="O38" i="5" s="1"/>
  <c r="G20" i="35"/>
  <c r="G54" i="35" s="1"/>
  <c r="C12" i="5"/>
  <c r="C14" i="5" s="1"/>
  <c r="C15" i="5" s="1"/>
  <c r="C36" i="5" s="1"/>
  <c r="C38" i="5" s="1"/>
  <c r="G56" i="35"/>
  <c r="I20" i="35"/>
  <c r="I54" i="35" s="1"/>
  <c r="I56" i="35"/>
  <c r="O21" i="13"/>
  <c r="C21" i="13"/>
  <c r="C14" i="4"/>
  <c r="C18" i="4"/>
  <c r="C23" i="4"/>
  <c r="C10" i="4"/>
  <c r="O10" i="4"/>
  <c r="O14" i="4"/>
  <c r="O18" i="4"/>
  <c r="O23" i="4"/>
  <c r="O42" i="3"/>
  <c r="C42" i="3"/>
  <c r="C11" i="3"/>
  <c r="C18" i="3"/>
  <c r="C28" i="4" l="1"/>
  <c r="O28" i="4"/>
  <c r="C19" i="3"/>
  <c r="P18" i="2"/>
  <c r="D18" i="2"/>
  <c r="P9" i="2"/>
  <c r="P12" i="2" s="1"/>
  <c r="P14" i="2" s="1"/>
  <c r="D9" i="2"/>
  <c r="D12" i="2" s="1"/>
  <c r="D14" i="2" s="1"/>
  <c r="O17" i="16"/>
  <c r="O20" i="16" s="1"/>
  <c r="O22" i="16" s="1"/>
  <c r="D17" i="16"/>
  <c r="D20" i="16" s="1"/>
  <c r="D22" i="16" s="1"/>
  <c r="Q40" i="15"/>
  <c r="F40" i="15"/>
  <c r="Q37" i="15"/>
  <c r="F37" i="15"/>
  <c r="F23" i="15"/>
  <c r="Q23" i="15"/>
  <c r="Q19" i="15"/>
  <c r="F19" i="15"/>
  <c r="Q10" i="15"/>
  <c r="F10" i="15"/>
</calcChain>
</file>

<file path=xl/sharedStrings.xml><?xml version="1.0" encoding="utf-8"?>
<sst xmlns="http://schemas.openxmlformats.org/spreadsheetml/2006/main" count="2422" uniqueCount="949">
  <si>
    <t>MESURES FINANCIÈRES DU RISQUE DE CRÉDIT</t>
  </si>
  <si>
    <t>Ratios de diversification</t>
  </si>
  <si>
    <t>Prêts et acceptations, montant brut</t>
  </si>
  <si>
    <t xml:space="preserve">Prêts à la consommation </t>
  </si>
  <si>
    <t>Options achetées</t>
  </si>
  <si>
    <t>Canada</t>
  </si>
  <si>
    <t xml:space="preserve">États-Unis </t>
  </si>
  <si>
    <t>Ratios de couverture</t>
  </si>
  <si>
    <t>Total</t>
  </si>
  <si>
    <t>Ratios de condition</t>
  </si>
  <si>
    <t>Prêts douteux bruts/prêts et acceptations bruts</t>
  </si>
  <si>
    <t>Prêts douteux nets sectoriels/prêts et acceptations nets sectoriels</t>
  </si>
  <si>
    <t>Moins de</t>
  </si>
  <si>
    <t>Plus de</t>
  </si>
  <si>
    <t>Total des prêts en souffrance</t>
  </si>
  <si>
    <t>31 jours</t>
  </si>
  <si>
    <t>Dérivés de gré à gré</t>
  </si>
  <si>
    <t>Contrats à terme</t>
  </si>
  <si>
    <t>Dérivés négociés en Bourse</t>
  </si>
  <si>
    <t>Options vendues</t>
  </si>
  <si>
    <t xml:space="preserve">POINTS SAILLANTS FINANCIERS </t>
  </si>
  <si>
    <t>IFRS 9</t>
  </si>
  <si>
    <t>2017</t>
  </si>
  <si>
    <t>12M</t>
  </si>
  <si>
    <t xml:space="preserve">Autres actifs </t>
  </si>
  <si>
    <t xml:space="preserve">Total des produits de négociation (BIE) </t>
  </si>
  <si>
    <t xml:space="preserve">Dotation à la provision pour pertes sur créances                 </t>
  </si>
  <si>
    <t>Engagements liés à des valeurs vendues à découvert</t>
  </si>
  <si>
    <t>Institutions financières</t>
  </si>
  <si>
    <t>Total des prêts douteux bruts</t>
  </si>
  <si>
    <t>Éducation, soins de santé et services sociaux</t>
  </si>
  <si>
    <t>Les biens sous gestion sont compris dans les montants présentés au titre des biens administrés.</t>
  </si>
  <si>
    <t xml:space="preserve">Marge d’intérêts nette </t>
  </si>
  <si>
    <t>Rendement total pour les actionnaires</t>
  </si>
  <si>
    <t>Dépôts</t>
  </si>
  <si>
    <t>Total de l’actif</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</si>
  <si>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</si>
  <si>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</si>
  <si>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</si>
  <si>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</si>
  <si>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</si>
  <si>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</si>
  <si>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</si>
  <si>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Haut</t>
  </si>
  <si>
    <t xml:space="preserve"> Bas</t>
  </si>
  <si>
    <t xml:space="preserve"> Clôture</t>
  </si>
  <si>
    <t>Nombre d’actions en circulation (en milliers)</t>
  </si>
  <si>
    <t>Capitalisation boursière (en millions de dollars)</t>
  </si>
  <si>
    <t>Mesures de valeur</t>
  </si>
  <si>
    <t xml:space="preserve">Rendement des actions (selon le cours de clôture de l’action) </t>
  </si>
  <si>
    <t xml:space="preserve">Ratio de versement de dividendes comme présenté </t>
  </si>
  <si>
    <t>Prêts et acceptations, nets de la provision</t>
  </si>
  <si>
    <t>Ratio cours/valeur comptable</t>
  </si>
  <si>
    <t>Pour les notes de bas de tableau, se reporter à la page suivante.</t>
  </si>
  <si>
    <t xml:space="preserve">PRODUITS NETS D’INTÉRÊTS </t>
  </si>
  <si>
    <t>Produits d’intérêts</t>
  </si>
  <si>
    <t xml:space="preserve">Prêts </t>
  </si>
  <si>
    <t>Profits nets (pertes nettes) sur les valeurs évaluées à la JVAERG</t>
  </si>
  <si>
    <t>Dépôts auprès d’autres banques</t>
  </si>
  <si>
    <t>Charges d’intérêts</t>
  </si>
  <si>
    <t>Valeurs vendues à découvert</t>
  </si>
  <si>
    <t>Valeurs prêtées ou vendues en vertu de mises en pension de titres</t>
  </si>
  <si>
    <t>Cartes de crédit</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</si>
  <si>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</si>
  <si>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</si>
  <si>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</si>
  <si>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</si>
  <si>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</si>
  <si>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</si>
  <si>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</si>
  <si>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</si>
  <si>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</si>
  <si>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Garantie au comptant au titre de valeurs empruntées</t>
  </si>
  <si>
    <t>Profits nets (pertes nettes) sur transactions de couverture sur investissements dans des établissements à l’étranger</t>
  </si>
  <si>
    <t>Total des produits autres que d’intérêts</t>
  </si>
  <si>
    <t>CHARGES AUTRES QUE D’INTÉRÊTS</t>
  </si>
  <si>
    <t>Salaires et avantages du personnel</t>
  </si>
  <si>
    <t>Salaires</t>
  </si>
  <si>
    <t>Rémunération liée au rendement</t>
  </si>
  <si>
    <t>Avantages du personnel</t>
  </si>
  <si>
    <t>Frais d’occupation</t>
  </si>
  <si>
    <t>Location et entretien</t>
  </si>
  <si>
    <t xml:space="preserve">Résultat net </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</si>
  <si>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</si>
  <si>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</si>
  <si>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</si>
  <si>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</si>
  <si>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</si>
  <si>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</si>
  <si>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</si>
  <si>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</si>
  <si>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 xml:space="preserve">Entreprises et gouvernements </t>
  </si>
  <si>
    <t>Dérivés</t>
  </si>
  <si>
    <t>Nombre de centres bancaires</t>
  </si>
  <si>
    <t>Nombre de GAB</t>
  </si>
  <si>
    <t>Total des biens administrés</t>
  </si>
  <si>
    <t>Total des produits de négociation</t>
  </si>
  <si>
    <t xml:space="preserve">Les montants relatifs aux prêts sont présentés avant toute provision connexe. </t>
  </si>
  <si>
    <t>INFORMATIONS SECTORIELLES – GROUPE ENTREPRISES ET GESTION DES AVOIRS, RÉGION DU CANADA</t>
  </si>
  <si>
    <t>Profits nets (pertes nettes) sur les titres de participation désignés à la JVAERG</t>
  </si>
  <si>
    <t>Engagements de clients en vertu d’acceptations</t>
  </si>
  <si>
    <t>Profits nets (pertes nettes) au titre des régimes d’avantages postérieurs à l’emploi à prestations définies</t>
  </si>
  <si>
    <t>Garantie au comptant au titre de valeurs prêtées</t>
  </si>
  <si>
    <t>Entreprises et gouvernements</t>
  </si>
  <si>
    <t>Profits nets (pertes nettes) sur dérivés désignés comme couvertures de flux de trésorerie</t>
  </si>
  <si>
    <t>Dépôts de gestion des avoirs</t>
  </si>
  <si>
    <t>Autres pays</t>
  </si>
  <si>
    <t>Institutions</t>
  </si>
  <si>
    <t>États-Unis</t>
  </si>
  <si>
    <t xml:space="preserve">Total des prêts et acceptations, montant net </t>
  </si>
  <si>
    <t xml:space="preserve">Actions privilégiées </t>
  </si>
  <si>
    <t>Comprennent les prêts et les acceptations, ainsi que le montant notionnel des lettres de crédit.</t>
  </si>
  <si>
    <t xml:space="preserve">     Marchés CIBC, réseau mondial </t>
  </si>
  <si>
    <t>Valeurs du compte de négociation</t>
  </si>
  <si>
    <t xml:space="preserve">     Services bancaires internationaux</t>
  </si>
  <si>
    <t>Dotation à (reprise de) la provision pour pertes sur créances</t>
  </si>
  <si>
    <t>Participations ne donnant pas le contrôle</t>
  </si>
  <si>
    <t xml:space="preserve">Perte avant impôt sur le résultat </t>
  </si>
  <si>
    <t>Résultat net (perte nette)</t>
  </si>
  <si>
    <t>Résultat net (perte nette) applicable aux :</t>
  </si>
  <si>
    <t>Actionnaires</t>
  </si>
  <si>
    <t>Comprennent le plein montant contractuel noté dans le tableau ci-après lié aux biens administrés ou gardés par une coentreprise à parts égales entre la CIBC et The Bank of New York Mellon.</t>
  </si>
  <si>
    <t>Biens administrés (CIBC Mellon)</t>
  </si>
  <si>
    <t>BILAN CONSOLIDÉ</t>
  </si>
  <si>
    <t>ACTIF</t>
  </si>
  <si>
    <t>Trésorerie et dépôts non productifs d’intérêts auprès d’autres banques</t>
  </si>
  <si>
    <t>Dépôts productifs d’intérêts auprès d’autres banques</t>
  </si>
  <si>
    <t>Prêts</t>
  </si>
  <si>
    <t>Terrains, bâtiments et matériel</t>
  </si>
  <si>
    <t xml:space="preserve">Goodwill </t>
  </si>
  <si>
    <t xml:space="preserve">Logiciels et autres immobilisations incorporelles </t>
  </si>
  <si>
    <t>Actifs d’impôt différé</t>
  </si>
  <si>
    <t>PASSIF ET CAPITAUX PROPRES</t>
  </si>
  <si>
    <t>Banques</t>
  </si>
  <si>
    <t>Emprunts garantis</t>
  </si>
  <si>
    <t>Passifs d’impôt différé</t>
  </si>
  <si>
    <t xml:space="preserve">Autres passifs </t>
  </si>
  <si>
    <t>Capitaux propres</t>
  </si>
  <si>
    <t>Solde au début de la période</t>
  </si>
  <si>
    <t>Solde au début de la période selon l’IAS 39</t>
  </si>
  <si>
    <t xml:space="preserve">Surplus d’apport </t>
  </si>
  <si>
    <t xml:space="preserve">Résultats non distribués </t>
  </si>
  <si>
    <t>Cumul des autres éléments du résultat global</t>
  </si>
  <si>
    <t>Total des capitaux propres applicables aux actionnaires</t>
  </si>
  <si>
    <t>Solde de clôture</t>
  </si>
  <si>
    <t>Total des capitaux propres</t>
  </si>
  <si>
    <t>ÉTAT DES VARIATIONS DES CAPITAUX PROPRES CONSOLIDÉ</t>
  </si>
  <si>
    <t xml:space="preserve">Fabrication – biens d’équipement </t>
  </si>
  <si>
    <t>Émission d’actions privilégiées</t>
  </si>
  <si>
    <t>Solde à la fin de la période</t>
  </si>
  <si>
    <t xml:space="preserve">Solde à la fin de la période </t>
  </si>
  <si>
    <t>Émission dans le cadre de l’acquisition de The PrivateBank</t>
  </si>
  <si>
    <t>Émission dans le cadre de l’acquisition de Geneva Advisors</t>
  </si>
  <si>
    <t>Émission dans le cadre de l’acquisition de Wellington Financial</t>
  </si>
  <si>
    <t>Autre émission d’actions ordinaires</t>
  </si>
  <si>
    <t>Achat d’actions ordinaires aux fins d’annulation</t>
  </si>
  <si>
    <t>Prêts personnels</t>
  </si>
  <si>
    <t>Surplus d’apport</t>
  </si>
  <si>
    <t>Résultats non distribués</t>
  </si>
  <si>
    <t>Commerce de détail et de gros</t>
  </si>
  <si>
    <t>Prêts hypothécaires autres qu’à l’habitation</t>
  </si>
  <si>
    <t>Produits forestiers</t>
  </si>
  <si>
    <t>Mines</t>
  </si>
  <si>
    <t>Prime à l’achat d’actions ordinaires aux fins d’annulation</t>
  </si>
  <si>
    <t>Le solde de clôture des titres de participation est présenté à la page suivante.</t>
  </si>
  <si>
    <t xml:space="preserve">JUSTE VALEUR DES INSTRUMENTS FINANCIERS </t>
  </si>
  <si>
    <t>Valeur comptable</t>
  </si>
  <si>
    <t xml:space="preserve">  Juste valeur supérieure (inférieure) à la valeur comptable </t>
  </si>
  <si>
    <t>au coût amorti)</t>
  </si>
  <si>
    <t>Prêts, nets des provisions</t>
  </si>
  <si>
    <t>Passif</t>
  </si>
  <si>
    <t>Autres passifs</t>
  </si>
  <si>
    <t>JUSTE VALEUR DES TITRES DE CRÉANCE ET DES TITRES DE PARTICIPATION ÉVALUÉS À LA JVAERG</t>
  </si>
  <si>
    <t xml:space="preserve"> Profits nets latents (pertes nettes latentes)  </t>
  </si>
  <si>
    <t>Titres émis ou garantis par des gouvernements</t>
  </si>
  <si>
    <t>Titres adossés à des créances mobilières et hypothécaires</t>
  </si>
  <si>
    <t>Titres d’emprunt d’entreprises</t>
  </si>
  <si>
    <t xml:space="preserve">Titres de participation de sociétés </t>
  </si>
  <si>
    <t>JUSTE VALEUR DES DÉRIVÉS</t>
  </si>
  <si>
    <t>Juste valeur, montant net</t>
  </si>
  <si>
    <t xml:space="preserve">Total des dérivés du compte de négociation </t>
  </si>
  <si>
    <t>Total des dérivés détenus aux fins de la GAP</t>
  </si>
  <si>
    <t>ÉTAT DU RÉSULTAT GLOBAL CONSOLIDÉ</t>
  </si>
  <si>
    <t>Pétrole et gaz</t>
  </si>
  <si>
    <t>Services publics</t>
  </si>
  <si>
    <t>Transport</t>
  </si>
  <si>
    <t>Édition, impression et diffusion</t>
  </si>
  <si>
    <t>Télécommunications et câblodistribution</t>
  </si>
  <si>
    <t>Matériel informatique et logiciels</t>
  </si>
  <si>
    <t>Dividendes</t>
  </si>
  <si>
    <t>Immobilier et construction</t>
  </si>
  <si>
    <t>Solde au début de la période selon l’IFRS 9</t>
  </si>
  <si>
    <t>Fabrication – biens de consommation</t>
  </si>
  <si>
    <t xml:space="preserve">Actions autodétenues </t>
  </si>
  <si>
    <t>Services aux entreprises</t>
  </si>
  <si>
    <t>Résultat global</t>
  </si>
  <si>
    <t>Résultat global applicable aux participations ne donnant pas le contrôle</t>
  </si>
  <si>
    <t>Résultat global applicable aux actionnaires</t>
  </si>
  <si>
    <t>INFORMATIONS SECTORIELLES</t>
  </si>
  <si>
    <t>►</t>
  </si>
  <si>
    <t xml:space="preserve">Résultats financiers </t>
  </si>
  <si>
    <t xml:space="preserve">Services bancaires personnels et PME, région du Canada </t>
  </si>
  <si>
    <t>Groupe Entreprises et Gestion des avoirs, région du Canada</t>
  </si>
  <si>
    <t>Groupe Entreprises et Gestion des avoirs, région des États-Unis</t>
  </si>
  <si>
    <t>Marchés des capitaux</t>
  </si>
  <si>
    <t xml:space="preserve">Siège social et autres </t>
  </si>
  <si>
    <t>POINTS SAILLANTS FINANCIERS (suite)</t>
  </si>
  <si>
    <t>Données du bilan et hors bilan</t>
  </si>
  <si>
    <t>Solde d’ouverture</t>
  </si>
  <si>
    <t>Voir Notes aux utilisateurs – Mesures non conformes aux PCGR.  Pour plus de précisions, voir la page 1.</t>
  </si>
  <si>
    <t>Équivalents temps plein</t>
  </si>
  <si>
    <t>Autres informations</t>
  </si>
  <si>
    <t>s. o.</t>
  </si>
  <si>
    <t>APR aux fins des fonds propres de première catégorie</t>
  </si>
  <si>
    <t>APR aux fins du total des fonds propres</t>
  </si>
  <si>
    <t>Ratios de fonds propres</t>
  </si>
  <si>
    <t>Ratio des fonds propres de première catégorie</t>
  </si>
  <si>
    <t>Ratio du total des fonds propres</t>
  </si>
  <si>
    <t>Expositions du ratio de levier</t>
  </si>
  <si>
    <t>Ratio de levier</t>
  </si>
  <si>
    <t>Ratio de liquidité à court terme</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</si>
  <si>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</si>
  <si>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</si>
  <si>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 xml:space="preserve">Comprennent le plein montant contractuel des biens administrés ou gardés par une coentreprise à parts égales entre la CIBC et The Bank of New York Mellon. </t>
  </si>
  <si>
    <t>Total des produits</t>
  </si>
  <si>
    <t>T1/18</t>
  </si>
  <si>
    <t xml:space="preserve">Résultat dilué par action comme présenté et ajusté </t>
  </si>
  <si>
    <t/>
  </si>
  <si>
    <t>Résultat net applicable aux porteurs d’actions ordinaires comme présenté</t>
  </si>
  <si>
    <t>A</t>
  </si>
  <si>
    <t xml:space="preserve">Incidence après impôt des éléments d’importance </t>
  </si>
  <si>
    <t>B</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</si>
  <si>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</si>
  <si>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</si>
  <si>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</si>
  <si>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</si>
  <si>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</si>
  <si>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</si>
  <si>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</si>
  <si>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</si>
  <si>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</si>
  <si>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</si>
  <si>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</si>
  <si>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</si>
  <si>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</si>
  <si>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</si>
  <si>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</si>
  <si>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</si>
  <si>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</si>
  <si>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</si>
  <si>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</si>
  <si>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</si>
  <si>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</si>
  <si>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</si>
  <si>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</si>
  <si>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I</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</si>
  <si>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</si>
  <si>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</si>
  <si>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</si>
  <si>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</si>
  <si>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</si>
  <si>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</si>
  <si>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</si>
  <si>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</si>
  <si>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</si>
  <si>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</si>
  <si>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</si>
  <si>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</si>
  <si>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</si>
  <si>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Mesures non conformes aux PCGR.</t>
  </si>
  <si>
    <t>Annualisé.</t>
  </si>
  <si>
    <t>Produits nets d’intérêts</t>
  </si>
  <si>
    <t>Profit sur la cession-bail de certains immeubles commerciaux</t>
  </si>
  <si>
    <t>Augmentation des provisions constituées pour les procédures judiciaires</t>
  </si>
  <si>
    <t>Incidence avant impôt des éléments d’importance sur le résultat net</t>
  </si>
  <si>
    <t>Incidence de l’impôt sur les éléments d’importance susmentionnés</t>
  </si>
  <si>
    <t>Incidence après impôt des éléments d’importance sur le résultat net</t>
  </si>
  <si>
    <t>BILAN MOYEN RÉSUMÉ</t>
  </si>
  <si>
    <t>Passif et capitaux propres</t>
  </si>
  <si>
    <t>Engagements liés à des valeurs prêtées ou vendues à découvert ou</t>
  </si>
  <si>
    <t xml:space="preserve">     en vertu de mises en pension de titres</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</si>
  <si>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</si>
  <si>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</si>
  <si>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</si>
  <si>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</si>
  <si>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Reclassement en résultat net de (profits nets) pertes nettes sur investissements dans des établissements à l’étranger</t>
  </si>
  <si>
    <t xml:space="preserve">Acquisitions </t>
  </si>
  <si>
    <t>Perte de valeur</t>
  </si>
  <si>
    <t>Profits nets (pertes nettes) sur investissements dans des établissements à l’étranger</t>
  </si>
  <si>
    <t>Écart de change, montant net</t>
  </si>
  <si>
    <t>Logiciels</t>
  </si>
  <si>
    <t>Autres immobilisations incorporelles</t>
  </si>
  <si>
    <t>Acquisitions</t>
  </si>
  <si>
    <t>Amortissement et perte de valeur</t>
  </si>
  <si>
    <t>Logiciels et autres immobilisations incorporelles</t>
  </si>
  <si>
    <t xml:space="preserve">Comprennent les écarts de conversion.  </t>
  </si>
  <si>
    <t>Variation nette des couvertures de flux de trésorerie</t>
  </si>
  <si>
    <t>Reclassement en résultat net de (profits nets) pertes nettes</t>
  </si>
  <si>
    <t>Trésorerie et dépôts auprès d’autres banques</t>
  </si>
  <si>
    <t>Actif</t>
  </si>
  <si>
    <t>Total du passif et des capitaux propres</t>
  </si>
  <si>
    <t xml:space="preserve">Participations ne donnant pas le contrôle </t>
  </si>
  <si>
    <t>Actions ordinaires</t>
  </si>
  <si>
    <t>(Charge) économie d’impôt sur le résultat</t>
  </si>
  <si>
    <t>Éléments qui pourraient faire l’objet d’un reclassement subséquent en résultat net</t>
  </si>
  <si>
    <t>ÉTAT DES VARIATIONS DES CAPITAUX PROPRES CONSOLIDÉ (suite)</t>
  </si>
  <si>
    <t>Cumul des autres éléments du résultat global, nets de l’impôt sur le résultat</t>
  </si>
  <si>
    <t>Profits nets (pertes nettes) sur les titres de créance évalués à la JVAERG</t>
  </si>
  <si>
    <t>Profits nets (pertes nettes) sur couvertures de flux de trésorerie</t>
  </si>
  <si>
    <t>Total du cumul des autres éléments du résultat global, nets de l’impôt sur le résultat</t>
  </si>
  <si>
    <t xml:space="preserve">Capitaux propres à la fin de la période </t>
  </si>
  <si>
    <t xml:space="preserve">Institutions </t>
  </si>
  <si>
    <t>Total des biens sous gestion</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</si>
  <si>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et le règlement des transactions d’achat et de vente. Les biens sous gestion sont compris dans les montants présentés au titre des biens administrés.</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</si>
  <si>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</si>
  <si>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</si>
  <si>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 xml:space="preserve">PRÊTS ET ACCEPTATIONS (NETS DE LA PROVISION POUR PERTES SUR CRÉANCES) </t>
  </si>
  <si>
    <t>Prêts aux entreprises et aux gouvernements et prêts à la consommation</t>
  </si>
  <si>
    <t>Prêts à la consommation</t>
  </si>
  <si>
    <t>Total des prêts à la consommation, montant net</t>
  </si>
  <si>
    <t>Dont :</t>
  </si>
  <si>
    <t>Agriculture</t>
  </si>
  <si>
    <t>Total des prêts douteux nets</t>
  </si>
  <si>
    <t>Total des radiations nettes</t>
  </si>
  <si>
    <t>Gouvernements</t>
  </si>
  <si>
    <t xml:space="preserve">Services aux entreprises </t>
  </si>
  <si>
    <t>La provision pour pertes sur créances de troisième stade (quatrième trimestre de 2017 et trimestres précédents : provision individuelle) est affectée aux prêts aux entreprises et aux gouvernements, y compris les acceptations, selon les catégories ci-dessus.</t>
  </si>
  <si>
    <t>Prêts douteux bruts par portefeuille :</t>
  </si>
  <si>
    <t>Total des prêts douteux bruts à la consommation</t>
  </si>
  <si>
    <t>Total des prêts douteux bruts aux entreprises et aux gouvernements</t>
  </si>
  <si>
    <t>Prêts douteux bruts par secteur géographique :</t>
  </si>
  <si>
    <t>Total de la provision pour pertes sur créances évaluée individuellement</t>
  </si>
  <si>
    <t xml:space="preserve">Provision pour pertes sur créances par portefeuille : </t>
  </si>
  <si>
    <t>Total de la provision pour pertes sur créances</t>
  </si>
  <si>
    <t>Prêts douteux nets par portefeuille :</t>
  </si>
  <si>
    <t>Total des prêts douteux nets à la consommation</t>
  </si>
  <si>
    <t>Total des prêts douteux nets aux entreprises et aux gouvernements</t>
  </si>
  <si>
    <t>Prêts douteux nets par secteur géographique :</t>
  </si>
  <si>
    <t>Prêts douteux bruts au début de la période</t>
  </si>
  <si>
    <t>Prêts à la consommation :</t>
  </si>
  <si>
    <t>Entreprises et gouvernements :</t>
  </si>
  <si>
    <t>Classement dans les prêts douteux au cours de la période</t>
  </si>
  <si>
    <t>Montants sortis du bilan</t>
  </si>
  <si>
    <t>Prêts douteux acquis</t>
  </si>
  <si>
    <t>Change et autres</t>
  </si>
  <si>
    <t>Prêts douteux bruts à la fin de la période</t>
  </si>
  <si>
    <t xml:space="preserve"> </t>
  </si>
  <si>
    <t>Comprennent les cessions de prêts.</t>
  </si>
  <si>
    <t xml:space="preserve">Dotation à la provision pour pertes sur créances des prêts douteux par portefeuille : </t>
  </si>
  <si>
    <t>Total de la dotation à la provision pour pertes sur créances des prêts douteux</t>
  </si>
  <si>
    <t xml:space="preserve">Dotation à la provision pour pertes sur créances des prêts douteux par secteur géographique : </t>
  </si>
  <si>
    <t>Total de la dotation à la provision pour pertes sur créances</t>
  </si>
  <si>
    <t>Évaluée collectivement</t>
  </si>
  <si>
    <t>Évaluée individuellement</t>
  </si>
  <si>
    <t xml:space="preserve">Comprend une dotation à la provision pour pertes sur créances pour les prêts personnels douteux, les prêts notés aux PME et les prêts hypothécaires et des radiations nettes des prêts sur cartes de crédit.   </t>
  </si>
  <si>
    <t xml:space="preserve">RADIATIONS NETTES </t>
  </si>
  <si>
    <t xml:space="preserve">Radiations nettes par portefeuille : </t>
  </si>
  <si>
    <t>Radiations nettes sur les prêts à la consommation</t>
  </si>
  <si>
    <t>Fabrication – biens d’équipement</t>
  </si>
  <si>
    <t>Radiations nettes sur les prêts aux entreprises et aux gouvernements</t>
  </si>
  <si>
    <t>Radiations nettes par secteur géographique :</t>
  </si>
  <si>
    <t>IAS 39</t>
  </si>
  <si>
    <t>Total de la provision pour pertes sur créances évaluée collectivement</t>
  </si>
  <si>
    <t>MODIFICATIONS À LA PROVISION POUR PERTES SUR CRÉANCES</t>
  </si>
  <si>
    <t>Total de la provision au début de la période selon l’IAS 39</t>
  </si>
  <si>
    <t>Radiations</t>
  </si>
  <si>
    <t>Recouvrements</t>
  </si>
  <si>
    <t>Produits d’intérêts sur les prêts douteux</t>
  </si>
  <si>
    <t xml:space="preserve">Provision individuelle </t>
  </si>
  <si>
    <t xml:space="preserve">Total de la provision pour pertes sur créances </t>
  </si>
  <si>
    <t>ACTIVITÉS DE NÉGOCIATION</t>
  </si>
  <si>
    <t xml:space="preserve">Prêts personnels </t>
  </si>
  <si>
    <t>Prêts hypothécaires à l’habitation</t>
  </si>
  <si>
    <t xml:space="preserve">Valeurs acquises en vertu de prises en pension de titres </t>
  </si>
  <si>
    <t xml:space="preserve">Produits de négociation en % du total des produits </t>
  </si>
  <si>
    <t xml:space="preserve">Produits de négociation (BIE) en % du total des produits </t>
  </si>
  <si>
    <t>Produits (pertes) sur les instruments financiers évalués/désignés</t>
  </si>
  <si>
    <t>A+B</t>
  </si>
  <si>
    <t xml:space="preserve">Produits de négociation par gamme de produits (BIE) </t>
  </si>
  <si>
    <t>Taux d’intérêt</t>
  </si>
  <si>
    <t xml:space="preserve">Change </t>
  </si>
  <si>
    <t>Marchandises</t>
  </si>
  <si>
    <t>Produits de change</t>
  </si>
  <si>
    <t>Produits de change – négociation</t>
  </si>
  <si>
    <t>Les produits de négociation se composent des produits nets d’intérêts et des produits autres que d’intérêts. Les produits nets d’intérêts proviennent des intérêts et dividendes liés aux actifs et aux passifs de négociation, autres que des dérivés,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</si>
  <si>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</si>
  <si>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Divers comprend les activités de crédit structuré en voie de liquidation.</t>
  </si>
  <si>
    <t>Par portefeuille :</t>
  </si>
  <si>
    <t xml:space="preserve">Prêts aux entreprises et aux gouvernements </t>
  </si>
  <si>
    <t>(En millions de dollars américains)</t>
  </si>
  <si>
    <t>Acceptations</t>
  </si>
  <si>
    <t>CONTRATS DE DÉRIVÉS EN COURS – MONTANTS NOTIONNELS</t>
  </si>
  <si>
    <t>Durée résiduelle du contrat</t>
  </si>
  <si>
    <t xml:space="preserve">     Analyse selon l’utilisation</t>
  </si>
  <si>
    <t xml:space="preserve">Total du montant notionnel </t>
  </si>
  <si>
    <t>Compte de négociation</t>
  </si>
  <si>
    <t>GAP</t>
  </si>
  <si>
    <t>Contrats de garantie de taux d’intérêt</t>
  </si>
  <si>
    <t>Total des dérivés de taux d’intérêt</t>
  </si>
  <si>
    <t>Dérivés de change</t>
  </si>
  <si>
    <t>Contrats à terme de gré à gré</t>
  </si>
  <si>
    <t>Total des dérivés de change</t>
  </si>
  <si>
    <t>Dérivés de crédit</t>
  </si>
  <si>
    <t>Swaps sur rendement total – protection vendue</t>
  </si>
  <si>
    <t>Swaps sur défaillance – protection souscrite</t>
  </si>
  <si>
    <t xml:space="preserve">Dérivés de gré à gré </t>
  </si>
  <si>
    <t>Swaps sur défaillance – protection vendue</t>
  </si>
  <si>
    <t xml:space="preserve">     – protection vendue</t>
  </si>
  <si>
    <t>Total des dérivés de crédit</t>
  </si>
  <si>
    <t>Dérivés sur métaux précieux</t>
  </si>
  <si>
    <t>Total des dérivés sur métaux précieux</t>
  </si>
  <si>
    <t>Autres dérivés sur marchandises</t>
  </si>
  <si>
    <t>Total des autres dérivés sur marchandises</t>
  </si>
  <si>
    <t>Total du montant notionnel</t>
  </si>
  <si>
    <t>GAP : Gestion de l’actif et du passif.</t>
  </si>
  <si>
    <t>TABLE DES MATIÈRES</t>
  </si>
  <si>
    <t>Coefficient d’efficacité ajusté</t>
  </si>
  <si>
    <t>PRINCIPALES INFORMATIONS FINANCIÈRES CONSOLIDÉES</t>
  </si>
  <si>
    <t xml:space="preserve">Points saillants financiers   </t>
  </si>
  <si>
    <t>TENDANCES TRIMESTRIELLES</t>
  </si>
  <si>
    <t xml:space="preserve">Produits nets d’intérêts </t>
  </si>
  <si>
    <t>Activités de négociation</t>
  </si>
  <si>
    <t>Produits autres que d’intérêts</t>
  </si>
  <si>
    <t>Bilan consolidé</t>
  </si>
  <si>
    <t xml:space="preserve">Charges autres que d’intérêts </t>
  </si>
  <si>
    <t>Bilan moyen résumé</t>
  </si>
  <si>
    <t xml:space="preserve">Informations sectorielles   </t>
  </si>
  <si>
    <t>Goodwill, logiciels et autres immobilisations incorporelles</t>
  </si>
  <si>
    <t>Informations sectorielles – Services bancaires personnels et PME, région du Canada</t>
  </si>
  <si>
    <t xml:space="preserve">État du résultat global consolidé </t>
  </si>
  <si>
    <t>Informations sectorielles – Groupe Entreprises et Gestion des avoirs, région du Canada</t>
  </si>
  <si>
    <t>État des variations des capitaux propres consolidé</t>
  </si>
  <si>
    <t>Biens administrés</t>
  </si>
  <si>
    <t>Informations sectorielles – Marchés des capitaux</t>
  </si>
  <si>
    <t>Biens sous gestion</t>
  </si>
  <si>
    <t>Informations sectorielles – Siège social et autres</t>
  </si>
  <si>
    <t>RENSEIGNEMENTS SUR LE CRÉDIT</t>
  </si>
  <si>
    <t>Prêts et acceptations (nets de la provision pour pertes sur créances)</t>
  </si>
  <si>
    <t>Modifications à la provision pour pertes sur créances</t>
  </si>
  <si>
    <t>Prêts douteux bruts</t>
  </si>
  <si>
    <t>Dotation à la provision pour pertes sur créances</t>
  </si>
  <si>
    <t>Provisions pour pertes sur créances</t>
  </si>
  <si>
    <t>Radiations nettes</t>
  </si>
  <si>
    <t>Prêts douteux nets</t>
  </si>
  <si>
    <t>Mesures financières du risque de crédit</t>
  </si>
  <si>
    <t>Modifications aux prêts douteux bruts</t>
  </si>
  <si>
    <t>Prêts en souffrance, mais non douteux</t>
  </si>
  <si>
    <t>TABLEAUX TRIMESTRIELS ADDITIONNELS</t>
  </si>
  <si>
    <t>Contrats de dérivés en cours – montants notionnels</t>
  </si>
  <si>
    <t>Juste valeur des dérivés</t>
  </si>
  <si>
    <t>Juste valeur des instruments financiers</t>
  </si>
  <si>
    <t>Annexe – Services bancaires personnels et commerciaux, région du Canada</t>
  </si>
  <si>
    <t>Mesures ajustées</t>
  </si>
  <si>
    <t>La direction évalue les résultats comme présentés et comme ajustés et juge que les deux façons sont des mesures de performance utiles. Les résultats ajustés excluent les éléments d’importance des résultats présentés et servent à calculer nos mesures ajustées mentionnées ci-dessous. Les éléments d’importance comprennent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</si>
  <si>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</si>
  <si>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Résultat dilué par action ajusté</t>
  </si>
  <si>
    <t>Nous ajustons le résultat dilué par action comme présenté pour éliminer l’incidence des éléments d’importance, nette de l’impôt sur le résultat, pour calculer le 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</si>
  <si>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</si>
  <si>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Nous ajustons le résultat net applicable aux porteurs d’actions ordinaires comme présenté pour éliminer l’incidence des éléments d’importance, nette de l’impôt sur le résultat, pour calculer le ratio de versement des dividendes ajusté.</t>
  </si>
  <si>
    <t>Nous ajustons le résultat net applicable aux porteurs d’actions ordinaires comme présenté pour éliminer l’incidence des éléments d’importance, nette d’impôt sur le résultat, pour calculer le rendement des capitaux propres applicables aux porteurs d’actions ordinaires ajusté.</t>
  </si>
  <si>
    <t>Nous ajustons le résultat avant impôt comme présenté et l’impôt sur le résultat comme présenté pour éliminer l’incidence des éléments d’importance afin de calculer le taux d’impôt effectif ajusté.</t>
  </si>
  <si>
    <t>Capital économique</t>
  </si>
  <si>
    <t>Le résultat net applicable aux actionnaires, ajusté pour une imputation au capital économique, détermine le profit économique. Il mesure le rendement généré par chaque unité d’exploitation stratégique en sus de notre coût des capitaux, permettant ainsi aux utilisateurs de notre information financière de connaître les contributions relatives à la valeur pour l’actionnaire. Le rapprochement du résultat net applicable aux actionnaires et du profit économique est présenté aux pages 9 à 13 des informations sectorielles.</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</si>
  <si>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</si>
  <si>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</si>
  <si>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Un rapprochement entre les mesures non conformes aux PCGR et les mesures conformes aux PCGR se rapportant à la CIBC consolidée est présenté à la page 2.</t>
  </si>
  <si>
    <t>Information</t>
  </si>
  <si>
    <t>financière</t>
  </si>
  <si>
    <t>supplémentaire</t>
  </si>
  <si>
    <t>Pour la période close</t>
  </si>
  <si>
    <t>Pour plus de renseignements, veuillez communiquer avec l’une des personnes suivantes :</t>
  </si>
  <si>
    <t>Swaps</t>
  </si>
  <si>
    <t>NOTES AUX UTILISATEURS</t>
  </si>
  <si>
    <t>Mesures non conformes aux PCGR</t>
  </si>
  <si>
    <t>Rapprochement des mesures non conformes aux PCGR et des mesures conformes aux PCGR</t>
  </si>
  <si>
    <t>Éléments d’importance</t>
  </si>
  <si>
    <t>Ratio de versement de dividendes ajusté</t>
  </si>
  <si>
    <t>Rendement des capitaux propres applicables aux porteurs d’actions ordinaires ajusté</t>
  </si>
  <si>
    <t>Taux d’impôt effectif ajusté</t>
  </si>
  <si>
    <t>Profit économique</t>
  </si>
  <si>
    <t>(en millions de dollars)</t>
  </si>
  <si>
    <t>T4/17</t>
  </si>
  <si>
    <t>T3/17</t>
  </si>
  <si>
    <t>T2/17</t>
  </si>
  <si>
    <t>T1/17</t>
  </si>
  <si>
    <t>Éléments d’ajustement :</t>
  </si>
  <si>
    <t xml:space="preserve">Incidence avant impôt des éléments d’importance </t>
  </si>
  <si>
    <t>Taux d’impôt effectif comme présenté</t>
  </si>
  <si>
    <t>Charges autres que d’intérêts</t>
  </si>
  <si>
    <t>Résultat avant impôt sur le résultat</t>
  </si>
  <si>
    <t>Impôt sur le résultat</t>
  </si>
  <si>
    <t>Résultat net</t>
  </si>
  <si>
    <t>Porteurs d’actions privilégiées</t>
  </si>
  <si>
    <t>Porteurs d’actions ordinaires</t>
  </si>
  <si>
    <t>Résultat net applicable aux actionnaires</t>
  </si>
  <si>
    <t>Mesures financières</t>
  </si>
  <si>
    <t>Sans objet.</t>
  </si>
  <si>
    <t xml:space="preserve">Valeurs mobilières </t>
  </si>
  <si>
    <t xml:space="preserve">Valeurs empruntées ou acquises en vertu de prises en pension de titres </t>
  </si>
  <si>
    <t>Titres secondaires</t>
  </si>
  <si>
    <t>Divers</t>
  </si>
  <si>
    <t xml:space="preserve">Divers </t>
  </si>
  <si>
    <t>Amortissement</t>
  </si>
  <si>
    <t>Résultats financiers</t>
  </si>
  <si>
    <t xml:space="preserve">Résultat avant impôt sur le résultat </t>
  </si>
  <si>
    <t xml:space="preserve">Produits autres que d’intérêts </t>
  </si>
  <si>
    <t>Soldes moyens</t>
  </si>
  <si>
    <t xml:space="preserve">Cartes de crédit </t>
  </si>
  <si>
    <t xml:space="preserve">Dépôts </t>
  </si>
  <si>
    <t xml:space="preserve">Coefficient d’efficacité </t>
  </si>
  <si>
    <t xml:space="preserve">Les produits intersectoriels représentent les commissions de vente internes et la répartition des produits selon le modèle de gestion fabricant–secteur client–distributeur.  </t>
  </si>
  <si>
    <t>Les actifs productifs d’intérêts moyens comprennent les dépôts productifs d’intérêts auprès d’autres banques, les valeurs mobilières et les prêts, nets des provisions.</t>
  </si>
  <si>
    <t xml:space="preserve">     Services bancaires commerciaux</t>
  </si>
  <si>
    <t xml:space="preserve">     Gestion des avoirs</t>
  </si>
  <si>
    <t xml:space="preserve">Total des produits </t>
  </si>
  <si>
    <t>Total de la dotation à (reprise sur) la provision pour pertes sur créances</t>
  </si>
  <si>
    <t xml:space="preserve">Particuliers </t>
  </si>
  <si>
    <t>Les montants relatifs aux prêts sont présentés avant toute provision connexe.</t>
  </si>
  <si>
    <t xml:space="preserve">     Divers</t>
  </si>
  <si>
    <t>Dépôts à vue non productifs d’intérêts</t>
  </si>
  <si>
    <t>Dépôts productifs d’intérêts</t>
  </si>
  <si>
    <t>Autres dépôts</t>
  </si>
  <si>
    <t>PROVISION POUR PERTES SUR CRÉANCES</t>
  </si>
  <si>
    <t>Prêts aux entreprises et aux gouvernements</t>
  </si>
  <si>
    <t>Comprises dans les autres passifs du bilan consolidé.</t>
  </si>
  <si>
    <t>Provision pour pertes sur créances de troisième stade</t>
  </si>
  <si>
    <t>Par secteur géographique :</t>
  </si>
  <si>
    <t>biais des autres éléments du résultat global (JVAERG)</t>
  </si>
  <si>
    <t>Informations sectorielles – Groupe Entreprises et Gestion des avoirs, région des États-Unis 
     – dollars canadiens</t>
  </si>
  <si>
    <t xml:space="preserve">Rendement des capitaux propres applicables aux porteurs 
     d’actions ordinaires comme présenté </t>
  </si>
  <si>
    <t>Ratio des fonds propres de première catégorie sous 
     forme d’actions ordinaires</t>
  </si>
  <si>
    <t>Capitaux propres moyens applicables aux porteurs 
     d’actions ordinaires</t>
  </si>
  <si>
    <t xml:space="preserve">Produits autres que d’intérêts – instruments financiers détenus à des </t>
  </si>
  <si>
    <t>fins autres que de négociation évalués/désignés à la JVRN</t>
  </si>
  <si>
    <t>Placements dans des entreprises associées et des coentreprises 
     comptabilisées selon la méthode de la mise en équivalence</t>
  </si>
  <si>
    <t>Variation nette des titres de créance évalués à la JVAERG (quatrième trimestre de 2017 et trimestres précédents : 
     titres de créances et titres de participation disponibles à la vente)</t>
  </si>
  <si>
    <t>Reclassement en résultat net de (profits nets) pertes nettes sur transactions de couverture sur investissements 
     dans des établissements à l’étranger</t>
  </si>
  <si>
    <t>Cumul des autres éléments du résultat global, nets de l’impôt sur le résultat, qui pourraient faire l’objet 
     d’un reclassement en résultat net</t>
  </si>
  <si>
    <t xml:space="preserve">Total des prêts aux entreprises et aux gouvernements, y compris les 
     acceptations, montant net </t>
  </si>
  <si>
    <t xml:space="preserve">Provision pour pertes sur créances de premier et de deuxième stades (quatrième trimestre de 2017 et </t>
  </si>
  <si>
    <t>trimestres précédents : provision collective pour pertes sur créances subies, mais non encore décelées)</t>
  </si>
  <si>
    <t>Provision pour pertes sur créances de premier et de 
     deuxième stades</t>
  </si>
  <si>
    <t>90 jours</t>
  </si>
  <si>
    <t>Swaps réglés par l’intermédiaire d’une chambre de 
     compensation centrale</t>
  </si>
  <si>
    <t xml:space="preserve"> Contrats de garantie de taux d’intérêt réglés par 
     l’intermédiaire d’une chambre de compensation 
    centrale </t>
  </si>
  <si>
    <t xml:space="preserve">Dérivés de taux d’intérêt </t>
  </si>
  <si>
    <t>Swaps sur défaillance réglés par l’intermédiaire d’une 
     chambre de compensation centrale</t>
  </si>
  <si>
    <t xml:space="preserve">    – protection souscrite</t>
  </si>
  <si>
    <t>Dérivés sur marchandises réglés par l’intermédiaire 
     d’une chambre de compensation centrale</t>
  </si>
  <si>
    <t xml:space="preserve"> valeurs mobilières</t>
  </si>
  <si>
    <t>(comprend les</t>
  </si>
  <si>
    <t>Engagements liés à des valeurs vendues en vertu de mises en pension 
     de titres</t>
  </si>
  <si>
    <t>JVAERG (quatrième trimestre de 2017 et trimestres
précédents : valeurs disponibles à la vente)</t>
  </si>
  <si>
    <t>Honoraires et charges liés au lancement de Financière Simplii et radiation connexe de Services financiers le 
     Choix du Président</t>
  </si>
  <si>
    <t xml:space="preserve">Profits (pertes) sur les instruments financiers évalués/désignés à la juste valeur par le biais du résultat </t>
  </si>
  <si>
    <t>Impôt sur le résultat attribué à chacune des composantes des autres éléments du 
   résultat global</t>
  </si>
  <si>
    <t xml:space="preserve">Juste valeur des titres de créance et des titres de participation évaluée à la juste valeur par le </t>
  </si>
  <si>
    <t>A trait à la provision collective (avant l’adoption de l’IFRS 9), à l’exception i) des prêts hypothécaires à l’habitation en souffrance depuis plus de 90 jours, ii) des prêts personnels et des prêts notés aux PME en souffrance depuis plus de 30 jours, iii) des radiations nettes dans le portefeuille de cartes de crédit et iv) de la provision collective liée à CIBC Bank USA, qui sont toutes présentées dans leurs unités d’exploitation stratégique respectives.</t>
  </si>
  <si>
    <t>Charges relatives à un ajustement fiscal net découlant de la réforme fiscale américaine</t>
  </si>
  <si>
    <t>APR aux fins des fonds propres de première catégorie 
   sous forme d’actions ordinaires</t>
  </si>
  <si>
    <t>Les équivalents temps plein sont une mesure qui normalise le nombre d’employés à temps plein et à temps partiel, le nombre d’employés qui touchent un salaire de base et des commissions et le nombre d’employés entièrement rémunérés à la commission dans les unités d’équivalents temps plein selon le nombre réel d’heures de travail rémunéré dans une période donnée, pour les personnes dont la rémunération est comprise à la ligne Salaires et avantages du personnel du compte de résultat consolidé.</t>
  </si>
  <si>
    <t>INFORMATIONS SECTORIELLES – SERVICES BANCAIRES PERSONNELS ET PME, RÉGION DU CANADA</t>
  </si>
  <si>
    <t>INFORMATIONS SECTORIELLES – GROUPE ENTREPRISES ET GESTION DES AVOIRS, RÉGION DES ÉTATS-UNIS – DOLLARS CANADIENS</t>
  </si>
  <si>
    <t>INFORMATIONS SECTORIELLES – GROUPE ENTREPRISES ET GESTION DES AVOIRS, RÉGION DES ÉTATS-UNIS – ÉQUIVALENT DOLLARS AMÉRICAINS</t>
  </si>
  <si>
    <t>Les prêts en souffrance sont des prêts dont le remboursement du principal ou le paiement des intérêts est en souffrance aux termes du contrat.</t>
  </si>
  <si>
    <t>Prêts douteux et acceptations nets/prêts et acceptations nets</t>
  </si>
  <si>
    <t>Dérivés sur actions</t>
  </si>
  <si>
    <t>Total des dérivés sur actions</t>
  </si>
  <si>
    <t xml:space="preserve">Valeur 
positive </t>
  </si>
  <si>
    <t xml:space="preserve">Valeur 
négative </t>
  </si>
  <si>
    <t xml:space="preserve">Titres de créance disponibles à la vente </t>
  </si>
  <si>
    <t>Titres de participation disponibles à la vente</t>
  </si>
  <si>
    <t>Juste
valeur</t>
  </si>
  <si>
    <t>IMPÔT SUR LE RÉSULTAT ATTRIBUÉ À CHACUNE DES COMPOSANTES DES AUTRES ÉLÉMENTS DU RÉSULTAT GLOBAL</t>
  </si>
  <si>
    <t>1 - 5
ans</t>
  </si>
  <si>
    <t>Plus de
5 ans</t>
  </si>
  <si>
    <t>Total
du montant
notionel</t>
  </si>
  <si>
    <t>Moins de
1 an</t>
  </si>
  <si>
    <t>Coût
amorti</t>
  </si>
  <si>
    <t>Profits nets (pertes nettes) découlant de la variation de la juste valeur des passifs désignés à leur juste
    valeur attribuable aux variations du risque de crédit</t>
  </si>
  <si>
    <t>T2/18</t>
  </si>
  <si>
    <t>Rapprochement des mesures non conformes aux PCGR</t>
  </si>
  <si>
    <t xml:space="preserve">     et des mesures conformes aux PCGR</t>
  </si>
  <si>
    <t xml:space="preserve">Coûts de transaction et coûts connexes à l’intégration et ajustements selon la méthode de l’acquisition </t>
  </si>
  <si>
    <t>2018</t>
  </si>
  <si>
    <t>Profits nets (pertes nettes) découlant de la variation de la juste valeur des passifs désignés
     à leur juste valeur attribuable aux variations du risque de crédit</t>
  </si>
  <si>
    <t>Attributions de remplacement réglées en instruments de capitaux propres dans le 
     cadre de l’acquisition de The PrivateBank</t>
  </si>
  <si>
    <t>Profits nets (pertes nettes) au titre des régimes d’avantages postérieurs à
      l’emploi à prestations définies</t>
  </si>
  <si>
    <t>Cumul des autres éléments du résultat global, nets de l’impôt sur le résultat, qui ne pourraient pas 
     faire l’objet d’un reclassement subséquent en résultat net</t>
  </si>
  <si>
    <t xml:space="preserve">     Actions privilégiées </t>
  </si>
  <si>
    <t xml:space="preserve">     Actions ordinaires</t>
  </si>
  <si>
    <t>Profits réalisés (pertes réalisées) sur les titres de participation désignés à la 
     JVAERG reclassés hors du cumul des autres éléments du résultat global</t>
  </si>
  <si>
    <t xml:space="preserve">     Variation nette de l’écart de change</t>
  </si>
  <si>
    <t xml:space="preserve">     Variation nette des valeurs évaluées à la JVAERG</t>
  </si>
  <si>
    <t xml:space="preserve">     Variation nette des couvertures de flux de trésorerie</t>
  </si>
  <si>
    <t xml:space="preserve">     Variation nette au titre des régimes d’avantages postérieurs à l’emploi à prestations définies</t>
  </si>
  <si>
    <t xml:space="preserve">     Variation nette attribuable aux variations du risque de crédit</t>
  </si>
  <si>
    <t xml:space="preserve">     Profits nets (pertes nettes) sur les titres de participation désignés à la JVAERG</t>
  </si>
  <si>
    <t xml:space="preserve">     Résultat net applicable aux participations ne donnant pas le contrôle</t>
  </si>
  <si>
    <t xml:space="preserve">     Dividendes</t>
  </si>
  <si>
    <t xml:space="preserve">     Prêts hypothécaires à l’habitation</t>
  </si>
  <si>
    <t xml:space="preserve">     Prêts personnels</t>
  </si>
  <si>
    <t xml:space="preserve">     Prêts hypothécaires autres qu’à l’habitation</t>
  </si>
  <si>
    <t xml:space="preserve">     Institutions financières</t>
  </si>
  <si>
    <t xml:space="preserve">     Commerce de détail et de gros</t>
  </si>
  <si>
    <t xml:space="preserve">     Services aux entreprises </t>
  </si>
  <si>
    <t xml:space="preserve">     Fabrication – biens d’équipement </t>
  </si>
  <si>
    <t xml:space="preserve">     Fabrication – biens de consommation</t>
  </si>
  <si>
    <t xml:space="preserve">     Immobilier et construction</t>
  </si>
  <si>
    <t xml:space="preserve">     Agriculture</t>
  </si>
  <si>
    <t xml:space="preserve">     Pétrole et gaz</t>
  </si>
  <si>
    <t xml:space="preserve">     Mines</t>
  </si>
  <si>
    <t xml:space="preserve">     Produits forestiers</t>
  </si>
  <si>
    <t xml:space="preserve">     Matériel informatique et logiciels</t>
  </si>
  <si>
    <t xml:space="preserve">     Télécommunications et câblodistribution</t>
  </si>
  <si>
    <t xml:space="preserve">     Édition, impression et diffusion</t>
  </si>
  <si>
    <t xml:space="preserve">     Transport</t>
  </si>
  <si>
    <t xml:space="preserve">     Services publics</t>
  </si>
  <si>
    <t xml:space="preserve">     Éducation, soins de santé et services sociaux</t>
  </si>
  <si>
    <t xml:space="preserve">     Prêts à la consommation</t>
  </si>
  <si>
    <t xml:space="preserve">     Canada</t>
  </si>
  <si>
    <t xml:space="preserve">     États-Unis</t>
  </si>
  <si>
    <t xml:space="preserve">     Autres pays</t>
  </si>
  <si>
    <t xml:space="preserve">     Entreprises et gouvernements</t>
  </si>
  <si>
    <t>Total de la dotation à la provision pour pertes sur créances – premier et deuxième stades 
     (quatrième trimestre de 2017 et trimestres précédents : subies, mais non encore décelées)</t>
  </si>
  <si>
    <t>Moyen pondéré dilué</t>
  </si>
  <si>
    <t>Rendement des capitaux propres applicables aux porteurs 
    d’actions ordinaires comme présenté et ajusté</t>
  </si>
  <si>
    <t>Rendement des capitaux propres applicables aux porteurs d’actions 
     ordinaires comme présenté</t>
  </si>
  <si>
    <t xml:space="preserve">Profits (pertes) sur les titres de créance évalués à la JVAERG et au coût amorti, montant net  </t>
  </si>
  <si>
    <t xml:space="preserve">Provision pour pertes sur créances de premier et de deuxième stades </t>
  </si>
  <si>
    <t>Dotation à la provision pour pertes sur créances – premier et deuxième stades 
     (quatrième trimestre de 2017 et trimestres précédents : subies, mais non encore décelées)</t>
  </si>
  <si>
    <t xml:space="preserve">31 à </t>
  </si>
  <si>
    <t>Variation nette des titres de créance évalués à la JVAERG (quatrième trimestre de 2017 et trimestres 
     précédents : titres de créances et titres de participation disponibles à la vente)</t>
  </si>
  <si>
    <t>T3/18</t>
  </si>
  <si>
    <t xml:space="preserve">     Gouvernements</t>
  </si>
  <si>
    <t xml:space="preserve">Charge de rémunération découlant des attributions fondées sur des actions 
   réglées en instruments de capitaux propres </t>
  </si>
  <si>
    <t>Exercice d’options sur actions et règlement d’autres attributions fondées sur des actions 
   réglées en instruments de capitaux propres</t>
  </si>
  <si>
    <t>(quatrième trimestre de 2017 et trimestres précédents : titres de créance
    et titres de participation disponibles à la vente)</t>
  </si>
  <si>
    <t xml:space="preserve">Titres de créance et titres de participation évalués à la </t>
  </si>
  <si>
    <t>Jason Patchett, premier directeur, Relations avec les investisseurs (416) 980-8691</t>
  </si>
  <si>
    <t>Particuliers</t>
  </si>
  <si>
    <t>Éléments qui ne pourraient faire l’objet d’un reclassement subséquent en résultat net</t>
  </si>
  <si>
    <t>Comprend la comptabilisation de reports en avant de pertes au titre d’écarts de change liés à l’investissement net dans des établissements à l’étranger de la CIBC qui avaient été reclassés dans les résultats non distribués au moment de notre transition aux IFRS en 2012.</t>
  </si>
  <si>
    <t>Amortissement d’immobilisations incorporelles liées aux acquisitions ou acquises</t>
  </si>
  <si>
    <t>Provision collective</t>
  </si>
  <si>
    <t>(quatrième trimestre de 2017 et trimestres précédents : profits sur valeurs disponibles à la vente, montant net)</t>
  </si>
  <si>
    <t xml:space="preserve">Engagements liés à des valeurs vendues en vertu de mises en pension de titres </t>
  </si>
  <si>
    <t xml:space="preserve">Titres de créance évalués à la JVAERG </t>
  </si>
  <si>
    <t xml:space="preserve">Titres de participation désignés à la JVAERG  </t>
  </si>
  <si>
    <t xml:space="preserve">Valeurs obligatoirement évaluées et désignées à la JVRN </t>
  </si>
  <si>
    <t xml:space="preserve">Valeurs détenues jusqu’à leur échéance </t>
  </si>
  <si>
    <t xml:space="preserve">Valeurs évaluées au coût amorti </t>
  </si>
  <si>
    <t xml:space="preserve">Valeurs du compte de négociation et valeurs désignées à leur juste valeur </t>
  </si>
  <si>
    <t xml:space="preserve">Provision pour pertes sur créances </t>
  </si>
  <si>
    <t xml:space="preserve">Engagements de clients en vertu d’acceptations </t>
  </si>
  <si>
    <t xml:space="preserve">Engagements liés à des valeurs vendues à découvert </t>
  </si>
  <si>
    <t xml:space="preserve">Garantie au comptant au titre de valeurs prêtées </t>
  </si>
  <si>
    <t>Reclassement en résultat net de (profits nets) pertes nettes sur transactions de couverture sur investissements dans
     des établissements à l’étranger</t>
  </si>
  <si>
    <t xml:space="preserve">INFORMATIONS SECTORIELLES – MARCHÉS DES CAPITAUX  </t>
  </si>
  <si>
    <t xml:space="preserve">INFORMATIONS SECTORIELLES – SIÈGE SOCIAL ET AUTRES  </t>
  </si>
  <si>
    <t xml:space="preserve">Total de la provision pour pertes sur créances de premier et de deuxième stades (quatrième trimestre de 2017 et   </t>
  </si>
  <si>
    <t xml:space="preserve">ANNEXE – SERVICES BANCAIRES PERSONNELS ET COMMERCIAUX, RÉGION DU CANADA  </t>
  </si>
  <si>
    <t>T4/18</t>
  </si>
  <si>
    <t>UNDRAWN COMMITMENTS, NET OF ALLOWANCE FOR CREDIT LOSSES</t>
  </si>
  <si>
    <t>($ millions)</t>
  </si>
  <si>
    <t>Undrawn commitments</t>
  </si>
  <si>
    <t>United States</t>
  </si>
  <si>
    <t>Other countries</t>
  </si>
  <si>
    <t>Total undrawn commitments</t>
  </si>
  <si>
    <t>Residential mortgages</t>
  </si>
  <si>
    <t>Personal</t>
  </si>
  <si>
    <t>Credit card</t>
  </si>
  <si>
    <t>Total net consumer undrawn</t>
  </si>
  <si>
    <t>Non-residential mortgages</t>
  </si>
  <si>
    <t>Financial institutions</t>
  </si>
  <si>
    <t>Retail and wholesale</t>
  </si>
  <si>
    <t>Business services</t>
  </si>
  <si>
    <t xml:space="preserve">Manufacturing - capital goods </t>
  </si>
  <si>
    <t>Manufacturing - consumer goods</t>
  </si>
  <si>
    <t>Real estate and construction</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</si>
  <si>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</si>
  <si>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</si>
  <si>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</si>
  <si>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</si>
  <si>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</si>
  <si>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</si>
  <si>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</si>
  <si>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</si>
  <si>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</si>
  <si>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</si>
  <si>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</si>
  <si>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Stages 1 and 2 allowance for credit losses (Q4/17 and prior: collective allowance</t>
  </si>
  <si>
    <t>allocated to business and government loans)</t>
  </si>
  <si>
    <t xml:space="preserve"> 1</t>
  </si>
  <si>
    <t>Total net business and government undrawn commitments</t>
  </si>
  <si>
    <t>Total net undrawn commitments</t>
  </si>
  <si>
    <t>Stage 3 allowance for credit losses (Q4/17 and prior: individual allowance) is allocated to business and government undrawn commitments, by category above.</t>
  </si>
  <si>
    <t>à la JVRN, montant net (quatrième trimestre de 2017 et trimestres précédents :</t>
  </si>
  <si>
    <t>produits (pertes) de négociation et profits sur valeurs désignées à leur juste
     valeur, montant net</t>
  </si>
  <si>
    <t>DBRS</t>
  </si>
  <si>
    <t>AA</t>
  </si>
  <si>
    <t>Fitch</t>
  </si>
  <si>
    <t>AA-</t>
  </si>
  <si>
    <t>Moody's</t>
  </si>
  <si>
    <t>Aa2</t>
  </si>
  <si>
    <t>A1</t>
  </si>
  <si>
    <t>Aa3</t>
  </si>
  <si>
    <t>S&amp;P</t>
  </si>
  <si>
    <t>A+</t>
  </si>
  <si>
    <t>AA(L)</t>
  </si>
  <si>
    <t>A2</t>
  </si>
  <si>
    <t>BBB+</t>
  </si>
  <si>
    <t>Incidence après impôt des éléments d’importance sur les participations ne donnant pas le contrôle</t>
  </si>
  <si>
    <t>Incidence après impôt des éléments d’importance sur le résultat net applicable aux porteurs d’actions ordinaires</t>
  </si>
  <si>
    <t>Transfert dans les prêts productifs au cours de l’exercice</t>
  </si>
  <si>
    <t>Dépôts bancaires commerciaux</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</si>
  <si>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permettre aux investisseurs de mieux comprendre la façon dont la direction évalue le rendement des activités sous-jacentes.</t>
  </si>
  <si>
    <t xml:space="preserve">(CIBC FirstCaribbean) par suite de la restructuration de la dette du gouvernement de la Barbade </t>
  </si>
  <si>
    <t xml:space="preserve">Pertes supplémentaires sur les titres de créance et les prêts de FirstCaribbean International Bank Limited </t>
  </si>
  <si>
    <t>Comprennent les créances de premier rang émises avant le 23 septembre 2018 ainsi que les créances de premier rang émises à compter du 23 septembre 2018 qui ne sont pas assujetties aux règlements relatifs à la recapitalisation interne publiés par le ministère des Finances du Canada.</t>
  </si>
  <si>
    <t>Comprennent les passifs qui peuvent être convertis en vertu des règlements relatifs à la recapitalisation interne.</t>
  </si>
  <si>
    <t xml:space="preserve">Comprennent les produits de change découlant de la conversion de positions en devises, des opérations de change et des activités économiques de couverture liées aux devises, ainsi que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</si>
  <si>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t>Profits nets (pertes nettes) découlant de la variation de la juste valeur des passifs désignés à leur 
      juste valeur attribuable aux variations du risque de crédit</t>
  </si>
  <si>
    <t>Au quatrième trimestre de 2018, des prêts d'une valeur nominale de 116 M$ ont été décomptabilisés en raison d’un accord de restructuration de la dette conclu avec le gouvernement de la Barbade le 31 octobre 2018.</t>
  </si>
  <si>
    <t>Total de la dotation à la provision pour pertes sur créances des prêts douteux par secteur géographique</t>
  </si>
  <si>
    <t>le 31 janvier 2019</t>
  </si>
  <si>
    <t>T1/19</t>
  </si>
  <si>
    <r>
      <t xml:space="preserve">Résultats financiers </t>
    </r>
    <r>
      <rPr>
        <sz val="7.5"/>
        <rFont val="Frutiger LT Std 45 Light"/>
        <family val="2"/>
      </rPr>
      <t>(en millions de dollars)</t>
    </r>
  </si>
  <si>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de la dotation à la provision pour pertes sur créances liées : i) aux prêts hypothécaires à l’habitation productifs en souffrance depuis plus de 90 jours et ii) aux prêts personnels et aux prêts notés aux PME productifs en souffrance depuis plus de 30 jours, qui était comptabilisée dans les Services bancaires personnels et PME, région du Canada.</t>
    </r>
  </si>
  <si>
    <r>
      <t>À compter du 1</t>
    </r>
    <r>
      <rPr>
        <vertAlign val="superscript"/>
        <sz val="6"/>
        <rFont val="Frutiger LT Std 45 Light"/>
        <family val="2"/>
      </rPr>
      <t>er</t>
    </r>
    <r>
      <rPr>
        <sz val="6"/>
        <rFont val="Frutiger LT Std 45 Light"/>
        <family val="2"/>
      </rPr>
      <t xml:space="preserve"> novembre 2017, correspond à la provision pour les pertes sur créances de troisième stade. Au quatrième trimestre de 2017 et pour les trimestres précédents, correspond à la provision individuelle et à la tranche de la provision collective relativement aux prêts douteux, qui sont généralement en souffrance depuis plus de 90 jours. </t>
    </r>
  </si>
  <si>
    <r>
      <t>À compter du 1</t>
    </r>
    <r>
      <rPr>
        <vertAlign val="superscript"/>
        <sz val="6"/>
        <rFont val="Frutiger LT Std 45 Light"/>
        <family val="2"/>
      </rPr>
      <t xml:space="preserve">er </t>
    </r>
    <r>
      <rPr>
        <sz val="6"/>
        <rFont val="Frutiger LT Std 45 Light"/>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</si>
  <si>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
        <rFont val="Frutiger LT Std 45 Light"/>
        <family val="2"/>
      </rPr>
      <t>er</t>
    </r>
    <r>
      <rPr>
        <sz val="6"/>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</si>
  <si>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 xml:space="preserve">       Incidence de l’adoption de l’IFRS 9 au 1</t>
    </r>
    <r>
      <rPr>
        <vertAlign val="superscript"/>
        <sz val="7"/>
        <rFont val="Frutiger LT Std 45 Light"/>
        <family val="2"/>
      </rPr>
      <t>er</t>
    </r>
    <r>
      <rPr>
        <sz val="7"/>
        <rFont val="Frutiger LT Std 45 Light"/>
        <family val="2"/>
      </rPr>
      <t xml:space="preserve"> novembre 2017</t>
    </r>
  </si>
  <si>
    <r>
      <t xml:space="preserve">     Incidence de l’adoption de l’IFRS 9 au 1</t>
    </r>
    <r>
      <rPr>
        <vertAlign val="superscript"/>
        <sz val="7"/>
        <rFont val="Frutiger LT Std 45 Light"/>
        <family val="2"/>
      </rPr>
      <t>er</t>
    </r>
    <r>
      <rPr>
        <sz val="7"/>
        <rFont val="Frutiger LT Std 45 Light"/>
        <family val="2"/>
      </rPr>
      <t xml:space="preserve"> novembre 2017</t>
    </r>
  </si>
  <si>
    <r>
      <t>À compter du 1</t>
    </r>
    <r>
      <rPr>
        <vertAlign val="superscript"/>
        <sz val="6"/>
        <rFont val="Frutiger LT Std 45 Light"/>
        <family val="2"/>
      </rPr>
      <t>er</t>
    </r>
    <r>
      <rPr>
        <sz val="6"/>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</si>
  <si>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5"/>
        <rFont val="Frutiger LT Std 45 Light"/>
        <family val="2"/>
      </rPr>
      <t>er</t>
    </r>
    <r>
      <rPr>
        <sz val="6.5"/>
        <rFont val="Frutiger LT Std 45 Light"/>
        <family val="2"/>
      </rPr>
      <t xml:space="preserve"> novembre 2017, les prêts douteux nets correspondent aux prêts douteux bruts, compte non tenu de la provision pour pertes sur créances de troisième stade (quatrième trimestre de 2017 et trimestres précédents : les prêts douteux nets se calculaient en déduisant des prêts douteux bruts la provision individuelle et la tranche de la provision collective relative aux prêts douteux, qui étaient généralement des prêts en souffrance depuis 90 jours). </t>
    </r>
  </si>
  <si>
    <r>
      <t>À compter du 1</t>
    </r>
    <r>
      <rPr>
        <vertAlign val="superscript"/>
        <sz val="6.5"/>
        <rFont val="Frutiger LT Std 45 Light"/>
        <family val="2"/>
      </rPr>
      <t>er</t>
    </r>
    <r>
      <rPr>
        <sz val="6.5"/>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</si>
  <si>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
        <rFont val="Frutiger LT Std 45 Light"/>
        <family val="2"/>
      </rPr>
      <t xml:space="preserve">er </t>
    </r>
    <r>
      <rPr>
        <sz val="6"/>
        <rFont val="Frutiger LT Std 45 Light"/>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</si>
  <si>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7"/>
        <rFont val="Frutiger LT Std 45 Light"/>
        <family val="2"/>
      </rPr>
      <t xml:space="preserve">er </t>
    </r>
    <r>
      <rPr>
        <sz val="7"/>
        <rFont val="Frutiger LT Std 45 Light"/>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</si>
  <si>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 xml:space="preserve">     Incidence de l’adoption de l’IFRS 9 au 1</t>
    </r>
    <r>
      <rPr>
        <vertAlign val="superscript"/>
        <sz val="7.5"/>
        <rFont val="Frutiger LT Std 45 Light"/>
        <family val="2"/>
      </rPr>
      <t>er</t>
    </r>
    <r>
      <rPr>
        <sz val="7.5"/>
        <rFont val="Frutiger LT Std 45 Light"/>
        <family val="2"/>
      </rPr>
      <t xml:space="preserve"> novembre 2017</t>
    </r>
  </si>
  <si>
    <r>
      <t>Incidence de l’adoption de l’IFRS 9 au 1</t>
    </r>
    <r>
      <rPr>
        <vertAlign val="superscript"/>
        <sz val="7.5"/>
        <rFont val="Frutiger LT Std 45 Light"/>
        <family val="2"/>
      </rPr>
      <t>er</t>
    </r>
    <r>
      <rPr>
        <sz val="7.5"/>
        <rFont val="Frutiger LT Std 45 Light"/>
        <family val="2"/>
      </rPr>
      <t xml:space="preserve"> novembre 2017</t>
    </r>
  </si>
  <si>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de la dotation à la provision pour pertes sur créances liées à CIBC Bank USA, qui était comptabilisée dans Groupe Entreprises et Gestion des avoirs, région des États-Unis, et de la dotation à la provision pour pertes sur créances liées : i) aux prêts hypothécaires à l’habitation productifs en souffrance depuis plus de 90 jours et ii) aux prêts personnels et aux prêts notés aux PME productifs en souffrance depuis plus de 30 jours, qui était comptabilisée dans les Services bancaires personnels et PME, région du Canada. La dotation à la provision pour pertes sur créances liées à CIBC FirstCaribbean continue d’être comptabilisée dans Siège social et autres.</t>
    </r>
  </si>
  <si>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l’unité d’exploitation stratégique. Au cours des périodes précédentes, la dotation à la provision pour pertes sur prêts productifs était comptabilisée dans Siège social et autres.</t>
    </r>
  </si>
  <si>
    <r>
      <t>Depuis l’adoption de l’IFRS 9, le 1</t>
    </r>
    <r>
      <rPr>
        <vertAlign val="superscript"/>
        <sz val="6"/>
        <rFont val="Frutiger LT Std 45 Light"/>
        <family val="2"/>
      </rPr>
      <t xml:space="preserve">er </t>
    </r>
    <r>
      <rPr>
        <sz val="6"/>
        <rFont val="Frutiger LT Std 45 Light"/>
        <family val="2"/>
      </rPr>
      <t>novembre 2017, nous comptabilisons la dotation à la provision pour pertes sur prêts douteux et prêts productifs dans l’unité d’exploitation stratégique. Au cours des périodes précédentes, la dotation à la provision pour pertes sur prêts productifs autres que ceux de CIBC Bank USA était comptabilisée dans Siège social et autres.</t>
    </r>
  </si>
  <si>
    <r>
      <t>Depuis l’adoption de l’IFRS 9, le 1</t>
    </r>
    <r>
      <rPr>
        <vertAlign val="superscript"/>
        <sz val="6"/>
        <rFont val="Frutiger LT Std 45 Light"/>
        <family val="2"/>
      </rPr>
      <t>er</t>
    </r>
    <r>
      <rPr>
        <sz val="6"/>
        <rFont val="Frutiger LT Std 45 Light"/>
        <family val="2"/>
      </rPr>
      <t xml:space="preserve"> novembre 2017, nous comptabilisons la dotation à la provision pour pertes sur prêts douteux et prêts productifs dans l’unité d’exploitation stratégique. Au cours des périodes précédentes, la dotation à la provision pour pertes sur prêts productifs était comptabilisée dans Siège social et autres.</t>
    </r>
  </si>
  <si>
    <r>
      <t>La CIBC compte quatre unités d’exploitation stratégique</t>
    </r>
    <r>
      <rPr>
        <b/>
        <sz val="8"/>
        <rFont val="Frutiger LT Std 45 Light"/>
        <family val="2"/>
      </rPr>
      <t xml:space="preserve"> :</t>
    </r>
  </si>
  <si>
    <r>
      <rPr>
        <b/>
        <sz val="8"/>
        <rFont val="Frutiger LT Std 45 Light"/>
        <family val="2"/>
      </rPr>
      <t xml:space="preserve">Groupe Entreprises et Gestion des avoirs, région du Canada, </t>
    </r>
    <r>
      <rPr>
        <sz val="8"/>
        <rFont val="Frutiger LT Std 45 Light"/>
        <family val="2"/>
      </rPr>
      <t>est un secteur supérieur axé sur les relations qui offre des services bancaires et des services de gestion des avoirs aux sociétés du marché intermédiaire, aux entrepreneurs, aux particuliers et aux familles à valeur nette élevée, de partout au Canada.</t>
    </r>
  </si>
  <si>
    <r>
      <t xml:space="preserve">Groupe Entreprises et Gestion des avoirs, région des États-Unis, </t>
    </r>
    <r>
      <rPr>
        <sz val="8"/>
        <rFont val="Frutiger LT Std 45 Light"/>
        <family val="2"/>
      </rPr>
      <t>est un secteur supérieur axé sur les relations qui offre des services bancaires commerciaux, des services bancaires aux particuliers et aux petites et moyennes entreprises, ainsi que des services bancaires de gestion des avoirs afin de répondre aux besoins des sociétés du marché intermédiaire, des dirigeants, des entrepreneurs, des particuliers et des familles à valeur nette élevée de tous les marchés que nous desservons aux États-Unis.</t>
    </r>
  </si>
  <si>
    <r>
      <rPr>
        <b/>
        <sz val="8"/>
        <rFont val="Frutiger LT Std 45 Light"/>
        <family val="2"/>
      </rPr>
      <t>Marchés des capitaux</t>
    </r>
    <r>
      <rPr>
        <sz val="8"/>
        <rFont val="Frutiger LT Std 45 Light"/>
        <family val="2"/>
      </rPr>
      <t xml:space="preserve"> offre des produits et des services intégrés de réseau mondial, des services consultatifs et d’exécution en placement, des services financiers aux entreprises et des services de recherche de premier plan aux grandes entreprises, aux gouvernements et à des clients institutionnels à l’échelle mondiale. </t>
    </r>
  </si>
  <si>
    <t>net (JVRN), montant net (quatrième trimestre de 2017 et trimestres précédents : produits (pertes) 
   de négociation et profits (pertes) sur valeurs désignées à leur juste valeur, montant net)</t>
  </si>
  <si>
    <t>Valeurs mobilières</t>
  </si>
  <si>
    <t>Voir la note 1 sur les produits autres que d’intérêts à la page 6.</t>
  </si>
  <si>
    <t>Actif moyen</t>
  </si>
  <si>
    <t>Provision pour pertes sur créances de premier et de deuxième stades (quatrième trimestre de 2017 et 
     trimestres précédents : provision collective pour pertes sur créances) – facilités de crédit inutilisées et autres expositions hors bilan</t>
  </si>
  <si>
    <t>Compte non tenu de 60 532 actions subalternes au 31 janvier 2019 (60 764 au 31 octobre 2018).</t>
  </si>
  <si>
    <t>Comprend un montant de 27 M$ (26 M$ au quatrième trimestre de 2018) au titre de l’amortissement et de la perte de valeur d’autres immobilisations incorporelles.</t>
  </si>
  <si>
    <t>Les produits et l’impôt sur le résultat sont présentés sur une BIE. Par conséquent, les produits et l’impôt sur le résultat comprennent un ajustement selon la BIE de néant (néant au quatrième trimestre de 2018). Les montants compensatoires équivalents inclus dans les produits et l’impôt sur le résultat sont présentés dans Siège social et autres.</t>
  </si>
  <si>
    <t>Les produits et l’impôt sur le résultat sont présentés sur une BIE. Par conséquent, les produits et l’impôt sur le résultat comprennent un ajustement selon la BIE de 41 M$ (30 M$ au quatrième trimestre de 2018). Les montants compensatoires équivalents inclus dans les produits et l’impôt sur le résultat sont présentés dans Siège social et autres.</t>
  </si>
  <si>
    <t>Les produits et l’impôt sur le résultat de Marchés des capitaux et de Groupe Entreprises et Gestion des avoirs, région des États-Unis sont présentés sur une BIE. Les montants compensatoires équivalents inclus dans les produits et l’impôt sur le résultat sont présentés dans Siège social et autres. Par conséquent, les produits et l’impôt sur le résultat comprennent un ajustement selon la BIE de 41 M$ (30 M$ au quatrième trimestre de 2018).</t>
  </si>
  <si>
    <t>Comprennent un ajustement selon la BIE de 41 M$ (30 M$ au quatrième trimestre de 2018).</t>
  </si>
  <si>
    <t>Les dérivés de gré à gré qui ne sont pas réglés par l’intermédiaire d’une chambre de compensation centrale sont composés d’un montant de 1 237,9 G$ (1 064,5 G$ au quatrième trimestre de 2018) avec des contreparties ayant des ententes bidirectionnelles quant aux garanties données, de 30,1 G$ (33,8 G$ au quatrième trimestre de 2018) avec des contreparties ayant des ententes unidirectionnelles quant aux garanties données, et de 208,6 G$ (185,8 G$ au quatrième trimestre de 2018) avec des contreparties n’ayant pas d’ententes quant aux garanties données. Toutes les contreparties avec lesquelles nous avons des ententes unidirectionnelles quant aux garanties données sont des entités souveraines.</t>
  </si>
  <si>
    <t>DBRS Limited (DBRS)</t>
  </si>
  <si>
    <t>Fitch Ratings Inc. (Fitch)</t>
  </si>
  <si>
    <t>Moody's Investors Service, Inc. (Moody's)</t>
  </si>
  <si>
    <t>Standard &amp; Poor's Ratings Services (S&amp;P)</t>
  </si>
  <si>
    <t>Hratch Panossian, vice-président à la direction, contrôleur général et Relations avec les investisseurs (416) 956-3317</t>
  </si>
  <si>
    <t>Le capital économique fournit le cadre permettant d’évaluer le rendement de chaque unité d’exploitation stratégique, proportionnellement au risque pris. La mesure du capital économique est donc fondée sur une estimation des capitaux propres requis par les entreprises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</si>
  <si>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Les coûts de transaction comprennent les frais juridiques et les autres honoraires de consultation, les coûts de financement ayant trait au financement préalable de la composante en espèces de la contrepartie de l’acquisition et les ajustements d’intérêts liés à l’obligation à payer aux actionnaires opposants. Les coûts connexes à l’intégration sont des coûts directs et marginaux engagés dans le cadre de la planification et de l’exécution de l’intégration des activités de The PrivateBank (renommée par la suite CIBC Bank USA) et de Geneva Advisors à celles de la CIBC, notamment la recherche d’occasions de ventes croisées et l’accroissement des services dans le marché américain, l’actualisation et la conversion des systèmes et processus, la gestion de projets, les déplacements liés à l’intégration, les indemnités de départ, les honoraires de consultation et les frais de commercialisation liés à la nouvelle marque. Les ajustements selon la méthode de l’acquisition, inclus à titre d’éléments d’importance à compter du quatrième trimestre de 2017, comprennent l’écart associé à la juste valeur des prêts acquis de The PrivateBank à la date d’acquisition, la provision collective établie à l’égard des nouveaux prêts accordés et du renouvellement des prêts acquis (avant l’adoption de l’IFRS 9 au premier trimestre de 2018), et les variations de la juste valeur de la contrepartie conditionnelle versée à l’acquisition de Geneva Advisors et Wellington Financial.</t>
  </si>
  <si>
    <t xml:space="preserve">Mesures de qualité du bilan et mesures en matière de liquidité </t>
  </si>
  <si>
    <t>APR total</t>
  </si>
  <si>
    <t xml:space="preserve">Total de la dotation à (reprise de) la provision pour pertes sur créances </t>
  </si>
  <si>
    <t>Comprend des profits de 13 M$ (3 M$ de pertes au quatrième trimestre de 2018) ayant trait à nos placements dans des entreprises associées et des coentreprises comptabilisées selon la méthode de la mise en équivalence.</t>
  </si>
  <si>
    <r>
      <t>Incidence de l’adoption de l’IFRS 15 au 1</t>
    </r>
    <r>
      <rPr>
        <vertAlign val="superscript"/>
        <sz val="7.5"/>
        <rFont val="Frutiger LT Std 45 Light"/>
        <family val="2"/>
      </rPr>
      <t>er</t>
    </r>
    <r>
      <rPr>
        <sz val="7.5"/>
        <rFont val="Frutiger LT Std 45 Light"/>
        <family val="2"/>
      </rPr>
      <t xml:space="preserve"> novembre 2018 </t>
    </r>
  </si>
  <si>
    <t>Solde au début de la période, après modifications de méthodes comptables</t>
  </si>
  <si>
    <t>Solde au début de la période, avant modifications de méthodes comptables</t>
  </si>
  <si>
    <t>Provision pour pertes sur créances de troisième stade – facilités de crédit inutilisées et autres expositions hors bilan</t>
  </si>
  <si>
    <t xml:space="preserve"> Total de la provision pour pertes sur créances sur les facilités de crédit inutilisées et autres expositions 
    hors bilan</t>
  </si>
  <si>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 i) des prêts hypothécaires à l’habitation productifs en souffrance depuis plus de 90 jours et ii) des prêts personnels et aux prêts notés aux PME productifs en souffrance depuis plus de 30 jours, qui était comptabilisée dans les Services bancaires personnels et PME, région du Canada.</t>
    </r>
  </si>
  <si>
    <t>Ce document n’est pas audité et doit être lu avec notre rapport aux actionnaires et notre communiqué de presse pour le premier trimestre de 2019, ainsi qu’avec notre Rapport annuel de 2018 (comprenant les états financiers consolidés audités et le rapport de gestion). D’autres renseignements financiers peuvent être obtenus dans le cadre de nos présentations trimestrielles aux investisseurs, ainsi que de la webdiffusion audio sur les résultats trimestriels. Toute l’information pertinente présentée dans le présent document a été préparée selon les Normes internationales d’information financière (IFRS) et tous les montants sont libellés en millions de dollars canadiens, à moins d’indication contraire.</t>
  </si>
  <si>
    <t>Informations sectorielles – Groupe Entreprises et Gestion des avoirs, région des États-Unis 
     – équivalent en dollars américains</t>
  </si>
  <si>
    <t xml:space="preserve">Charge au titre d’un paiement effectué à Air Canada, y compris les taxes de vente et les coûts de transaction connexes, afin d’assurer notre participation au nouveau programme de fidélisation </t>
  </si>
  <si>
    <r>
      <t>Ratio obtenu en divisant la dotation à la provision pour pertes sur prêts douteux par les prêts et acceptations bancaires moyens, net de la provision pour pertes sur créances. Depuis le premier trimestre de 2018, par suite de l’adoption de l’IFRS 9 le 1</t>
    </r>
    <r>
      <rPr>
        <vertAlign val="superscript"/>
        <sz val="6.5"/>
        <rFont val="Frutiger LT Std 45 Light"/>
        <family val="2"/>
      </rPr>
      <t>er</t>
    </r>
    <r>
      <rPr>
        <sz val="6.5"/>
        <rFont val="Frutiger LT Std 45 Light"/>
        <family val="2"/>
      </rPr>
      <t xml:space="preserve"> novembre 2017, la dotation à la provision pour pertes sur prêts douteux (troisième stade) est calculée conformément à l’IFRS 9. Les montants de 2017 et des périodes précédentes ont été calculés conformément à l’International Accounting Standard (IAS) 39.</t>
    </r>
  </si>
  <si>
    <t>Au cours de 2018, avant d’appliquer les exigences relatives au plancher de fonds propres applicables, il existait trois différents niveaux d’APR aux fins du calcul des ratios de fonds propres de première catégorie sous forme d’actions ordinaires, de fonds propres de première catégorie et du total des fonds propres, car en 2014, la CIBC avait choisi d'intégrer progressivement l’exigence de fonds propres pour les rajustements de l’évaluation du crédit (REC), comme l'autorise la ligne directrice du Bureau du surintendant des institutions financières (BSIF). À compter du premier trimestre de 2019, les ratios sont calculés en fonction du même niveau d’APR puisque l’intégration progressive de l’exigence de fonds propres pour les REC est terminée.</t>
  </si>
  <si>
    <r>
      <rPr>
        <b/>
        <sz val="8"/>
        <rFont val="Frutiger LT Std 45 Light"/>
        <family val="2"/>
      </rPr>
      <t xml:space="preserve">Services bancaires personnels et PME, région du Canada </t>
    </r>
    <r>
      <rPr>
        <sz val="8"/>
        <rFont val="Frutiger LT Std 45 Light"/>
        <family val="2"/>
      </rPr>
      <t>offre aux particuliers et entreprises au Canada des conseils, des produits et des services financiers par l’entremise d’une équipe dans nos centres bancaires, de même qu'au moyen de nos canaux directs, mobiles ou d’accès à distance.</t>
    </r>
  </si>
  <si>
    <t xml:space="preserve">Fonds communs de placement de détail et fonds négociés en Bourse (FNB) canadiens </t>
  </si>
  <si>
    <t xml:space="preserve">Fonds communs de placement de détail et FNB canadiens </t>
  </si>
  <si>
    <t>Certaines informations ont été reclassées afin d’être conformes à la présentation adoptée pour le trimestre considéré. Le secteur Divers figure maintenant dans Services financiers aux entreprises et de Banque d’investissement.</t>
  </si>
  <si>
    <t>Présenté dans Marchés des capitaux. Pour plus de précisions, voir la note 2 à la page 13.</t>
  </si>
  <si>
    <t>Comprennent un montant de néant dans les résultats non distribués (profits de 1 M$ reclassés dans les résultats non distribués au quatrième trimestre de 2018) ayant trait à nos placements dans des entreprises associées et des coentreprises comptabilisées selon la méthode de la mise en équivalence.</t>
  </si>
  <si>
    <t>Le montant du quatrième trimestre de 2018 comprend des pertes de crédit attendues de 48 M$ liées aux prêts de la Barbade qui ont été décomptabilisés au cours du trimestre considéré en raison de l’accord conclu avec le gouvernement de la Barbade visant la restructuration de la dette le 31 octobre 2018.</t>
  </si>
  <si>
    <t>Comprend un montant de 110 M$ en provisions du premier et du deuxième stades et un montant de 20 M$ en provisions du troisième stade pour facilités de crédit inutilisées et autres expositions hors bilan selon l'IFRS 9 (montant de 102 M$ en provisions du premier et du deuxième stades et néant en provisions du troisième stade au quatrième trimestre de 2018) présentés dans les Autres passifs au bilan consolidé.</t>
  </si>
  <si>
    <t>trimestres précédents : provision collective pour pertes sur créances subies, mais n’ont encore décelées)</t>
  </si>
  <si>
    <t>Comprend un montant de 78 M$ (72 M$ au quatrième trimestre de 2018) au titre de l’amortissement des coûts liés aux logiciels.</t>
  </si>
  <si>
    <t>Comprend les justes valeurs positive et négative de respectivement 1 709 M$ (1 870 M$ au quatrième trimestre de 2018) et 1 973 M$ (1 977 M$ au quatrième trimestre de 2018) pour des dérivés négociés en Bourse.</t>
  </si>
  <si>
    <r>
      <t xml:space="preserve">     Prêts douteux  </t>
    </r>
    <r>
      <rPr>
        <vertAlign val="superscript"/>
        <sz val="7.5"/>
        <rFont val="Frutiger LT Std 45 Light"/>
        <family val="2"/>
      </rPr>
      <t>(1)</t>
    </r>
  </si>
  <si>
    <r>
      <t xml:space="preserve">     Prêts productifs </t>
    </r>
    <r>
      <rPr>
        <vertAlign val="superscript"/>
        <sz val="7.5"/>
        <rFont val="Frutiger LT Std 45 Light"/>
        <family val="2"/>
      </rPr>
      <t>(1)</t>
    </r>
  </si>
  <si>
    <r>
      <t xml:space="preserve">Produits intersectoriels </t>
    </r>
    <r>
      <rPr>
        <vertAlign val="superscript"/>
        <sz val="7.5"/>
        <rFont val="Frutiger LT Std 45 Light"/>
        <family val="2"/>
      </rPr>
      <t>(2)</t>
    </r>
  </si>
  <si>
    <r>
      <t xml:space="preserve">Actif productif d’intérêts </t>
    </r>
    <r>
      <rPr>
        <vertAlign val="superscript"/>
        <sz val="7.5"/>
        <rFont val="Frutiger LT Std 45 Light"/>
        <family val="2"/>
      </rPr>
      <t>(3)</t>
    </r>
  </si>
  <si>
    <r>
      <t xml:space="preserve">Capitaux propres applicables aux porteurs d’actions ordinaires </t>
    </r>
    <r>
      <rPr>
        <vertAlign val="superscript"/>
        <sz val="7.5"/>
        <rFont val="Frutiger LT Std 45 Light"/>
        <family val="2"/>
      </rPr>
      <t>(4)</t>
    </r>
  </si>
  <si>
    <r>
      <t xml:space="preserve">Marge d’intérêts nette sur l’actif productif d’intérêts moyen </t>
    </r>
    <r>
      <rPr>
        <vertAlign val="superscript"/>
        <sz val="7.5"/>
        <rFont val="Frutiger LT Std 45 Light"/>
        <family val="2"/>
      </rPr>
      <t>(3)</t>
    </r>
  </si>
  <si>
    <r>
      <t xml:space="preserve">Rendement des capitaux propres </t>
    </r>
    <r>
      <rPr>
        <vertAlign val="superscript"/>
        <sz val="7.5"/>
        <rFont val="Frutiger LT Std 45 Light"/>
        <family val="2"/>
      </rPr>
      <t>(4)</t>
    </r>
  </si>
  <si>
    <r>
      <t xml:space="preserve">Charge au titre du capital économique </t>
    </r>
    <r>
      <rPr>
        <vertAlign val="superscript"/>
        <sz val="7.5"/>
        <rFont val="Frutiger LT Std 45 Light"/>
        <family val="2"/>
      </rPr>
      <t>(4)</t>
    </r>
  </si>
  <si>
    <r>
      <t xml:space="preserve">Profit économique </t>
    </r>
    <r>
      <rPr>
        <vertAlign val="superscript"/>
        <sz val="7.5"/>
        <rFont val="Frutiger LT Std 45 Light"/>
        <family val="2"/>
      </rPr>
      <t>(4)</t>
    </r>
  </si>
  <si>
    <t>(1)</t>
  </si>
  <si>
    <t>(2)</t>
  </si>
  <si>
    <t>(3)</t>
  </si>
  <si>
    <t>(4)</t>
  </si>
  <si>
    <r>
      <t xml:space="preserve">Total de la juste valeur </t>
    </r>
    <r>
      <rPr>
        <vertAlign val="superscript"/>
        <sz val="7.5"/>
        <rFont val="Frutiger LT Std 45 Light"/>
        <family val="2"/>
      </rPr>
      <t>(1)</t>
    </r>
  </si>
  <si>
    <r>
      <t xml:space="preserve">Dérivés de gré à gré </t>
    </r>
    <r>
      <rPr>
        <vertAlign val="superscript"/>
        <sz val="6"/>
        <rFont val="Frutiger LT Std 45 Light"/>
        <family val="2"/>
      </rPr>
      <t>(2)</t>
    </r>
  </si>
  <si>
    <r>
      <t xml:space="preserve">Provision pour pertes sur créances/prêts douteux et acceptations bruts (PDAB) – par
     secteur et total </t>
    </r>
    <r>
      <rPr>
        <vertAlign val="superscript"/>
        <sz val="8"/>
        <rFont val="Frutiger LT Std 45 Light"/>
        <family val="2"/>
      </rPr>
      <t>(1)</t>
    </r>
  </si>
  <si>
    <r>
      <t xml:space="preserve">PRÊTS EN SOUFFRANCE, MAIS NON DOUTEUX </t>
    </r>
    <r>
      <rPr>
        <vertAlign val="superscript"/>
        <sz val="13"/>
        <color rgb="FFFFFFFF"/>
        <rFont val="Frutiger LT Std 45 Light"/>
        <family val="2"/>
      </rPr>
      <t>(1)(2)</t>
    </r>
  </si>
  <si>
    <r>
      <t xml:space="preserve">DOTATION À LA PROVISION POUR PERTES SUR CRÉANCES </t>
    </r>
    <r>
      <rPr>
        <vertAlign val="superscript"/>
        <sz val="12"/>
        <color rgb="FFFFFFFF"/>
        <rFont val="Frutiger LT Std 55 Roman"/>
        <family val="2"/>
      </rPr>
      <t>(1)</t>
    </r>
  </si>
  <si>
    <r>
      <t xml:space="preserve">Total de la dotation à la provision pour pertes sur créances des prêts douteux aux entreprises et aux gouvernements </t>
    </r>
    <r>
      <rPr>
        <vertAlign val="superscript"/>
        <sz val="7"/>
        <rFont val="Frutiger LT Std 45 Light"/>
        <family val="2"/>
      </rPr>
      <t>(2)</t>
    </r>
  </si>
  <si>
    <r>
      <t xml:space="preserve">Total de la dotation à la provision pour pertes sur créances des prêts douteux à la consommation </t>
    </r>
    <r>
      <rPr>
        <vertAlign val="superscript"/>
        <sz val="7"/>
        <rFont val="Frutiger LT Std 45 Light"/>
        <family val="2"/>
      </rPr>
      <t>(2)</t>
    </r>
  </si>
  <si>
    <r>
      <t xml:space="preserve">Change et autres </t>
    </r>
    <r>
      <rPr>
        <vertAlign val="superscript"/>
        <sz val="7"/>
        <rFont val="Frutiger LT Std 45 Light"/>
        <family val="2"/>
      </rPr>
      <t>(1)</t>
    </r>
  </si>
  <si>
    <r>
      <t xml:space="preserve"> Total de la provision à la fin de la période </t>
    </r>
    <r>
      <rPr>
        <vertAlign val="superscript"/>
        <sz val="7"/>
        <rFont val="Frutiger LT Std 45 Light"/>
        <family val="2"/>
      </rPr>
      <t>(2)</t>
    </r>
  </si>
  <si>
    <r>
      <t xml:space="preserve">Premier stade </t>
    </r>
    <r>
      <rPr>
        <vertAlign val="superscript"/>
        <sz val="7"/>
        <rFont val="Frutiger LT Std 45 Light"/>
        <family val="2"/>
      </rPr>
      <t>(2)</t>
    </r>
  </si>
  <si>
    <r>
      <t xml:space="preserve">Deuxième stade </t>
    </r>
    <r>
      <rPr>
        <vertAlign val="superscript"/>
        <sz val="7"/>
        <rFont val="Frutiger LT Std 45 Light"/>
        <family val="2"/>
      </rPr>
      <t>(2)</t>
    </r>
  </si>
  <si>
    <r>
      <t xml:space="preserve">Troisième stade </t>
    </r>
    <r>
      <rPr>
        <vertAlign val="superscript"/>
        <sz val="7"/>
        <rFont val="Frutiger LT Std 45 Light"/>
        <family val="2"/>
      </rPr>
      <t>(2)</t>
    </r>
  </si>
  <si>
    <r>
      <t xml:space="preserve">MODIFICATIONS DES PRÊTS DOUTEUX BRUTS </t>
    </r>
    <r>
      <rPr>
        <vertAlign val="superscript"/>
        <sz val="12"/>
        <color rgb="FFFFFFFF"/>
        <rFont val="Frutiger LT Std 55 Roman"/>
        <family val="2"/>
      </rPr>
      <t>(1)</t>
    </r>
  </si>
  <si>
    <r>
      <t xml:space="preserve">Prêts à la consommation </t>
    </r>
    <r>
      <rPr>
        <vertAlign val="superscript"/>
        <sz val="7"/>
        <rFont val="Frutiger LT Std 45 Light"/>
        <family val="2"/>
      </rPr>
      <t>(2)</t>
    </r>
  </si>
  <si>
    <r>
      <t xml:space="preserve">Remboursements nets </t>
    </r>
    <r>
      <rPr>
        <vertAlign val="superscript"/>
        <sz val="7"/>
        <rFont val="Frutiger LT Std 45 Light"/>
        <family val="2"/>
      </rPr>
      <t>(3)</t>
    </r>
  </si>
  <si>
    <r>
      <t xml:space="preserve">Entreprises et gouvernements </t>
    </r>
    <r>
      <rPr>
        <vertAlign val="superscript"/>
        <sz val="7"/>
        <rFont val="Frutiger LT Std 45 Light"/>
        <family val="2"/>
      </rPr>
      <t>(4)</t>
    </r>
  </si>
  <si>
    <r>
      <t xml:space="preserve">PRÊTS DOUTEUX NETS </t>
    </r>
    <r>
      <rPr>
        <vertAlign val="superscript"/>
        <sz val="12"/>
        <color rgb="FFFFFFFF"/>
        <rFont val="Frutiger LT Std 55 Roman"/>
        <family val="2"/>
      </rPr>
      <t>(1)(2)</t>
    </r>
  </si>
  <si>
    <r>
      <t xml:space="preserve">Facilités de crédit inutilisées et autres expositions hors bilan </t>
    </r>
    <r>
      <rPr>
        <vertAlign val="superscript"/>
        <sz val="8"/>
        <rFont val="Frutiger LT Std 45 Light"/>
        <family val="2"/>
      </rPr>
      <t>(1)</t>
    </r>
  </si>
  <si>
    <r>
      <t xml:space="preserve">Total de la provision pour pertes sur créances des prêts douteux aux entreprises et aux gouvernements </t>
    </r>
    <r>
      <rPr>
        <vertAlign val="superscript"/>
        <sz val="7"/>
        <rFont val="Frutiger LT Std 45 Light"/>
        <family val="2"/>
      </rPr>
      <t>(1)</t>
    </r>
  </si>
  <si>
    <r>
      <t xml:space="preserve">Total de la provision pour pertes sur créances des prêts douteux à la consommation </t>
    </r>
    <r>
      <rPr>
        <vertAlign val="superscript"/>
        <sz val="7"/>
        <rFont val="Frutiger LT Std 45 Light"/>
        <family val="2"/>
      </rPr>
      <t>(1)</t>
    </r>
  </si>
  <si>
    <r>
      <t xml:space="preserve">Total de la provision pour pertes sur créances des prêts douteux </t>
    </r>
    <r>
      <rPr>
        <vertAlign val="superscript"/>
        <sz val="7"/>
        <rFont val="Frutiger LT Std 45 Light"/>
        <family val="2"/>
      </rPr>
      <t>(1)</t>
    </r>
  </si>
  <si>
    <r>
      <t xml:space="preserve">Facilités de crédit inutilisées et autres expositions hors bilan </t>
    </r>
    <r>
      <rPr>
        <vertAlign val="superscript"/>
        <sz val="7"/>
        <rFont val="Frutiger LT Std 45 Light"/>
        <family val="2"/>
      </rPr>
      <t>(2)</t>
    </r>
  </si>
  <si>
    <r>
      <t xml:space="preserve">PRÊTS DOUTEUX BRUTS </t>
    </r>
    <r>
      <rPr>
        <vertAlign val="superscript"/>
        <sz val="12"/>
        <color rgb="FFFFFFFF"/>
        <rFont val="Frutiger LT Std 55 Roman"/>
        <family val="2"/>
      </rPr>
      <t>(1)</t>
    </r>
  </si>
  <si>
    <r>
      <t xml:space="preserve">(quatrième trimestre de 2017 et trimestres précédents : provision collective
   affectée aux prêts aux entreprises et aux gouvernements) </t>
    </r>
    <r>
      <rPr>
        <vertAlign val="superscript"/>
        <sz val="8"/>
        <rFont val="Frutiger LT Std 45 Light"/>
        <family val="2"/>
      </rPr>
      <t>(1)</t>
    </r>
  </si>
  <si>
    <r>
      <t xml:space="preserve">BIENS SOUS GESTION </t>
    </r>
    <r>
      <rPr>
        <vertAlign val="superscript"/>
        <sz val="13"/>
        <color rgb="FFFFFFFF"/>
        <rFont val="Frutiger LT Std 45 Light"/>
        <family val="2"/>
      </rPr>
      <t>(1)</t>
    </r>
  </si>
  <si>
    <r>
      <t xml:space="preserve">BIENS ADMINISTRÉS </t>
    </r>
    <r>
      <rPr>
        <vertAlign val="superscript"/>
        <sz val="12"/>
        <color rgb="FFFFFFFF"/>
        <rFont val="Frutiger LT Std 55 Roman"/>
        <family val="2"/>
      </rPr>
      <t>(1)(2)</t>
    </r>
  </si>
  <si>
    <r>
      <t xml:space="preserve">     (Profits réalisés) pertes réalisées sur les titres de participation désignés à la JVAERG 
        reclassés dans les résultats non distribués </t>
    </r>
    <r>
      <rPr>
        <vertAlign val="superscript"/>
        <sz val="7.5"/>
        <rFont val="Frutiger LT Std 45 Light"/>
        <family val="2"/>
      </rPr>
      <t>(2)</t>
    </r>
  </si>
  <si>
    <r>
      <t xml:space="preserve">Total des autres éléments du résultat global </t>
    </r>
    <r>
      <rPr>
        <vertAlign val="superscript"/>
        <sz val="7"/>
        <rFont val="Frutiger LT Std 45 Light"/>
        <family val="2"/>
      </rPr>
      <t>(1)</t>
    </r>
  </si>
  <si>
    <r>
      <t xml:space="preserve">Actif productif d’intérêts moyen </t>
    </r>
    <r>
      <rPr>
        <vertAlign val="superscript"/>
        <sz val="7"/>
        <rFont val="Frutiger LT Std 45 Light"/>
        <family val="2"/>
      </rPr>
      <t>(1)</t>
    </r>
  </si>
  <si>
    <r>
      <t xml:space="preserve">Changements, nets de l’amortissement et de la perte de valeur </t>
    </r>
    <r>
      <rPr>
        <vertAlign val="superscript"/>
        <sz val="7"/>
        <rFont val="Frutiger LT Std 45 Light"/>
        <family val="2"/>
      </rPr>
      <t>(1)</t>
    </r>
  </si>
  <si>
    <r>
      <t xml:space="preserve">Ajustements </t>
    </r>
    <r>
      <rPr>
        <vertAlign val="superscript"/>
        <sz val="7"/>
        <rFont val="Frutiger LT Std 45 Light"/>
        <family val="2"/>
      </rPr>
      <t>(1)</t>
    </r>
  </si>
  <si>
    <t>(5)</t>
  </si>
  <si>
    <t>(6)</t>
  </si>
  <si>
    <r>
      <t xml:space="preserve">Produits de négociation </t>
    </r>
    <r>
      <rPr>
        <vertAlign val="superscript"/>
        <sz val="8"/>
        <rFont val="Frutiger LT Std 45 Light"/>
        <family val="2"/>
      </rPr>
      <t>(1)</t>
    </r>
  </si>
  <si>
    <r>
      <t xml:space="preserve">Produits nets d’intérêts (BIE) </t>
    </r>
    <r>
      <rPr>
        <vertAlign val="superscript"/>
        <sz val="8"/>
        <rFont val="Frutiger LT Std 45 Light"/>
        <family val="2"/>
      </rPr>
      <t>(2)</t>
    </r>
  </si>
  <si>
    <r>
      <t xml:space="preserve">Produits autres que d’intérêts </t>
    </r>
    <r>
      <rPr>
        <vertAlign val="superscript"/>
        <sz val="8"/>
        <rFont val="Frutiger LT Std 45 Light"/>
        <family val="2"/>
      </rPr>
      <t>(2)</t>
    </r>
  </si>
  <si>
    <r>
      <t xml:space="preserve">Ajustement selon la BIE </t>
    </r>
    <r>
      <rPr>
        <vertAlign val="superscript"/>
        <sz val="8"/>
        <rFont val="Frutiger LT Std 45 Light"/>
        <family val="2"/>
      </rPr>
      <t>(3)</t>
    </r>
  </si>
  <si>
    <r>
      <t xml:space="preserve">Actions </t>
    </r>
    <r>
      <rPr>
        <vertAlign val="superscript"/>
        <sz val="8"/>
        <rFont val="Frutiger LT Std 45 Light"/>
        <family val="2"/>
      </rPr>
      <t>(4)</t>
    </r>
  </si>
  <si>
    <r>
      <t xml:space="preserve">Divers </t>
    </r>
    <r>
      <rPr>
        <vertAlign val="superscript"/>
        <sz val="8"/>
        <rFont val="Frutiger LT Std 45 Light"/>
        <family val="2"/>
      </rPr>
      <t>(5)</t>
    </r>
  </si>
  <si>
    <r>
      <t xml:space="preserve">Produits tirés des opérations de change autres que de négociation </t>
    </r>
    <r>
      <rPr>
        <vertAlign val="superscript"/>
        <sz val="8"/>
        <rFont val="Frutiger LT Std 45 Light"/>
        <family val="2"/>
      </rPr>
      <t>(6)</t>
    </r>
  </si>
  <si>
    <r>
      <t xml:space="preserve">Total des produits </t>
    </r>
    <r>
      <rPr>
        <vertAlign val="superscript"/>
        <sz val="7.5"/>
        <rFont val="Frutiger LT Std 45 Light"/>
        <family val="2"/>
      </rPr>
      <t>(1)</t>
    </r>
  </si>
  <si>
    <r>
      <t xml:space="preserve">     Prêts douteux </t>
    </r>
    <r>
      <rPr>
        <vertAlign val="superscript"/>
        <sz val="7.5"/>
        <rFont val="Frutiger LT Std 45 Light"/>
        <family val="2"/>
      </rPr>
      <t>(2)</t>
    </r>
  </si>
  <si>
    <r>
      <t xml:space="preserve">     Prêts productifs </t>
    </r>
    <r>
      <rPr>
        <vertAlign val="superscript"/>
        <sz val="7.5"/>
        <rFont val="Frutiger LT Std 45 Light"/>
        <family val="2"/>
      </rPr>
      <t>(2)</t>
    </r>
  </si>
  <si>
    <r>
      <t xml:space="preserve">Impôt sur le résultat </t>
    </r>
    <r>
      <rPr>
        <vertAlign val="superscript"/>
        <sz val="7.5"/>
        <rFont val="Frutiger LT Std 45 Light"/>
        <family val="2"/>
      </rPr>
      <t>(1)</t>
    </r>
  </si>
  <si>
    <r>
      <t xml:space="preserve">Produits (pertes) d’intérêts net(te)s </t>
    </r>
    <r>
      <rPr>
        <vertAlign val="superscript"/>
        <sz val="7.5"/>
        <rFont val="Frutiger LT Std 45 Light"/>
        <family val="2"/>
      </rPr>
      <t>(1)</t>
    </r>
  </si>
  <si>
    <r>
      <t xml:space="preserve">Biens administrés </t>
    </r>
    <r>
      <rPr>
        <vertAlign val="superscript"/>
        <sz val="7.5"/>
        <rFont val="Frutiger LT Std 45 Light"/>
        <family val="2"/>
      </rPr>
      <t>(3)</t>
    </r>
  </si>
  <si>
    <r>
      <t xml:space="preserve">Institutions </t>
    </r>
    <r>
      <rPr>
        <vertAlign val="superscript"/>
        <sz val="7.5"/>
        <rFont val="Frutiger LT Std 45 Light"/>
        <family val="2"/>
      </rPr>
      <t>(4)</t>
    </r>
  </si>
  <si>
    <r>
      <t xml:space="preserve">Biens sous gestion </t>
    </r>
    <r>
      <rPr>
        <vertAlign val="superscript"/>
        <sz val="7.5"/>
        <rFont val="Frutiger LT Std 45 Light"/>
        <family val="2"/>
      </rPr>
      <t>(3)</t>
    </r>
  </si>
  <si>
    <r>
      <t xml:space="preserve">     Services financiers aux entreprises et de Banque d’investissement </t>
    </r>
    <r>
      <rPr>
        <vertAlign val="superscript"/>
        <sz val="7.5"/>
        <rFont val="Frutiger LT Std 45 Light"/>
        <family val="2"/>
      </rPr>
      <t>(1)</t>
    </r>
  </si>
  <si>
    <r>
      <t xml:space="preserve">Total des produits </t>
    </r>
    <r>
      <rPr>
        <vertAlign val="superscript"/>
        <sz val="7.5"/>
        <rFont val="Frutiger LT Std 45 Light"/>
        <family val="2"/>
      </rPr>
      <t>(2)</t>
    </r>
  </si>
  <si>
    <r>
      <t xml:space="preserve">     Prêts douteux </t>
    </r>
    <r>
      <rPr>
        <vertAlign val="superscript"/>
        <sz val="7.5"/>
        <rFont val="Frutiger LT Std 45 Light"/>
        <family val="2"/>
      </rPr>
      <t>(3)</t>
    </r>
  </si>
  <si>
    <r>
      <t xml:space="preserve">     Prêts productifs </t>
    </r>
    <r>
      <rPr>
        <vertAlign val="superscript"/>
        <sz val="7.5"/>
        <rFont val="Frutiger LT Std 45 Light"/>
        <family val="2"/>
      </rPr>
      <t>(3)</t>
    </r>
  </si>
  <si>
    <r>
      <t xml:space="preserve">Impôt sur le résultat </t>
    </r>
    <r>
      <rPr>
        <vertAlign val="superscript"/>
        <sz val="7.5"/>
        <rFont val="Frutiger LT Std 45 Light"/>
        <family val="2"/>
      </rPr>
      <t>(2)</t>
    </r>
  </si>
  <si>
    <r>
      <t xml:space="preserve">Produits nets d’intérêts </t>
    </r>
    <r>
      <rPr>
        <vertAlign val="superscript"/>
        <sz val="7.5"/>
        <rFont val="Frutiger LT Std 45 Light"/>
        <family val="2"/>
      </rPr>
      <t>(2)</t>
    </r>
  </si>
  <si>
    <r>
      <t xml:space="preserve">Produits intersectoriels </t>
    </r>
    <r>
      <rPr>
        <vertAlign val="superscript"/>
        <sz val="7.5"/>
        <rFont val="Frutiger LT Std 45 Light"/>
        <family val="2"/>
      </rPr>
      <t>(4)</t>
    </r>
  </si>
  <si>
    <r>
      <t xml:space="preserve">Capitaux propres applicables aux porteurs d’actions ordinaires </t>
    </r>
    <r>
      <rPr>
        <vertAlign val="superscript"/>
        <sz val="7.5"/>
        <rFont val="Frutiger LT Std 45 Light"/>
        <family val="2"/>
      </rPr>
      <t>(5)</t>
    </r>
  </si>
  <si>
    <r>
      <t xml:space="preserve">Rendement des capitaux propres </t>
    </r>
    <r>
      <rPr>
        <vertAlign val="superscript"/>
        <sz val="7.5"/>
        <rFont val="Frutiger LT Std 45 Light"/>
        <family val="2"/>
      </rPr>
      <t>(5)</t>
    </r>
  </si>
  <si>
    <r>
      <t xml:space="preserve">Charge au titre du capital économique </t>
    </r>
    <r>
      <rPr>
        <vertAlign val="superscript"/>
        <sz val="7.5"/>
        <rFont val="Frutiger LT Std 45 Light"/>
        <family val="2"/>
      </rPr>
      <t>(5)</t>
    </r>
  </si>
  <si>
    <r>
      <t xml:space="preserve">Profit économique </t>
    </r>
    <r>
      <rPr>
        <vertAlign val="superscript"/>
        <sz val="7.5"/>
        <rFont val="Frutiger LT Std 45 Light"/>
        <family val="2"/>
      </rPr>
      <t>(5)</t>
    </r>
  </si>
  <si>
    <r>
      <t xml:space="preserve">Total des produits </t>
    </r>
    <r>
      <rPr>
        <vertAlign val="superscript"/>
        <sz val="7"/>
        <rFont val="Frutiger LT Std 45 Light"/>
        <family val="2"/>
      </rPr>
      <t>(1)</t>
    </r>
  </si>
  <si>
    <r>
      <t xml:space="preserve">     Prêts douteux </t>
    </r>
    <r>
      <rPr>
        <vertAlign val="superscript"/>
        <sz val="7"/>
        <rFont val="Frutiger LT Std 45 Light"/>
        <family val="2"/>
      </rPr>
      <t>(2)</t>
    </r>
  </si>
  <si>
    <r>
      <t xml:space="preserve">     Prêts productifs </t>
    </r>
    <r>
      <rPr>
        <vertAlign val="superscript"/>
        <sz val="7"/>
        <rFont val="Frutiger LT Std 45 Light"/>
        <family val="2"/>
      </rPr>
      <t>(2)</t>
    </r>
  </si>
  <si>
    <r>
      <t xml:space="preserve">Impôt sur le résultat </t>
    </r>
    <r>
      <rPr>
        <vertAlign val="superscript"/>
        <sz val="7"/>
        <rFont val="Frutiger LT Std 45 Light"/>
        <family val="2"/>
      </rPr>
      <t>(1)</t>
    </r>
  </si>
  <si>
    <r>
      <t xml:space="preserve">Produits nets d’intérêts </t>
    </r>
    <r>
      <rPr>
        <vertAlign val="superscript"/>
        <sz val="7"/>
        <rFont val="Frutiger LT Std 45 Light"/>
        <family val="2"/>
      </rPr>
      <t>(1)</t>
    </r>
  </si>
  <si>
    <r>
      <t xml:space="preserve">Prêts commerciaux </t>
    </r>
    <r>
      <rPr>
        <vertAlign val="superscript"/>
        <sz val="7"/>
        <rFont val="Frutiger LT Std 45 Light"/>
        <family val="2"/>
      </rPr>
      <t>(3)</t>
    </r>
  </si>
  <si>
    <r>
      <t xml:space="preserve">Prêts sur des immeubles commerciaux </t>
    </r>
    <r>
      <rPr>
        <vertAlign val="superscript"/>
        <sz val="7"/>
        <rFont val="Frutiger LT Std 45 Light"/>
        <family val="2"/>
      </rPr>
      <t>(3)</t>
    </r>
  </si>
  <si>
    <r>
      <t xml:space="preserve">Autres prêts </t>
    </r>
    <r>
      <rPr>
        <vertAlign val="superscript"/>
        <sz val="7"/>
        <rFont val="Frutiger LT Std 45 Light"/>
        <family val="2"/>
      </rPr>
      <t>(3)</t>
    </r>
  </si>
  <si>
    <r>
      <t xml:space="preserve">Actif productif d’intérêts </t>
    </r>
    <r>
      <rPr>
        <vertAlign val="superscript"/>
        <sz val="7"/>
        <rFont val="Frutiger LT Std 45 Light"/>
        <family val="2"/>
      </rPr>
      <t>(4)</t>
    </r>
  </si>
  <si>
    <r>
      <t xml:space="preserve">Capitaux propres applicables aux porteurs d’actions ordinaires </t>
    </r>
    <r>
      <rPr>
        <vertAlign val="superscript"/>
        <sz val="7"/>
        <rFont val="Frutiger LT Std 45 Light"/>
        <family val="2"/>
      </rPr>
      <t>(5)</t>
    </r>
  </si>
  <si>
    <r>
      <t xml:space="preserve">Marge d’intérêts nette sur l’actif productif d’intérêts moyen </t>
    </r>
    <r>
      <rPr>
        <vertAlign val="superscript"/>
        <sz val="7"/>
        <rFont val="Frutiger LT Std 45 Light"/>
        <family val="2"/>
      </rPr>
      <t>(4)</t>
    </r>
  </si>
  <si>
    <r>
      <t xml:space="preserve">Rendement des capitaux propres </t>
    </r>
    <r>
      <rPr>
        <vertAlign val="superscript"/>
        <sz val="7"/>
        <rFont val="Frutiger LT Std 45 Light"/>
        <family val="2"/>
      </rPr>
      <t>(5)</t>
    </r>
  </si>
  <si>
    <r>
      <t xml:space="preserve">Charge au titre du capital économique </t>
    </r>
    <r>
      <rPr>
        <vertAlign val="superscript"/>
        <sz val="7"/>
        <rFont val="Frutiger LT Std 45 Light"/>
        <family val="2"/>
      </rPr>
      <t>(5)</t>
    </r>
  </si>
  <si>
    <r>
      <t xml:space="preserve">Profit économique </t>
    </r>
    <r>
      <rPr>
        <vertAlign val="superscript"/>
        <sz val="7"/>
        <rFont val="Frutiger LT Std 45 Light"/>
        <family val="2"/>
      </rPr>
      <t>(5)</t>
    </r>
  </si>
  <si>
    <r>
      <t xml:space="preserve">Biens administrés </t>
    </r>
    <r>
      <rPr>
        <vertAlign val="superscript"/>
        <sz val="7"/>
        <rFont val="Frutiger LT Std 45 Light"/>
        <family val="2"/>
      </rPr>
      <t>(6)</t>
    </r>
  </si>
  <si>
    <r>
      <t xml:space="preserve">Biens sous gestion </t>
    </r>
    <r>
      <rPr>
        <vertAlign val="superscript"/>
        <sz val="7"/>
        <rFont val="Frutiger LT Std 45 Light"/>
        <family val="2"/>
      </rPr>
      <t>(6)</t>
    </r>
  </si>
  <si>
    <r>
      <t xml:space="preserve">     Prêts douteux </t>
    </r>
    <r>
      <rPr>
        <vertAlign val="superscript"/>
        <sz val="7"/>
        <rFont val="Frutiger LT Std 45 Light"/>
        <family val="2"/>
      </rPr>
      <t>(1)</t>
    </r>
  </si>
  <si>
    <r>
      <t xml:space="preserve">     Prêts productifs </t>
    </r>
    <r>
      <rPr>
        <vertAlign val="superscript"/>
        <sz val="7"/>
        <rFont val="Frutiger LT Std 45 Light"/>
        <family val="2"/>
      </rPr>
      <t>(1)</t>
    </r>
  </si>
  <si>
    <r>
      <t xml:space="preserve">Produits intersectoriels </t>
    </r>
    <r>
      <rPr>
        <vertAlign val="superscript"/>
        <sz val="7"/>
        <rFont val="Frutiger LT Std 45 Light"/>
        <family val="2"/>
      </rPr>
      <t>(2)</t>
    </r>
  </si>
  <si>
    <r>
      <t xml:space="preserve">Prêts bancaires commerciaux </t>
    </r>
    <r>
      <rPr>
        <vertAlign val="superscript"/>
        <sz val="7"/>
        <rFont val="Frutiger LT Std 45 Light"/>
        <family val="2"/>
      </rPr>
      <t>(3)(4)</t>
    </r>
  </si>
  <si>
    <r>
      <t xml:space="preserve">Prêts de gestion des avoirs </t>
    </r>
    <r>
      <rPr>
        <vertAlign val="superscript"/>
        <sz val="7"/>
        <rFont val="Frutiger LT Std 45 Light"/>
        <family val="2"/>
      </rPr>
      <t>(3)</t>
    </r>
  </si>
  <si>
    <r>
      <t>Actif productif d’intérêts</t>
    </r>
    <r>
      <rPr>
        <vertAlign val="superscript"/>
        <sz val="7"/>
        <rFont val="Frutiger LT Std 45 Light"/>
        <family val="2"/>
      </rPr>
      <t xml:space="preserve"> (5)</t>
    </r>
  </si>
  <si>
    <r>
      <t xml:space="preserve">Capitaux propres applicables aux porteurs d’actions ordinaires </t>
    </r>
    <r>
      <rPr>
        <vertAlign val="superscript"/>
        <sz val="7"/>
        <rFont val="Frutiger LT Std 45 Light"/>
        <family val="2"/>
      </rPr>
      <t>(6)</t>
    </r>
  </si>
  <si>
    <r>
      <t xml:space="preserve">Marge d’intérêts nette sur l’actif productif d’intérêts moyen </t>
    </r>
    <r>
      <rPr>
        <vertAlign val="superscript"/>
        <sz val="7"/>
        <rFont val="Frutiger LT Std 45 Light"/>
        <family val="2"/>
      </rPr>
      <t>(5)</t>
    </r>
  </si>
  <si>
    <r>
      <t xml:space="preserve">Rendement des capitaux propres </t>
    </r>
    <r>
      <rPr>
        <vertAlign val="superscript"/>
        <sz val="7"/>
        <rFont val="Frutiger LT Std 45 Light"/>
        <family val="2"/>
      </rPr>
      <t>(6)</t>
    </r>
  </si>
  <si>
    <r>
      <t xml:space="preserve">Charge au titre du capital économique </t>
    </r>
    <r>
      <rPr>
        <vertAlign val="superscript"/>
        <sz val="7"/>
        <rFont val="Frutiger LT Std 45 Light"/>
        <family val="2"/>
      </rPr>
      <t>(6)</t>
    </r>
  </si>
  <si>
    <r>
      <t xml:space="preserve">Profit économique </t>
    </r>
    <r>
      <rPr>
        <vertAlign val="superscript"/>
        <sz val="7"/>
        <rFont val="Frutiger LT Std 45 Light"/>
        <family val="2"/>
      </rPr>
      <t>(6)</t>
    </r>
  </si>
  <si>
    <r>
      <t xml:space="preserve">Biens administrés </t>
    </r>
    <r>
      <rPr>
        <vertAlign val="superscript"/>
        <sz val="7"/>
        <rFont val="Frutiger LT Std 45 Light"/>
        <family val="2"/>
      </rPr>
      <t>(7)</t>
    </r>
  </si>
  <si>
    <r>
      <t xml:space="preserve">Biens sous gestion </t>
    </r>
    <r>
      <rPr>
        <vertAlign val="superscript"/>
        <sz val="7"/>
        <rFont val="Frutiger LT Std 45 Light"/>
        <family val="2"/>
      </rPr>
      <t>(7)</t>
    </r>
  </si>
  <si>
    <t>(7)</t>
  </si>
  <si>
    <r>
      <t xml:space="preserve">     Prêts douteux </t>
    </r>
    <r>
      <rPr>
        <vertAlign val="superscript"/>
        <sz val="7.5"/>
        <rFont val="Frutiger LT Std 45 Light"/>
        <family val="2"/>
      </rPr>
      <t>(1)</t>
    </r>
  </si>
  <si>
    <r>
      <t xml:space="preserve">Expositions au crédit personnel garanti – immobilier </t>
    </r>
    <r>
      <rPr>
        <vertAlign val="superscript"/>
        <sz val="7.5"/>
        <rFont val="Frutiger LT Std 45 Light"/>
        <family val="2"/>
      </rPr>
      <t>(3)</t>
    </r>
  </si>
  <si>
    <r>
      <t xml:space="preserve">Autre crédit personnel </t>
    </r>
    <r>
      <rPr>
        <vertAlign val="superscript"/>
        <sz val="7.5"/>
        <rFont val="Frutiger LT Std 45 Light"/>
        <family val="2"/>
      </rPr>
      <t>(3)</t>
    </r>
  </si>
  <si>
    <r>
      <t xml:space="preserve">Cartes de crédit </t>
    </r>
    <r>
      <rPr>
        <vertAlign val="superscript"/>
        <sz val="7.5"/>
        <rFont val="Frutiger LT Std 45 Light"/>
        <family val="2"/>
      </rPr>
      <t>(3)</t>
    </r>
  </si>
  <si>
    <r>
      <t xml:space="preserve">Prêts aux PME </t>
    </r>
    <r>
      <rPr>
        <vertAlign val="superscript"/>
        <sz val="7.5"/>
        <rFont val="Frutiger LT Std 45 Light"/>
        <family val="2"/>
      </rPr>
      <t>(3)</t>
    </r>
  </si>
  <si>
    <r>
      <t xml:space="preserve">Actif productif d’intérêts </t>
    </r>
    <r>
      <rPr>
        <vertAlign val="superscript"/>
        <sz val="7.5"/>
        <rFont val="Frutiger LT Std 45 Light"/>
        <family val="2"/>
      </rPr>
      <t>(4)</t>
    </r>
  </si>
  <si>
    <r>
      <t xml:space="preserve">Marge d’intérêts nette sur l’actif productif d’intérêts moyen </t>
    </r>
    <r>
      <rPr>
        <vertAlign val="superscript"/>
        <sz val="7.5"/>
        <rFont val="Frutiger LT Std 45 Light"/>
        <family val="2"/>
      </rPr>
      <t>(4)</t>
    </r>
  </si>
  <si>
    <r>
      <t xml:space="preserve">Location, entretien et amortissement des coûts liés aux logiciels </t>
    </r>
    <r>
      <rPr>
        <vertAlign val="superscript"/>
        <sz val="7.5"/>
        <rFont val="Frutiger LT Std 45 Light"/>
        <family val="2"/>
      </rPr>
      <t>(1)</t>
    </r>
  </si>
  <si>
    <r>
      <t>Divers</t>
    </r>
    <r>
      <rPr>
        <sz val="7.5"/>
        <rFont val="Frutiger LT Std 45 Light"/>
        <family val="2"/>
      </rPr>
      <t xml:space="preserve"> </t>
    </r>
    <r>
      <rPr>
        <vertAlign val="superscript"/>
        <sz val="7.5"/>
        <rFont val="Frutiger LT Std 45 Light"/>
        <family val="2"/>
      </rPr>
      <t>(2)</t>
    </r>
  </si>
  <si>
    <r>
      <t xml:space="preserve">Produits tirés des opérations de change autres que de négociation </t>
    </r>
    <r>
      <rPr>
        <vertAlign val="superscript"/>
        <sz val="7"/>
        <rFont val="Frutiger LT Std 45 Light"/>
        <family val="2"/>
      </rPr>
      <t>(1)</t>
    </r>
  </si>
  <si>
    <r>
      <t xml:space="preserve">liés à l’acquisition de The PrivateBank, Geneva Advisors et Wellington Financial </t>
    </r>
    <r>
      <rPr>
        <vertAlign val="superscript"/>
        <sz val="7.5"/>
        <rFont val="Frutiger LT Std 45 Light"/>
        <family val="2"/>
      </rPr>
      <t>(1)</t>
    </r>
  </si>
  <si>
    <r>
      <t xml:space="preserve">Augmentation (diminution) de la provision collective comptabilisée dans Siège social et autres </t>
    </r>
    <r>
      <rPr>
        <vertAlign val="superscript"/>
        <sz val="7.5"/>
        <rFont val="Frutiger LT Std 45 Light"/>
        <family val="2"/>
      </rPr>
      <t>(2)</t>
    </r>
  </si>
  <si>
    <r>
      <t xml:space="preserve">Résultat net ajusté applicable aux porteurs d’actions ordinaires </t>
    </r>
    <r>
      <rPr>
        <vertAlign val="superscript"/>
        <sz val="7"/>
        <rFont val="Frutiger LT Std 45 Light"/>
        <family val="2"/>
      </rPr>
      <t>(1)</t>
    </r>
  </si>
  <si>
    <r>
      <t xml:space="preserve">Résultat dilué par action ajusté ($) </t>
    </r>
    <r>
      <rPr>
        <vertAlign val="superscript"/>
        <sz val="7"/>
        <rFont val="Frutiger LT Std 45 Light"/>
        <family val="2"/>
      </rPr>
      <t>(1)</t>
    </r>
  </si>
  <si>
    <r>
      <t xml:space="preserve">Total des produits ajusté (BIE) </t>
    </r>
    <r>
      <rPr>
        <vertAlign val="superscript"/>
        <sz val="7"/>
        <rFont val="Frutiger LT Std 45 Light"/>
        <family val="2"/>
      </rPr>
      <t>(1)</t>
    </r>
  </si>
  <si>
    <r>
      <t xml:space="preserve">Charges autres que d’intérêts ajustées </t>
    </r>
    <r>
      <rPr>
        <vertAlign val="superscript"/>
        <sz val="7"/>
        <rFont val="Frutiger LT Std 45 Light"/>
        <family val="2"/>
      </rPr>
      <t>(1)</t>
    </r>
  </si>
  <si>
    <r>
      <t xml:space="preserve">Coefficient d’efficacité ajusté </t>
    </r>
    <r>
      <rPr>
        <vertAlign val="superscript"/>
        <sz val="7"/>
        <rFont val="Frutiger LT Std 45 Light"/>
        <family val="2"/>
      </rPr>
      <t>(1)</t>
    </r>
  </si>
  <si>
    <r>
      <t xml:space="preserve">Ratio de versement de dividendes ajusté </t>
    </r>
    <r>
      <rPr>
        <vertAlign val="superscript"/>
        <sz val="7"/>
        <rFont val="Frutiger LT Std 45 Light"/>
        <family val="2"/>
      </rPr>
      <t>(1)</t>
    </r>
  </si>
  <si>
    <r>
      <t xml:space="preserve">Rendement des capitaux propres applicables aux porteurs d’actions
     ordinaires ajusté </t>
    </r>
    <r>
      <rPr>
        <vertAlign val="superscript"/>
        <sz val="7"/>
        <rFont val="Frutiger LT Std 45 Light"/>
        <family val="2"/>
      </rPr>
      <t>(1)</t>
    </r>
  </si>
  <si>
    <r>
      <t xml:space="preserve">Résultat avant impôt sur le résultat ajusté </t>
    </r>
    <r>
      <rPr>
        <vertAlign val="superscript"/>
        <sz val="7"/>
        <rFont val="Frutiger LT Std 45 Light"/>
        <family val="2"/>
      </rPr>
      <t>(1)</t>
    </r>
  </si>
  <si>
    <r>
      <t xml:space="preserve">Impôt sur le résultat ajusté </t>
    </r>
    <r>
      <rPr>
        <vertAlign val="superscript"/>
        <sz val="7"/>
        <rFont val="Frutiger LT Std 45 Light"/>
        <family val="2"/>
      </rPr>
      <t>(1)</t>
    </r>
  </si>
  <si>
    <r>
      <t xml:space="preserve">Taux d’impôt effectif ajusté </t>
    </r>
    <r>
      <rPr>
        <vertAlign val="superscript"/>
        <sz val="7"/>
        <rFont val="Frutiger LT Std 45 Light"/>
        <family val="2"/>
      </rPr>
      <t>(1)</t>
    </r>
  </si>
  <si>
    <r>
      <t xml:space="preserve">Coefficient d’efficacité ajusté </t>
    </r>
    <r>
      <rPr>
        <vertAlign val="superscript"/>
        <sz val="7.5"/>
        <rFont val="Frutiger LT Std 45 Light"/>
        <family val="2"/>
      </rPr>
      <t>(1)</t>
    </r>
  </si>
  <si>
    <r>
      <t>Coefficient des pertes sur créances</t>
    </r>
    <r>
      <rPr>
        <vertAlign val="superscript"/>
        <sz val="7.5"/>
        <rFont val="Frutiger LT Std 45 Light"/>
        <family val="2"/>
      </rPr>
      <t xml:space="preserve"> (2)</t>
    </r>
  </si>
  <si>
    <r>
      <t xml:space="preserve">Rendement des capitaux propres applicables aux porteurs 
     d’actions ordinaires ajusté </t>
    </r>
    <r>
      <rPr>
        <vertAlign val="superscript"/>
        <sz val="7.5"/>
        <rFont val="Frutiger LT Std 45 Light"/>
        <family val="2"/>
      </rPr>
      <t>(1)</t>
    </r>
  </si>
  <si>
    <r>
      <t xml:space="preserve">Rendement de l’actif moyen </t>
    </r>
    <r>
      <rPr>
        <vertAlign val="superscript"/>
        <sz val="7.5"/>
        <rFont val="Frutiger LT Std 45 Light"/>
        <family val="2"/>
      </rPr>
      <t>(4)</t>
    </r>
  </si>
  <si>
    <r>
      <t xml:space="preserve">Rendement de l’actif productif d’intérêts moyen </t>
    </r>
    <r>
      <rPr>
        <vertAlign val="superscript"/>
        <sz val="7.5"/>
        <rFont val="Frutiger LT Std 45 Light"/>
        <family val="2"/>
      </rPr>
      <t>(3)(4)</t>
    </r>
  </si>
  <si>
    <r>
      <t xml:space="preserve">Taux d’impôt effectif ajusté </t>
    </r>
    <r>
      <rPr>
        <vertAlign val="superscript"/>
        <sz val="7.5"/>
        <rFont val="Frutiger LT Std 45 Light"/>
        <family val="2"/>
      </rPr>
      <t>(1)</t>
    </r>
  </si>
  <si>
    <r>
      <t xml:space="preserve"> Résultat dilué par action ajusté </t>
    </r>
    <r>
      <rPr>
        <vertAlign val="superscript"/>
        <sz val="7.5"/>
        <rFont val="Frutiger LT Std 45 Light"/>
        <family val="2"/>
      </rPr>
      <t>(1)</t>
    </r>
  </si>
  <si>
    <r>
      <t xml:space="preserve">Moyen pondéré de base </t>
    </r>
    <r>
      <rPr>
        <vertAlign val="superscript"/>
        <sz val="7.5"/>
        <rFont val="Frutiger LT Std 45 Light"/>
        <family val="2"/>
      </rPr>
      <t>(5)</t>
    </r>
  </si>
  <si>
    <r>
      <t xml:space="preserve">À la fin de la période </t>
    </r>
    <r>
      <rPr>
        <vertAlign val="superscript"/>
        <sz val="7.5"/>
        <rFont val="Frutiger LT Std 45 Light"/>
        <family val="2"/>
      </rPr>
      <t>(5)</t>
    </r>
  </si>
  <si>
    <r>
      <t xml:space="preserve">Ratio de versement de dividendes ajusté </t>
    </r>
    <r>
      <rPr>
        <vertAlign val="superscript"/>
        <sz val="7.5"/>
        <rFont val="Frutiger LT Std 45 Light"/>
        <family val="2"/>
      </rPr>
      <t>(1)</t>
    </r>
  </si>
  <si>
    <r>
      <t xml:space="preserve">Actif productif d’intérêts moyen </t>
    </r>
    <r>
      <rPr>
        <vertAlign val="superscript"/>
        <sz val="7.5"/>
        <rFont val="Frutiger LT Std 45 Light"/>
        <family val="2"/>
      </rPr>
      <t>(3)</t>
    </r>
  </si>
  <si>
    <r>
      <t xml:space="preserve">Biens sous gestion </t>
    </r>
    <r>
      <rPr>
        <vertAlign val="superscript"/>
        <sz val="7.5"/>
        <rFont val="Frutiger LT Std 45 Light"/>
        <family val="2"/>
      </rPr>
      <t>(7)</t>
    </r>
  </si>
  <si>
    <r>
      <t xml:space="preserve">Biens administrés </t>
    </r>
    <r>
      <rPr>
        <vertAlign val="superscript"/>
        <sz val="7.5"/>
        <rFont val="Frutiger LT Std 45 Light"/>
        <family val="2"/>
      </rPr>
      <t>(6)(7)</t>
    </r>
  </si>
  <si>
    <r>
      <t xml:space="preserve">Actif pondéré en fonction du risque (APR) </t>
    </r>
    <r>
      <rPr>
        <vertAlign val="superscript"/>
        <sz val="7.5"/>
        <rFont val="Frutiger LT Std 45 Light"/>
        <family val="2"/>
      </rPr>
      <t>(8)</t>
    </r>
  </si>
  <si>
    <r>
      <t xml:space="preserve">Équivalents temps plein </t>
    </r>
    <r>
      <rPr>
        <vertAlign val="superscript"/>
        <sz val="7.5"/>
        <rFont val="Frutiger LT Std 45 Light"/>
        <family val="2"/>
      </rPr>
      <t>(9)</t>
    </r>
  </si>
  <si>
    <r>
      <t xml:space="preserve">Notes de crédit – anciennes créances de premier rang </t>
    </r>
    <r>
      <rPr>
        <vertAlign val="superscript"/>
        <sz val="7.5"/>
        <rFont val="Frutiger LT Std 45 Light"/>
        <family val="2"/>
      </rPr>
      <t>(10)</t>
    </r>
  </si>
  <si>
    <r>
      <t xml:space="preserve">Notes de crédit – créances de premier rang </t>
    </r>
    <r>
      <rPr>
        <vertAlign val="superscript"/>
        <sz val="7.5"/>
        <rFont val="Frutiger LT Std 45 Light"/>
        <family val="2"/>
      </rPr>
      <t>(11)</t>
    </r>
  </si>
  <si>
    <t>(8)</t>
  </si>
  <si>
    <t>(9)</t>
  </si>
  <si>
    <t>(10)</t>
  </si>
  <si>
    <t>(11)</t>
  </si>
  <si>
    <r>
      <rPr>
        <b/>
        <sz val="8"/>
        <rFont val="Frutiger LT Std 45 Light"/>
        <family val="2"/>
      </rPr>
      <t>Siège social et autres</t>
    </r>
    <r>
      <rPr>
        <sz val="8"/>
        <rFont val="Frutiger LT Std 45 Light"/>
        <family val="2"/>
      </rPr>
      <t xml:space="preserve"> comprend les groupes fonctionnels suivants : Administration, Liens avec les clients et Innovation, Finance, Ressources humaines et Communications, Vérification interne, Gestion du risque et Technologie et opérations, ainsi que d’autres groupes de soutien. Les charges de ces groupes fonctionnels et de soutien sont habituellement réparties entre les secteurs d’activité au sein des unités d’exploitation stratégique. La plus grande partie des coûts fonctionnels et des coûts de soutien de CIBC Bank USA sont comptabilisés directement dans les charges à l'unité d'exploitation stratégique de Groupe Entreprises et Gestion des avoirs, région des États-Unis. Siège social et autres comprend également les résultats de CIBC FirstCaribbean et d’autres investissements stratégiques, ainsi que d’autres postes du compte de résultat et du bilan, non directement attribuables aux secteurs d’activité.</t>
    </r>
  </si>
  <si>
    <t xml:space="preserve"> (2)</t>
  </si>
  <si>
    <t>Résultat net applicable aux participations ne donnant pas le contrôle</t>
  </si>
  <si>
    <t xml:space="preserve">Trésorerie, dépôts auprès d’autres banques et valeurs mobilières </t>
  </si>
  <si>
    <t>Capitaux propres applicables aux porteurs d’actions ordinaires</t>
  </si>
  <si>
    <t>Produits tirés des entreprises associées et des coentreprises comptabilisées selon la méthode de la mise en équivalence</t>
  </si>
  <si>
    <t>Autres éléments du résultat global, nets de l’impôt sur le résultat, qui pourraient faire l’objet d’un reclassement subséquent en résultat net</t>
  </si>
  <si>
    <t>Autres éléments du résultat global, nets de l’impôt sur le résultat, qui ne pourraient pas faire l’objet d’un reclassement subséquent en résultat net</t>
  </si>
  <si>
    <t>s.o.</t>
  </si>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</sst>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5">
    <numFmt numFmtId="5" formatCode="#,##0\ &quot;$&quot;_);\(#,##0\ &quot;$&quot;\)"/>
    <numFmt numFmtId="7" formatCode="#,##0.00\ &quot;$&quot;_);\(#,##0.00\ &quot;$&quot;\)"/>
    <numFmt numFmtId="42" formatCode="_ * #,##0_)\ &quot;$&quot;_ ;_ * \(#,##0\)\ &quot;$&quot;_ ;_ * &quot;-&quot;_)\ &quot;$&quot;_ ;_ @_ "/>
    <numFmt numFmtId="41" formatCode="_ * #,##0_)\ _$_ ;_ * \(#,##0\)\ _$_ ;_ * &quot;-&quot;_)\ _$_ ;_ @_ "/>
    <numFmt numFmtId="43" formatCode="_ * #,##0.00_)\ _$_ ;_ * \(#,##0.00\)\ _$_ ;_ * &quot;-&quot;??_)\ _$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 numFmtId="169" formatCode="0.00\ %;\(0.00\)%"/>
    <numFmt numFmtId="170" formatCode="0.0%"/>
    <numFmt numFmtId="171" formatCode="0.0%;\(0.0\)%"/>
    <numFmt numFmtId="172" formatCode="0.00%;\(0.00\)%"/>
    <numFmt numFmtId="173" formatCode="_(* #,##0.00_);_(* \(#,##0.00\);_(* &quot;-&quot;_);_(@_)"/>
    <numFmt numFmtId="174" formatCode="_-* #,##0_-;\-* #,##0_-;_-* &quot;-&quot;_-;_-@_-"/>
    <numFmt numFmtId="175" formatCode="_(&quot;$&quot;* #,##0_);_(&quot;$&quot;* \(#,##0\);_(&quot;$&quot;* &quot;-&quot;??_);_(@_)"/>
    <numFmt numFmtId="176" formatCode="##"/>
    <numFmt numFmtId="177" formatCode="_(* #,##0.0_);_(* \(#,##0.0\);_(* &quot;-&quot;?_);_(@_)"/>
    <numFmt numFmtId="178" formatCode="_(* #,##0_);_(* \(#,##0\);_(* &quot;-&quot;?_);_(@_)"/>
    <numFmt numFmtId="179" formatCode="&quot;$&quot;#,##0.0_);\(&quot;$&quot;#,##0.0\)"/>
    <numFmt numFmtId="180" formatCode="0.0\ %;\(0.0\)%"/>
    <numFmt numFmtId="181" formatCode="0.0&quot; &quot;%"/>
    <numFmt numFmtId="182" formatCode="0.00&quot; &quot;%"/>
    <numFmt numFmtId="183" formatCode="0.00\ %;\(0.00\)&quot; &quot;%"/>
    <numFmt numFmtId="184" formatCode="0&quot; &quot;%"/>
    <numFmt numFmtId="185" formatCode="#,##0;\-#,##0;&quot;-&quot;"/>
    <numFmt numFmtId="186" formatCode="yyyy\-mm\-dd;@"/>
    <numFmt numFmtId="187" formatCode="0.0"/>
    <numFmt numFmtId="188" formatCode="&quot;Rp&quot;#,##0_);[Red]\(&quot;Rp&quot;#,##0\)"/>
    <numFmt numFmtId="189" formatCode="&quot;Rp&quot;#,##0.00_);\(&quot;Rp&quot;#,##0.00\)"/>
    <numFmt numFmtId="190" formatCode="&quot;Rp&quot;#,##0.00_);[Red]\(&quot;Rp&quot;#,##0.00\)"/>
    <numFmt numFmtId="191" formatCode="_(&quot;Rp&quot;* #,##0_);_(&quot;Rp&quot;* \(#,##0\);_(&quot;Rp&quot;* &quot;-&quot;_);_(@_)"/>
    <numFmt numFmtId="192" formatCode="_(&quot;Rp&quot;* #,##0.00_);_(&quot;Rp&quot;* \(#,##0.00\);_(&quot;Rp&quot;* &quot;-&quot;??_);_(@_)"/>
    <numFmt numFmtId="193" formatCode="&quot;Rp&quot;\ #,##0_);\(&quot;Rp&quot;\ #,##0\)"/>
    <numFmt numFmtId="194" formatCode="&quot;Rp&quot;\ #,##0_);[Red]\(&quot;Rp&quot;\ #,##0\)"/>
    <numFmt numFmtId="195" formatCode="&quot;Rp&quot;\ #,##0.00_);\(&quot;Rp&quot;\ #,##0.00\)"/>
    <numFmt numFmtId="196" formatCode="&quot;Rp&quot;\ #,##0.00_);[Red]\(&quot;Rp&quot;\ #,##0.00\)"/>
    <numFmt numFmtId="197" formatCode="_(&quot;Rp&quot;\ * #,##0_);_(&quot;Rp&quot;\ * \(#,##0\);_(&quot;Rp&quot;\ * &quot;-&quot;_);_(@_)"/>
    <numFmt numFmtId="198" formatCode="_(&quot;Rp&quot;\ * #,##0.00_);_(&quot;Rp&quot;\ * \(#,##0.00\);_(&quot;Rp&quot;\ * &quot;-&quot;??_);_(@_)"/>
    <numFmt numFmtId="199" formatCode="_(* #,##0.0000_);_(* \(#,##0.0000\);_(* &quot;-&quot;??_);_(@_)"/>
    <numFmt numFmtId="200" formatCode="0.00000"/>
    <numFmt numFmtId="201" formatCode="[&gt;0]General"/>
    <numFmt numFmtId="202" formatCode="0.0000"/>
    <numFmt numFmtId="203" formatCode="0.0000%"/>
  </numFmts>
  <fonts count="133" x14ac:knownFonts="1">
    <font>
      <sz val="10"/>
      <name val="Arial"/>
      <family val="2"/>
    </font>
    <font>
      <b/>
      <sz val="8"/>
      <name val="Arial"/>
      <family val="2"/>
    </font>
    <font>
      <sz val="8"/>
      <name val="Arial"/>
      <family val="2"/>
    </font>
    <font>
      <sz val="10"/>
      <name val="Tms Rmn"/>
      <family val="2"/>
    </font>
    <font>
      <sz val="6"/>
      <color rgb="FFAF0B1C"/>
      <name val="Arial"/>
      <family val="2"/>
    </font>
    <font>
      <sz val="6"/>
      <name val="Arial"/>
      <family val="2"/>
    </font>
    <font>
      <b/>
      <sz val="10"/>
      <name val="Arial"/>
      <family val="2"/>
    </font>
    <font>
      <sz val="7.5"/>
      <color rgb="FFAF0B1C"/>
      <name val="Arial"/>
      <family val="2"/>
    </font>
    <font>
      <sz val="10"/>
      <color indexed="8"/>
      <name val="MS Sans Serif"/>
      <family val="2"/>
    </font>
    <font>
      <sz val="14"/>
      <name val="Arial"/>
      <family val="2"/>
    </font>
    <font>
      <b/>
      <i/>
      <sz val="8"/>
      <name val="Arial"/>
      <family val="2"/>
    </font>
    <font>
      <sz val="10"/>
      <color indexed="10"/>
      <name val="Arial"/>
      <family val="2"/>
    </font>
    <font>
      <u/>
      <sz val="10"/>
      <color indexed="12"/>
      <name val="Tms Rmn"/>
      <family val="2"/>
    </font>
    <font>
      <sz val="10"/>
      <name val="Arial"/>
      <family val="2"/>
    </font>
    <font>
      <b/>
      <sz val="13"/>
      <color indexed="9"/>
      <name val="Arial"/>
      <family val="2"/>
    </font>
    <font>
      <sz val="10"/>
      <color indexed="16"/>
      <name val="Arial"/>
      <family val="2"/>
    </font>
    <font>
      <sz val="10"/>
      <color indexed="8"/>
      <name val="Arial"/>
      <family val="2"/>
    </font>
    <font>
      <b/>
      <sz val="9"/>
      <color indexed="52"/>
      <name val="Verdana"/>
      <family val="2"/>
    </font>
    <font>
      <b/>
      <sz val="9"/>
      <color indexed="9"/>
      <name val="Verdana"/>
      <family val="2"/>
    </font>
    <font>
      <sz val="10"/>
      <name val="MS Serif"/>
      <family val="2"/>
    </font>
    <font>
      <sz val="10"/>
      <color indexed="16"/>
      <name val="MS Serif"/>
      <family val="2"/>
    </font>
    <font>
      <i/>
      <sz val="9"/>
      <color indexed="23"/>
      <name val="Verdana"/>
      <family val="2"/>
    </font>
    <font>
      <b/>
      <sz val="12"/>
      <name val="Arial"/>
      <family val="2"/>
    </font>
    <font>
      <sz val="9"/>
      <color indexed="52"/>
      <name val="Verdana"/>
      <family val="2"/>
    </font>
    <font>
      <sz val="10"/>
      <color indexed="47"/>
      <name val="Arial"/>
      <family val="2"/>
    </font>
    <font>
      <b/>
      <sz val="14"/>
      <color indexed="9"/>
      <name val="Arial"/>
      <family val="2"/>
    </font>
    <font>
      <b/>
      <sz val="10"/>
      <color indexed="9"/>
      <name val="Arial"/>
      <family val="2"/>
    </font>
    <font>
      <sz val="8"/>
      <name val="Helv"/>
      <family val="2"/>
    </font>
    <font>
      <b/>
      <sz val="8"/>
      <color indexed="8"/>
      <name val="Helv"/>
      <family val="2"/>
    </font>
    <font>
      <b/>
      <sz val="18"/>
      <color indexed="56"/>
      <name val="Cambria"/>
      <family val="2"/>
    </font>
    <font>
      <b/>
      <sz val="9"/>
      <color indexed="8"/>
      <name val="Verdana"/>
      <family val="2"/>
    </font>
    <font>
      <sz val="10"/>
      <color indexed="12"/>
      <name val="Arial"/>
      <family val="2"/>
    </font>
    <font>
      <sz val="9"/>
      <color indexed="10"/>
      <name val="Verdana"/>
      <family val="2"/>
    </font>
    <font>
      <b/>
      <sz val="13"/>
      <color rgb="FFFFFFFF"/>
      <name val="Frutiger LT Std 45 Light"/>
      <family val="2"/>
    </font>
    <font>
      <sz val="7"/>
      <name val="Frutiger LT Std 45 Light"/>
      <family val="2"/>
    </font>
    <font>
      <b/>
      <sz val="14"/>
      <color rgb="FFFFFFFF"/>
      <name val="Frutiger LT Std 45 Light"/>
      <family val="2"/>
    </font>
    <font>
      <b/>
      <sz val="7"/>
      <name val="Frutiger LT Std 45 Light"/>
      <family val="2"/>
    </font>
    <font>
      <b/>
      <i/>
      <u/>
      <sz val="7"/>
      <name val="Frutiger LT Std 45 Light"/>
      <family val="2"/>
    </font>
    <font>
      <vertAlign val="superscript"/>
      <sz val="7"/>
      <name val="Frutiger LT Std 45 Light"/>
      <family val="2"/>
    </font>
    <font>
      <vertAlign val="superscript"/>
      <sz val="6.5"/>
      <name val="Frutiger LT Std 45 Light"/>
      <family val="2"/>
    </font>
    <font>
      <sz val="6"/>
      <name val="Frutiger LT Std 45 Light"/>
      <family val="2"/>
    </font>
    <font>
      <b/>
      <sz val="6"/>
      <name val="Frutiger LT Std 45 Light"/>
      <family val="2"/>
    </font>
    <font>
      <sz val="12"/>
      <color rgb="FFFFFFFF"/>
      <name val="Frutiger LT Std 55 Roman"/>
      <family val="2"/>
    </font>
    <font>
      <sz val="10"/>
      <name val="Frutiger LT Std 45 Light"/>
      <family val="2"/>
    </font>
    <font>
      <b/>
      <u/>
      <sz val="7"/>
      <name val="Frutiger LT Std 45 Light"/>
      <family val="2"/>
    </font>
    <font>
      <u/>
      <sz val="7"/>
      <name val="Frutiger LT Std 45 Light"/>
      <family val="2"/>
    </font>
    <font>
      <sz val="6.5"/>
      <name val="Frutiger LT Std 45 Light"/>
      <family val="2"/>
    </font>
    <font>
      <sz val="9"/>
      <name val="Frutiger LT Std 45 Light"/>
      <family val="2"/>
    </font>
    <font>
      <sz val="16"/>
      <name val="Frutiger LT Std 45 Light"/>
      <family val="2"/>
    </font>
    <font>
      <sz val="8"/>
      <name val="Frutiger LT Std 45 Light"/>
      <family val="2"/>
    </font>
    <font>
      <b/>
      <u/>
      <sz val="8"/>
      <name val="Frutiger LT Std 45 Light"/>
      <family val="2"/>
    </font>
    <font>
      <b/>
      <sz val="8"/>
      <name val="Frutiger LT Std 45 Light"/>
      <family val="2"/>
    </font>
    <font>
      <u/>
      <sz val="8"/>
      <name val="Frutiger LT Std 45 Light"/>
      <family val="2"/>
    </font>
    <font>
      <u/>
      <sz val="9"/>
      <name val="Frutiger LT Std 45 Light"/>
      <family val="2"/>
    </font>
    <font>
      <b/>
      <sz val="60"/>
      <color rgb="FFAF0B1C"/>
      <name val="Frutiger LT Std 45 Light"/>
      <family val="2"/>
    </font>
    <font>
      <sz val="10"/>
      <color rgb="FFAF0B1C"/>
      <name val="Frutiger LT Std 45 Light"/>
      <family val="2"/>
    </font>
    <font>
      <sz val="40"/>
      <color rgb="FFAF0B1C"/>
      <name val="Frutiger LT Std 45 Light"/>
      <family val="2"/>
    </font>
    <font>
      <b/>
      <sz val="20"/>
      <name val="Frutiger LT Std 45 Light"/>
      <family val="2"/>
    </font>
    <font>
      <sz val="10"/>
      <color indexed="10"/>
      <name val="Frutiger LT Std 45 Light"/>
      <family val="2"/>
    </font>
    <font>
      <sz val="14"/>
      <name val="Frutiger LT Std 45 Light"/>
      <family val="2"/>
    </font>
    <font>
      <sz val="25"/>
      <name val="Frutiger LT Std 45 Light"/>
      <family val="2"/>
    </font>
    <font>
      <sz val="28"/>
      <name val="Frutiger LT Std 45 Light"/>
      <family val="2"/>
    </font>
    <font>
      <u/>
      <sz val="30"/>
      <color indexed="12"/>
      <name val="Frutiger LT Std 45 Light"/>
      <family val="2"/>
    </font>
    <font>
      <sz val="7.5"/>
      <name val="Frutiger LT Std 45 Light"/>
      <family val="2"/>
    </font>
    <font>
      <b/>
      <sz val="7.5"/>
      <name val="Frutiger LT Std 45 Light"/>
      <family val="2"/>
    </font>
    <font>
      <sz val="6"/>
      <color rgb="FFAF0B1C"/>
      <name val="Frutiger LT Std 45 Light"/>
      <family val="2"/>
    </font>
    <font>
      <vertAlign val="superscript"/>
      <sz val="7.5"/>
      <name val="Frutiger LT Std 45 Light"/>
      <family val="2"/>
    </font>
    <font>
      <b/>
      <sz val="10"/>
      <name val="Frutiger LT Std 45 Light"/>
      <family val="2"/>
    </font>
    <font>
      <sz val="10"/>
      <color rgb="FFFF0000"/>
      <name val="Frutiger LT Std 45 Light"/>
      <family val="2"/>
    </font>
    <font>
      <b/>
      <sz val="7.5"/>
      <color rgb="FFFF0000"/>
      <name val="Frutiger LT Std 45 Light"/>
      <family val="2"/>
    </font>
    <font>
      <sz val="7.5"/>
      <color rgb="FFFF0000"/>
      <name val="Frutiger LT Std 45 Light"/>
      <family val="2"/>
    </font>
    <font>
      <vertAlign val="superscript"/>
      <sz val="6.5"/>
      <color rgb="FF000000"/>
      <name val="Frutiger LT Std 45 Light"/>
      <family val="2"/>
    </font>
    <font>
      <u/>
      <sz val="7.5"/>
      <name val="Frutiger LT Std 45 Light"/>
      <family val="2"/>
    </font>
    <font>
      <sz val="2"/>
      <name val="Frutiger LT Std 45 Light"/>
      <family val="2"/>
    </font>
    <font>
      <sz val="13"/>
      <name val="Frutiger LT Std 45 Light"/>
      <family val="2"/>
    </font>
    <font>
      <i/>
      <u/>
      <sz val="7.5"/>
      <name val="Frutiger LT Std 45 Light"/>
      <family val="2"/>
    </font>
    <font>
      <sz val="7.5"/>
      <color rgb="FFFFFFFF"/>
      <name val="Frutiger LT Std 45 Light"/>
      <family val="2"/>
    </font>
    <font>
      <b/>
      <sz val="7.5"/>
      <color rgb="FF333333"/>
      <name val="Frutiger LT Std 45 Light"/>
      <family val="2"/>
    </font>
    <font>
      <sz val="7.5"/>
      <color rgb="FF333333"/>
      <name val="Frutiger LT Std 45 Light"/>
      <family val="2"/>
    </font>
    <font>
      <b/>
      <sz val="6"/>
      <color rgb="FFFFFFFF"/>
      <name val="Frutiger LT Std 45 Light"/>
      <family val="2"/>
    </font>
    <font>
      <b/>
      <i/>
      <sz val="6"/>
      <name val="Frutiger LT Std 45 Light"/>
      <family val="2"/>
    </font>
    <font>
      <vertAlign val="superscript"/>
      <sz val="5.5"/>
      <color rgb="FFAF0B1C"/>
      <name val="Frutiger LT Std 45 Light"/>
      <family val="2"/>
    </font>
    <font>
      <sz val="5.5"/>
      <name val="Frutiger LT Std 45 Light"/>
      <family val="2"/>
    </font>
    <font>
      <sz val="10"/>
      <color rgb="FF800000"/>
      <name val="Frutiger LT Std 45 Light"/>
      <family val="2"/>
    </font>
    <font>
      <i/>
      <u/>
      <sz val="8"/>
      <name val="Frutiger LT Std 45 Light"/>
      <family val="2"/>
    </font>
    <font>
      <vertAlign val="superscript"/>
      <sz val="13"/>
      <color rgb="FFFFFFFF"/>
      <name val="Frutiger LT Std 45 Light"/>
      <family val="2"/>
    </font>
    <font>
      <vertAlign val="superscript"/>
      <sz val="6"/>
      <name val="Frutiger LT Std 45 Light"/>
      <family val="2"/>
    </font>
    <font>
      <sz val="8"/>
      <color rgb="FF333333"/>
      <name val="Frutiger LT Std 45 Light"/>
      <family val="2"/>
    </font>
    <font>
      <b/>
      <sz val="8"/>
      <color rgb="FF333333"/>
      <name val="Frutiger LT Std 45 Light"/>
      <family val="2"/>
    </font>
    <font>
      <sz val="7"/>
      <color rgb="FF333333"/>
      <name val="Frutiger LT Std 45 Light"/>
      <family val="2"/>
    </font>
    <font>
      <sz val="4"/>
      <name val="Frutiger LT Std 45 Light"/>
      <family val="2"/>
    </font>
    <font>
      <b/>
      <sz val="7"/>
      <color rgb="FF333333"/>
      <name val="Frutiger LT Std 45 Light"/>
      <family val="2"/>
    </font>
    <font>
      <b/>
      <sz val="4"/>
      <name val="Frutiger LT Std 45 Light"/>
      <family val="2"/>
    </font>
    <font>
      <b/>
      <sz val="18"/>
      <color rgb="FFFFFFFF"/>
      <name val="Frutiger LT Std 45 Light"/>
      <family val="2"/>
    </font>
    <font>
      <b/>
      <sz val="10"/>
      <color rgb="FF000000"/>
      <name val="Frutiger LT Std 45 Light"/>
      <family val="2"/>
    </font>
    <font>
      <sz val="10"/>
      <color rgb="FF000000"/>
      <name val="Frutiger LT Std 45 Light"/>
      <family val="2"/>
    </font>
    <font>
      <vertAlign val="superscript"/>
      <sz val="7"/>
      <color rgb="FF000000"/>
      <name val="Frutiger LT Std 45 Light"/>
      <family val="2"/>
    </font>
    <font>
      <sz val="7.5"/>
      <color rgb="FFAF0B1C"/>
      <name val="Frutiger LT Std 45 Light"/>
      <family val="2"/>
    </font>
    <font>
      <sz val="6"/>
      <color rgb="FF333333"/>
      <name val="Frutiger LT Std 45 Light"/>
      <family val="2"/>
    </font>
    <font>
      <b/>
      <i/>
      <sz val="8"/>
      <name val="Frutiger LT Std 45 Light"/>
      <family val="2"/>
    </font>
    <font>
      <b/>
      <i/>
      <sz val="7.5"/>
      <name val="Frutiger LT Std 45 Light"/>
      <family val="2"/>
    </font>
    <font>
      <sz val="7.5"/>
      <color rgb="FF000000"/>
      <name val="Frutiger LT Std 45 Light"/>
      <family val="2"/>
    </font>
    <font>
      <sz val="6"/>
      <color rgb="FFFF0000"/>
      <name val="Frutiger LT Std 45 Light"/>
      <family val="2"/>
    </font>
    <font>
      <b/>
      <i/>
      <sz val="7"/>
      <name val="Frutiger LT Std 45 Light"/>
      <family val="2"/>
    </font>
    <font>
      <b/>
      <sz val="7"/>
      <color rgb="FF000000"/>
      <name val="Frutiger LT Std 45 Light"/>
      <family val="2"/>
    </font>
    <font>
      <i/>
      <u/>
      <sz val="7"/>
      <name val="Frutiger LT Std 45 Light"/>
      <family val="2"/>
    </font>
    <font>
      <vertAlign val="superscript"/>
      <sz val="6"/>
      <color rgb="FF000000"/>
      <name val="Frutiger LT Std 45 Light"/>
      <family val="2"/>
    </font>
    <font>
      <sz val="5"/>
      <name val="Frutiger LT Std 45 Light"/>
      <family val="2"/>
    </font>
    <font>
      <sz val="8"/>
      <color rgb="FFAF0B1C"/>
      <name val="Frutiger LT Std 45 Light"/>
      <family val="2"/>
    </font>
    <font>
      <b/>
      <sz val="8"/>
      <color rgb="FFAF0B1C"/>
      <name val="Frutiger LT Std 45 Light"/>
      <family val="2"/>
    </font>
    <font>
      <sz val="7"/>
      <color rgb="FFFF0000"/>
      <name val="Frutiger LT Std 45 Light"/>
      <family val="2"/>
    </font>
    <font>
      <b/>
      <sz val="7"/>
      <color rgb="FFFF0000"/>
      <name val="Frutiger LT Std 45 Light"/>
      <family val="2"/>
    </font>
    <font>
      <sz val="7"/>
      <color rgb="FF000000"/>
      <name val="Frutiger LT Std 45 Light"/>
      <family val="2"/>
    </font>
    <font>
      <b/>
      <sz val="6.5"/>
      <name val="Frutiger LT Std 45 Light"/>
      <family val="2"/>
    </font>
    <font>
      <b/>
      <sz val="8"/>
      <color rgb="FFFF0000"/>
      <name val="Frutiger LT Std 45 Light"/>
      <family val="2"/>
    </font>
    <font>
      <sz val="8"/>
      <color rgb="FFFF0000"/>
      <name val="Frutiger LT Std 45 Light"/>
      <family val="2"/>
    </font>
    <font>
      <i/>
      <sz val="7"/>
      <name val="Frutiger LT Std 45 Light"/>
      <family val="2"/>
    </font>
    <font>
      <sz val="12"/>
      <name val="Frutiger LT Std 55 Roman"/>
      <family val="2"/>
    </font>
    <font>
      <sz val="12"/>
      <color rgb="FFFF0000"/>
      <name val="Frutiger LT Std 55 Roman"/>
      <family val="2"/>
    </font>
    <font>
      <vertAlign val="superscript"/>
      <sz val="12"/>
      <color rgb="FFFFFFFF"/>
      <name val="Frutiger LT Std 55 Roman"/>
      <family val="2"/>
    </font>
    <font>
      <vertAlign val="superscript"/>
      <sz val="8"/>
      <name val="Frutiger LT Std 45 Light"/>
      <family val="2"/>
    </font>
    <font>
      <vertAlign val="superscript"/>
      <sz val="5.5"/>
      <name val="Frutiger LT Std 45 Light"/>
      <family val="2"/>
    </font>
    <font>
      <sz val="9"/>
      <color indexed="8"/>
      <name val="Verdana"/>
      <family val="2"/>
    </font>
    <font>
      <sz val="9"/>
      <color indexed="9"/>
      <name val="Verdana"/>
      <family val="2"/>
    </font>
    <font>
      <sz val="9"/>
      <color indexed="20"/>
      <name val="Verdana"/>
      <family val="2"/>
    </font>
    <font>
      <sz val="9"/>
      <color indexed="17"/>
      <name val="Verdana"/>
      <family val="2"/>
    </font>
    <font>
      <b/>
      <sz val="20"/>
      <name val="Arial"/>
      <family val="2"/>
    </font>
    <font>
      <b/>
      <sz val="11"/>
      <color indexed="56"/>
      <name val="Verdana"/>
      <family val="2"/>
    </font>
    <font>
      <sz val="9"/>
      <color indexed="62"/>
      <name val="Verdana"/>
      <family val="2"/>
    </font>
    <font>
      <sz val="9"/>
      <color indexed="60"/>
      <name val="Verdana"/>
      <family val="2"/>
    </font>
    <font>
      <b/>
      <sz val="9"/>
      <color indexed="63"/>
      <name val="Verdana"/>
      <family val="2"/>
    </font>
    <font>
      <sz val="7"/>
      <name val="Arial"/>
      <family val="2"/>
    </font>
    <font>
      <b/>
      <sz val="10"/>
      <name val="Bookman Old Style"/>
      <family val="2"/>
    </font>
  </fonts>
  <fills count="35">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
      <patternFill patternType="solid">
        <fgColor rgb="FFAF0B1C"/>
        <bgColor indexed="64"/>
      </patternFill>
    </fill>
    <fill>
      <patternFill patternType="solid">
        <fgColor rgb="FFFFFF00"/>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8"/>
        <bgColor indexed="64"/>
      </patternFill>
    </fill>
    <fill>
      <patternFill patternType="solid">
        <fgColor indexed="29"/>
        <bgColor indexed="64"/>
      </patternFill>
    </fill>
    <fill>
      <patternFill patternType="solid">
        <fgColor indexed="32"/>
        <bgColor indexed="64"/>
      </patternFill>
    </fill>
    <fill>
      <patternFill patternType="solid">
        <fgColor indexed="26"/>
        <bgColor indexed="64"/>
      </patternFill>
    </fill>
    <fill>
      <patternFill patternType="solid">
        <fgColor indexed="44"/>
        <bgColor indexed="64"/>
      </patternFill>
    </fill>
    <fill>
      <patternFill patternType="lightGray">
        <bgColor indexed="4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1"/>
        <bgColor indexed="64"/>
      </patternFill>
    </fill>
    <fill>
      <patternFill patternType="solid">
        <fgColor indexed="43"/>
        <bgColor indexed="64"/>
      </patternFill>
    </fill>
  </fills>
  <borders count="74">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dotted">
        <color rgb="FFC0C0C0"/>
      </bottom>
      <diagonal/>
    </border>
    <border>
      <left/>
      <right/>
      <top/>
      <bottom style="dotted">
        <color rgb="FFC0C0C0"/>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top style="dotted">
        <color rgb="FFC0C0C0"/>
      </top>
      <bottom/>
      <diagonal/>
    </border>
    <border>
      <left style="thin">
        <color auto="1"/>
      </left>
      <right style="thin">
        <color auto="1"/>
      </right>
      <top/>
      <bottom/>
      <diagonal/>
    </border>
    <border>
      <left style="thin">
        <color auto="1"/>
      </left>
      <right/>
      <top style="dotted">
        <color rgb="FFC0C0C0"/>
      </top>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style="dashed">
        <color rgb="FFC0C0C0"/>
      </top>
      <bottom/>
      <diagonal/>
    </border>
    <border>
      <left/>
      <right/>
      <top style="hair">
        <color rgb="FFC0C0C0"/>
      </top>
      <bottom/>
      <diagonal/>
    </border>
    <border>
      <left/>
      <right/>
      <top/>
      <bottom style="dashed">
        <color rgb="FFC0C0C0"/>
      </bottom>
      <diagonal/>
    </border>
    <border>
      <left/>
      <right/>
      <top style="dashed">
        <color rgb="FFC0C0C0"/>
      </top>
      <bottom style="dashed">
        <color rgb="FFC0C0C0"/>
      </bottom>
      <diagonal/>
    </border>
    <border>
      <left style="thin">
        <color auto="1"/>
      </left>
      <right/>
      <top/>
      <bottom style="hair">
        <color rgb="FFC0C0C0"/>
      </bottom>
      <diagonal/>
    </border>
    <border>
      <left/>
      <right/>
      <top/>
      <bottom style="hair">
        <color rgb="FFC0C0C0"/>
      </bottom>
      <diagonal/>
    </border>
    <border>
      <left/>
      <right style="thin">
        <color auto="1"/>
      </right>
      <top/>
      <bottom style="hair">
        <color rgb="FFC0C0C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tted">
        <color indexed="22"/>
      </bottom>
      <diagonal/>
    </border>
    <border>
      <left/>
      <right style="thin">
        <color auto="1"/>
      </right>
      <top/>
      <bottom style="dotted">
        <color indexed="22"/>
      </bottom>
      <diagonal/>
    </border>
    <border>
      <left/>
      <right/>
      <top style="dotted">
        <color indexed="22"/>
      </top>
      <bottom style="dotted">
        <color indexed="22"/>
      </bottom>
      <diagonal/>
    </border>
    <border>
      <left style="thin">
        <color auto="1"/>
      </left>
      <right style="thin">
        <color auto="1"/>
      </right>
      <top style="dotted">
        <color indexed="22"/>
      </top>
      <bottom style="dotted">
        <color indexed="22"/>
      </bottom>
      <diagonal/>
    </border>
    <border>
      <left/>
      <right/>
      <top style="dotted">
        <color indexed="22"/>
      </top>
      <bottom/>
      <diagonal/>
    </border>
    <border>
      <left/>
      <right style="thin">
        <color auto="1"/>
      </right>
      <top style="dotted">
        <color indexed="22"/>
      </top>
      <bottom/>
      <diagonal/>
    </border>
    <border>
      <left style="thin">
        <color auto="1"/>
      </left>
      <right style="thin">
        <color auto="1"/>
      </right>
      <top/>
      <bottom style="dotted">
        <color indexed="22"/>
      </bottom>
      <diagonal/>
    </border>
    <border>
      <left style="thin">
        <color auto="1"/>
      </left>
      <right style="thin">
        <color auto="1"/>
      </right>
      <top style="dotted">
        <color indexed="22"/>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double">
        <color indexed="52"/>
      </bottom>
      <diagonal/>
    </border>
    <border>
      <left/>
      <right/>
      <top style="thin">
        <color indexed="62"/>
      </top>
      <bottom style="double">
        <color indexed="62"/>
      </bottom>
      <diagonal/>
    </border>
    <border>
      <left style="thin">
        <color auto="1"/>
      </left>
      <right/>
      <top/>
      <bottom style="dotted">
        <color indexed="22"/>
      </bottom>
      <diagonal/>
    </border>
    <border>
      <left style="thin">
        <color auto="1"/>
      </left>
      <right/>
      <top style="dotted">
        <color indexed="22"/>
      </top>
      <bottom style="dotted">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auto="1"/>
      </top>
      <bottom style="thin">
        <color auto="1"/>
      </bottom>
      <diagonal/>
    </border>
    <border>
      <left style="thin">
        <color indexed="64"/>
      </left>
      <right/>
      <top style="thin">
        <color auto="1"/>
      </top>
      <bottom style="dotted">
        <color rgb="FFC0C0C0"/>
      </bottom>
      <diagonal/>
    </border>
    <border>
      <left/>
      <right/>
      <top style="thin">
        <color auto="1"/>
      </top>
      <bottom style="thin">
        <color auto="1"/>
      </bottom>
      <diagonal/>
    </border>
    <border>
      <left/>
      <right/>
      <top style="thin">
        <color auto="1"/>
      </top>
      <bottom style="dotted">
        <color rgb="FFC0C0C0"/>
      </bottom>
      <diagonal/>
    </border>
    <border>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medium">
        <color indexed="30"/>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29">
    <xf numFmtId="0" fontId="0" fillId="0" borderId="0"/>
    <xf numFmtId="9" fontId="13" fillId="0" borderId="0" applyFont="0" applyFill="0" applyBorder="0" applyAlignment="0" applyProtection="0"/>
    <xf numFmtId="166" fontId="13" fillId="0" borderId="0" applyFont="0" applyFill="0" applyBorder="0" applyAlignment="0" applyProtection="0"/>
    <xf numFmtId="164" fontId="13" fillId="0" borderId="0" applyFont="0" applyFill="0" applyBorder="0" applyAlignment="0" applyProtection="0"/>
    <xf numFmtId="167"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37" fontId="3" fillId="0" borderId="0"/>
    <xf numFmtId="0" fontId="13" fillId="0" borderId="0"/>
    <xf numFmtId="0" fontId="13" fillId="0" borderId="0"/>
    <xf numFmtId="37" fontId="3" fillId="0" borderId="0"/>
    <xf numFmtId="37" fontId="3" fillId="0" borderId="0"/>
    <xf numFmtId="37" fontId="3" fillId="0" borderId="0"/>
    <xf numFmtId="0" fontId="1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0" fontId="8" fillId="0" borderId="0"/>
    <xf numFmtId="37" fontId="3" fillId="0" borderId="0"/>
    <xf numFmtId="37" fontId="3" fillId="0" borderId="0" applyFill="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0" fontId="13" fillId="0" borderId="0"/>
    <xf numFmtId="0" fontId="13" fillId="0" borderId="0">
      <alignment vertical="center"/>
    </xf>
    <xf numFmtId="0" fontId="12" fillId="0" borderId="0" applyNumberFormat="0" applyFill="0" applyBorder="0">
      <protection locked="0"/>
    </xf>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0" fontId="13" fillId="0" borderId="0">
      <alignment vertical="center"/>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85" fontId="16" fillId="0" borderId="0" applyFill="0" applyBorder="0" applyAlignment="0"/>
    <xf numFmtId="0" fontId="17" fillId="9" borderId="52" applyNumberFormat="0" applyAlignment="0" applyProtection="0"/>
    <xf numFmtId="0" fontId="17" fillId="9" borderId="52" applyNumberFormat="0" applyAlignment="0" applyProtection="0"/>
    <xf numFmtId="0" fontId="17" fillId="9" borderId="52" applyNumberFormat="0" applyAlignment="0" applyProtection="0"/>
    <xf numFmtId="0" fontId="17" fillId="9" borderId="52" applyNumberFormat="0" applyAlignment="0" applyProtection="0"/>
    <xf numFmtId="0" fontId="17" fillId="9" borderId="52" applyNumberFormat="0" applyAlignment="0" applyProtection="0"/>
    <xf numFmtId="0" fontId="17" fillId="9" borderId="52" applyNumberFormat="0" applyAlignment="0" applyProtection="0"/>
    <xf numFmtId="0" fontId="18" fillId="10" borderId="53" applyNumberFormat="0" applyAlignment="0" applyProtection="0"/>
    <xf numFmtId="0" fontId="18" fillId="10" borderId="53" applyNumberFormat="0" applyAlignment="0" applyProtection="0"/>
    <xf numFmtId="3" fontId="11" fillId="5" borderId="41" applyFont="0" applyFill="0" applyProtection="0">
      <alignment horizontal="right"/>
    </xf>
    <xf numFmtId="3" fontId="11" fillId="5" borderId="41" applyFont="0" applyFill="0" applyProtection="0">
      <alignment horizontal="right"/>
    </xf>
    <xf numFmtId="3" fontId="11" fillId="5" borderId="41" applyFont="0" applyFill="0" applyProtection="0">
      <alignment horizontal="right"/>
    </xf>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0" fontId="19" fillId="0" borderId="0" applyNumberFormat="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20" fillId="0" borderId="0" applyNumberFormat="0"/>
    <xf numFmtId="0" fontId="21" fillId="0" borderId="0" applyNumberFormat="0" applyFill="0" applyBorder="0" applyAlignment="0" applyProtection="0"/>
    <xf numFmtId="0" fontId="21" fillId="0" borderId="0" applyNumberFormat="0" applyFill="0" applyBorder="0" applyAlignment="0" applyProtection="0"/>
    <xf numFmtId="0" fontId="2" fillId="9" borderId="0" applyNumberFormat="0" applyBorder="0" applyAlignment="0" applyProtection="0"/>
    <xf numFmtId="0" fontId="13" fillId="9" borderId="41" applyNumberFormat="0" applyFont="0" applyBorder="0" applyProtection="0"/>
    <xf numFmtId="0" fontId="13" fillId="9" borderId="41" applyNumberFormat="0" applyFont="0" applyBorder="0" applyProtection="0"/>
    <xf numFmtId="0" fontId="13" fillId="9" borderId="41" applyNumberFormat="0" applyFont="0" applyBorder="0" applyProtection="0"/>
    <xf numFmtId="0" fontId="22" fillId="0" borderId="54" applyNumberFormat="0" applyProtection="0"/>
    <xf numFmtId="0" fontId="22" fillId="0" borderId="4">
      <alignment horizontal="left" vertical="center"/>
    </xf>
    <xf numFmtId="0" fontId="22" fillId="0" borderId="4">
      <alignment horizontal="left" vertical="center"/>
    </xf>
    <xf numFmtId="0" fontId="22" fillId="0" borderId="4">
      <alignment horizontal="left" vertical="center"/>
    </xf>
    <xf numFmtId="3" fontId="13" fillId="11" borderId="41" applyFont="0" applyProtection="0">
      <alignment horizontal="right"/>
    </xf>
    <xf numFmtId="3" fontId="13" fillId="11" borderId="41" applyFont="0" applyProtection="0">
      <alignment horizontal="right"/>
    </xf>
    <xf numFmtId="3" fontId="13" fillId="11" borderId="41" applyFont="0" applyProtection="0">
      <alignment horizontal="right"/>
    </xf>
    <xf numFmtId="10" fontId="13" fillId="11" borderId="41" applyFont="0" applyProtection="0">
      <alignment horizontal="right"/>
    </xf>
    <xf numFmtId="10" fontId="13" fillId="11" borderId="41" applyFont="0" applyProtection="0">
      <alignment horizontal="right"/>
    </xf>
    <xf numFmtId="10" fontId="13" fillId="11" borderId="41" applyFont="0" applyProtection="0">
      <alignment horizontal="right"/>
    </xf>
    <xf numFmtId="9" fontId="13" fillId="11" borderId="41" applyFont="0" applyProtection="0">
      <alignment horizontal="right"/>
    </xf>
    <xf numFmtId="9" fontId="13" fillId="11" borderId="41" applyFont="0" applyProtection="0">
      <alignment horizontal="right"/>
    </xf>
    <xf numFmtId="9" fontId="13" fillId="11" borderId="41" applyFont="0" applyProtection="0">
      <alignment horizontal="right"/>
    </xf>
    <xf numFmtId="0" fontId="13" fillId="11" borderId="3" applyNumberFormat="0" applyFont="0" applyBorder="0" applyProtection="0"/>
    <xf numFmtId="0" fontId="13" fillId="11" borderId="3" applyNumberFormat="0" applyFont="0" applyBorder="0" applyProtection="0"/>
    <xf numFmtId="0" fontId="13" fillId="11" borderId="3" applyNumberFormat="0" applyFont="0" applyBorder="0" applyProtection="0"/>
    <xf numFmtId="186" fontId="13" fillId="8" borderId="41" applyFont="0" applyAlignment="0">
      <protection locked="0"/>
    </xf>
    <xf numFmtId="186" fontId="13" fillId="8" borderId="41" applyFont="0" applyAlignment="0">
      <protection locked="0"/>
    </xf>
    <xf numFmtId="186" fontId="13" fillId="8" borderId="41" applyFont="0" applyAlignment="0">
      <protection locked="0"/>
    </xf>
    <xf numFmtId="3" fontId="13" fillId="8" borderId="41" applyFont="0">
      <alignment horizontal="right"/>
      <protection locked="0"/>
    </xf>
    <xf numFmtId="3" fontId="13" fillId="8" borderId="41" applyFont="0">
      <alignment horizontal="right"/>
      <protection locked="0"/>
    </xf>
    <xf numFmtId="3" fontId="13" fillId="8" borderId="41" applyFont="0">
      <alignment horizontal="right"/>
      <protection locked="0"/>
    </xf>
    <xf numFmtId="187" fontId="13" fillId="8" borderId="41" applyFont="0">
      <alignment horizontal="right"/>
      <protection locked="0"/>
    </xf>
    <xf numFmtId="187" fontId="13" fillId="8" borderId="41" applyFont="0">
      <alignment horizontal="right"/>
      <protection locked="0"/>
    </xf>
    <xf numFmtId="187" fontId="13" fillId="8" borderId="41" applyFont="0">
      <alignment horizontal="right"/>
      <protection locked="0"/>
    </xf>
    <xf numFmtId="10" fontId="13" fillId="8" borderId="41" applyFont="0">
      <alignment horizontal="right"/>
      <protection locked="0"/>
    </xf>
    <xf numFmtId="10" fontId="13" fillId="8" borderId="41" applyFont="0">
      <alignment horizontal="right"/>
      <protection locked="0"/>
    </xf>
    <xf numFmtId="10" fontId="13" fillId="8" borderId="41" applyFont="0">
      <alignment horizontal="right"/>
      <protection locked="0"/>
    </xf>
    <xf numFmtId="9" fontId="13" fillId="8" borderId="42" applyFont="0">
      <alignment horizontal="right"/>
      <protection locked="0"/>
    </xf>
    <xf numFmtId="9" fontId="13" fillId="8" borderId="42" applyFont="0">
      <alignment horizontal="right"/>
      <protection locked="0"/>
    </xf>
    <xf numFmtId="9" fontId="13" fillId="8" borderId="42" applyFont="0">
      <alignment horizontal="right"/>
      <protection locked="0"/>
    </xf>
    <xf numFmtId="0" fontId="13" fillId="8" borderId="41" applyFont="0">
      <alignment horizontal="center" wrapText="1"/>
      <protection locked="0"/>
    </xf>
    <xf numFmtId="0" fontId="13" fillId="8" borderId="41" applyFont="0">
      <alignment horizontal="center" wrapText="1"/>
      <protection locked="0"/>
    </xf>
    <xf numFmtId="0" fontId="13" fillId="8" borderId="41" applyFont="0">
      <alignment horizontal="center" wrapText="1"/>
      <protection locked="0"/>
    </xf>
    <xf numFmtId="49" fontId="13" fillId="8" borderId="41" applyFont="0" applyAlignment="0">
      <protection locked="0"/>
    </xf>
    <xf numFmtId="49" fontId="13" fillId="8" borderId="41" applyFont="0" applyAlignment="0">
      <protection locked="0"/>
    </xf>
    <xf numFmtId="49" fontId="13" fillId="8" borderId="41" applyFont="0" applyAlignment="0">
      <protection locked="0"/>
    </xf>
    <xf numFmtId="0" fontId="23" fillId="0" borderId="55" applyNumberFormat="0" applyFill="0" applyAlignment="0" applyProtection="0"/>
    <xf numFmtId="0" fontId="23" fillId="0" borderId="55" applyNumberFormat="0" applyFill="0" applyAlignment="0" applyProtection="0"/>
    <xf numFmtId="3" fontId="13" fillId="12" borderId="41">
      <alignment horizontal="right"/>
      <protection locked="0"/>
    </xf>
    <xf numFmtId="3" fontId="13" fillId="12" borderId="41">
      <alignment horizontal="right"/>
      <protection locked="0"/>
    </xf>
    <xf numFmtId="3" fontId="13" fillId="12" borderId="41">
      <alignment horizontal="right"/>
      <protection locked="0"/>
    </xf>
    <xf numFmtId="187" fontId="13" fillId="12" borderId="41">
      <alignment horizontal="right"/>
      <protection locked="0"/>
    </xf>
    <xf numFmtId="187" fontId="13" fillId="12" borderId="41">
      <alignment horizontal="right"/>
      <protection locked="0"/>
    </xf>
    <xf numFmtId="187" fontId="13" fillId="12" borderId="41">
      <alignment horizontal="right"/>
      <protection locked="0"/>
    </xf>
    <xf numFmtId="10" fontId="13" fillId="12" borderId="41" applyFont="0">
      <alignment horizontal="right"/>
      <protection locked="0"/>
    </xf>
    <xf numFmtId="10" fontId="13" fillId="12" borderId="41" applyFont="0">
      <alignment horizontal="right"/>
      <protection locked="0"/>
    </xf>
    <xf numFmtId="10" fontId="13" fillId="12" borderId="41" applyFont="0">
      <alignment horizontal="right"/>
      <protection locked="0"/>
    </xf>
    <xf numFmtId="9" fontId="13" fillId="12" borderId="41">
      <alignment horizontal="right"/>
      <protection locked="0"/>
    </xf>
    <xf numFmtId="9" fontId="13" fillId="12" borderId="41">
      <alignment horizontal="right"/>
      <protection locked="0"/>
    </xf>
    <xf numFmtId="9" fontId="13" fillId="12" borderId="41">
      <alignment horizontal="right"/>
      <protection locked="0"/>
    </xf>
    <xf numFmtId="0" fontId="13" fillId="12" borderId="41">
      <alignment horizontal="center" wrapText="1"/>
    </xf>
    <xf numFmtId="0" fontId="13" fillId="12" borderId="41">
      <alignment horizontal="center" wrapText="1"/>
    </xf>
    <xf numFmtId="0" fontId="13" fillId="12" borderId="41">
      <alignment horizontal="center" wrapText="1"/>
    </xf>
    <xf numFmtId="0" fontId="13" fillId="12" borderId="41" applyNumberFormat="0" applyFont="0">
      <alignment horizontal="center" wrapText="1"/>
      <protection locked="0"/>
    </xf>
    <xf numFmtId="0" fontId="13" fillId="12" borderId="41" applyNumberFormat="0" applyFont="0">
      <alignment horizontal="center" wrapText="1"/>
      <protection locked="0"/>
    </xf>
    <xf numFmtId="0" fontId="13" fillId="12" borderId="41" applyNumberFormat="0" applyFont="0">
      <alignment horizontal="center" wrapText="1"/>
      <protection locked="0"/>
    </xf>
    <xf numFmtId="0" fontId="24" fillId="9" borderId="0"/>
    <xf numFmtId="0" fontId="9" fillId="9" borderId="0"/>
    <xf numFmtId="0" fontId="25" fillId="13" borderId="0">
      <alignment horizontal="left"/>
    </xf>
    <xf numFmtId="0" fontId="26" fillId="14" borderId="41">
      <alignment horizontal="left"/>
    </xf>
    <xf numFmtId="0" fontId="26" fillId="14" borderId="41">
      <alignment horizontal="left"/>
    </xf>
    <xf numFmtId="0" fontId="26" fillId="14" borderId="41">
      <alignment horizontal="left"/>
    </xf>
    <xf numFmtId="0" fontId="25" fillId="15" borderId="0"/>
    <xf numFmtId="188" fontId="13" fillId="5" borderId="41">
      <alignment horizontal="left"/>
      <protection locked="0"/>
    </xf>
    <xf numFmtId="188" fontId="13" fillId="5" borderId="41">
      <alignment horizontal="left"/>
      <protection locked="0"/>
    </xf>
    <xf numFmtId="188" fontId="13" fillId="5" borderId="41">
      <alignment horizontal="left"/>
      <protection locked="0"/>
    </xf>
    <xf numFmtId="3" fontId="13" fillId="5" borderId="41">
      <alignment horizontal="right"/>
      <protection locked="0"/>
    </xf>
    <xf numFmtId="3" fontId="13" fillId="5" borderId="41">
      <alignment horizontal="right"/>
      <protection locked="0"/>
    </xf>
    <xf numFmtId="3" fontId="13" fillId="5" borderId="41">
      <alignment horizontal="right"/>
      <protection locked="0"/>
    </xf>
    <xf numFmtId="4" fontId="13" fillId="5" borderId="41">
      <alignment horizontal="right"/>
      <protection locked="0"/>
    </xf>
    <xf numFmtId="4" fontId="13" fillId="5" borderId="41">
      <alignment horizontal="right"/>
      <protection locked="0"/>
    </xf>
    <xf numFmtId="4" fontId="13" fillId="5" borderId="41">
      <alignment horizontal="right"/>
      <protection locked="0"/>
    </xf>
    <xf numFmtId="189" fontId="13" fillId="5" borderId="41">
      <alignment horizontal="right"/>
      <protection locked="0"/>
    </xf>
    <xf numFmtId="189" fontId="13" fillId="5" borderId="41">
      <alignment horizontal="right"/>
      <protection locked="0"/>
    </xf>
    <xf numFmtId="189" fontId="13" fillId="5" borderId="41">
      <alignment horizontal="right"/>
      <protection locked="0"/>
    </xf>
    <xf numFmtId="190" fontId="13" fillId="5" borderId="41">
      <alignment horizontal="right"/>
      <protection locked="0"/>
    </xf>
    <xf numFmtId="190" fontId="13" fillId="5" borderId="41">
      <alignment horizontal="right"/>
      <protection locked="0"/>
    </xf>
    <xf numFmtId="190" fontId="13" fillId="5" borderId="41">
      <alignment horizontal="right"/>
      <protection locked="0"/>
    </xf>
    <xf numFmtId="2" fontId="13" fillId="5" borderId="41">
      <alignment horizontal="right"/>
      <protection locked="0"/>
    </xf>
    <xf numFmtId="2" fontId="13" fillId="5" borderId="41">
      <alignment horizontal="right"/>
      <protection locked="0"/>
    </xf>
    <xf numFmtId="2" fontId="13" fillId="5" borderId="41">
      <alignment horizontal="right"/>
      <protection locked="0"/>
    </xf>
    <xf numFmtId="191" fontId="13" fillId="5" borderId="41">
      <alignment horizontal="right"/>
      <protection locked="0"/>
    </xf>
    <xf numFmtId="191" fontId="13" fillId="5" borderId="41">
      <alignment horizontal="right"/>
      <protection locked="0"/>
    </xf>
    <xf numFmtId="191" fontId="13" fillId="5" borderId="41">
      <alignment horizontal="right"/>
      <protection locked="0"/>
    </xf>
    <xf numFmtId="192" fontId="13" fillId="5" borderId="41">
      <alignment horizontal="right"/>
      <protection locked="0"/>
    </xf>
    <xf numFmtId="192" fontId="13" fillId="5" borderId="41">
      <alignment horizontal="right"/>
      <protection locked="0"/>
    </xf>
    <xf numFmtId="192" fontId="13" fillId="5" borderId="41">
      <alignment horizontal="right"/>
      <protection locked="0"/>
    </xf>
    <xf numFmtId="187" fontId="13" fillId="5" borderId="41">
      <alignment horizontal="right"/>
      <protection locked="0"/>
    </xf>
    <xf numFmtId="187" fontId="13" fillId="5" borderId="41">
      <alignment horizontal="right"/>
      <protection locked="0"/>
    </xf>
    <xf numFmtId="187" fontId="13" fillId="5" borderId="41">
      <alignment horizontal="right"/>
      <protection locked="0"/>
    </xf>
    <xf numFmtId="1" fontId="13" fillId="5" borderId="41">
      <alignment horizontal="right"/>
      <protection locked="0"/>
    </xf>
    <xf numFmtId="1" fontId="13" fillId="5" borderId="41">
      <alignment horizontal="right"/>
      <protection locked="0"/>
    </xf>
    <xf numFmtId="1" fontId="13" fillId="5" borderId="41">
      <alignment horizontal="right"/>
      <protection locked="0"/>
    </xf>
    <xf numFmtId="193" fontId="13" fillId="5" borderId="41">
      <alignment horizontal="right"/>
      <protection locked="0"/>
    </xf>
    <xf numFmtId="193" fontId="13" fillId="5" borderId="41">
      <alignment horizontal="right"/>
      <protection locked="0"/>
    </xf>
    <xf numFmtId="193" fontId="13" fillId="5" borderId="41">
      <alignment horizontal="right"/>
      <protection locked="0"/>
    </xf>
    <xf numFmtId="190" fontId="13" fillId="5" borderId="41">
      <alignment horizontal="right"/>
      <protection locked="0"/>
    </xf>
    <xf numFmtId="190" fontId="13" fillId="5" borderId="41">
      <alignment horizontal="right"/>
      <protection locked="0"/>
    </xf>
    <xf numFmtId="190" fontId="13" fillId="5" borderId="41">
      <alignment horizontal="right"/>
      <protection locked="0"/>
    </xf>
    <xf numFmtId="194" fontId="13" fillId="5" borderId="41">
      <alignment horizontal="right"/>
      <protection locked="0"/>
    </xf>
    <xf numFmtId="194" fontId="13" fillId="5" borderId="41">
      <alignment horizontal="right"/>
      <protection locked="0"/>
    </xf>
    <xf numFmtId="194" fontId="13" fillId="5" borderId="41">
      <alignment horizontal="right"/>
      <protection locked="0"/>
    </xf>
    <xf numFmtId="195" fontId="13" fillId="5" borderId="41">
      <alignment horizontal="right"/>
      <protection locked="0"/>
    </xf>
    <xf numFmtId="195" fontId="13" fillId="5" borderId="41">
      <alignment horizontal="right"/>
      <protection locked="0"/>
    </xf>
    <xf numFmtId="195" fontId="13" fillId="5" borderId="41">
      <alignment horizontal="right"/>
      <protection locked="0"/>
    </xf>
    <xf numFmtId="196" fontId="13" fillId="5" borderId="41">
      <alignment horizontal="right"/>
      <protection locked="0"/>
    </xf>
    <xf numFmtId="196" fontId="13" fillId="5" borderId="41">
      <alignment horizontal="right"/>
      <protection locked="0"/>
    </xf>
    <xf numFmtId="196" fontId="13" fillId="5" borderId="41">
      <alignment horizontal="right"/>
      <protection locked="0"/>
    </xf>
    <xf numFmtId="197" fontId="13" fillId="5" borderId="41">
      <alignment horizontal="right"/>
      <protection locked="0"/>
    </xf>
    <xf numFmtId="197" fontId="13" fillId="5" borderId="41">
      <alignment horizontal="right"/>
      <protection locked="0"/>
    </xf>
    <xf numFmtId="197" fontId="13" fillId="5" borderId="41">
      <alignment horizontal="right"/>
      <protection locked="0"/>
    </xf>
    <xf numFmtId="198" fontId="13" fillId="5" borderId="41">
      <alignment horizontal="right"/>
      <protection locked="0"/>
    </xf>
    <xf numFmtId="198" fontId="13" fillId="5" borderId="41">
      <alignment horizontal="right"/>
      <protection locked="0"/>
    </xf>
    <xf numFmtId="198" fontId="13" fillId="5" borderId="41">
      <alignment horizontal="right"/>
      <protection locked="0"/>
    </xf>
    <xf numFmtId="199" fontId="13" fillId="5" borderId="41">
      <alignment horizontal="right"/>
      <protection locked="0"/>
    </xf>
    <xf numFmtId="199" fontId="13" fillId="5" borderId="41">
      <alignment horizontal="right"/>
      <protection locked="0"/>
    </xf>
    <xf numFmtId="199" fontId="13" fillId="5" borderId="41">
      <alignment horizontal="right"/>
      <protection locked="0"/>
    </xf>
    <xf numFmtId="49" fontId="13" fillId="5" borderId="41">
      <alignment horizontal="left"/>
      <protection locked="0"/>
    </xf>
    <xf numFmtId="49" fontId="13" fillId="5" borderId="41">
      <alignment horizontal="left"/>
      <protection locked="0"/>
    </xf>
    <xf numFmtId="49" fontId="13" fillId="5" borderId="41">
      <alignment horizontal="left"/>
      <protection locked="0"/>
    </xf>
    <xf numFmtId="49" fontId="13" fillId="5" borderId="41">
      <alignment horizontal="left" wrapText="1"/>
      <protection locked="0"/>
    </xf>
    <xf numFmtId="49" fontId="13" fillId="5" borderId="41">
      <alignment horizontal="left" wrapText="1"/>
      <protection locked="0"/>
    </xf>
    <xf numFmtId="49" fontId="13" fillId="5" borderId="41">
      <alignment horizontal="left" wrapText="1"/>
      <protection locked="0"/>
    </xf>
    <xf numFmtId="18" fontId="13" fillId="5" borderId="41">
      <alignment horizontal="left"/>
      <protection locked="0"/>
    </xf>
    <xf numFmtId="18" fontId="13" fillId="5" borderId="41">
      <alignment horizontal="left"/>
      <protection locked="0"/>
    </xf>
    <xf numFmtId="18" fontId="13" fillId="5" borderId="41">
      <alignment horizontal="left"/>
      <protection locked="0"/>
    </xf>
    <xf numFmtId="0" fontId="6" fillId="16" borderId="41">
      <alignment horizontal="center"/>
    </xf>
    <xf numFmtId="0" fontId="6" fillId="16" borderId="41">
      <alignment horizontal="center"/>
    </xf>
    <xf numFmtId="0" fontId="6" fillId="16" borderId="41">
      <alignment horizontal="center"/>
    </xf>
    <xf numFmtId="0" fontId="6" fillId="16" borderId="41">
      <alignment horizontal="center" wrapText="1"/>
    </xf>
    <xf numFmtId="0" fontId="6" fillId="16" borderId="41">
      <alignment horizontal="center" wrapText="1"/>
    </xf>
    <xf numFmtId="0" fontId="6" fillId="16" borderId="41">
      <alignment horizontal="center" wrapText="1"/>
    </xf>
    <xf numFmtId="188" fontId="13" fillId="16" borderId="41">
      <alignment horizontal="left"/>
    </xf>
    <xf numFmtId="188" fontId="13" fillId="16" borderId="41">
      <alignment horizontal="left"/>
    </xf>
    <xf numFmtId="188" fontId="13" fillId="16" borderId="41">
      <alignment horizontal="left"/>
    </xf>
    <xf numFmtId="0" fontId="6" fillId="16" borderId="41">
      <alignment horizontal="left"/>
    </xf>
    <xf numFmtId="0" fontId="6" fillId="16" borderId="41">
      <alignment horizontal="left"/>
    </xf>
    <xf numFmtId="0" fontId="6" fillId="16" borderId="41">
      <alignment horizontal="left"/>
    </xf>
    <xf numFmtId="0" fontId="6" fillId="16" borderId="41">
      <alignment horizontal="left" wrapText="1"/>
    </xf>
    <xf numFmtId="0" fontId="6" fillId="16" borderId="41">
      <alignment horizontal="left" wrapText="1"/>
    </xf>
    <xf numFmtId="0" fontId="6" fillId="16" borderId="41">
      <alignment horizontal="left" wrapText="1"/>
    </xf>
    <xf numFmtId="0" fontId="6" fillId="16" borderId="41">
      <alignment horizontal="right"/>
    </xf>
    <xf numFmtId="0" fontId="6" fillId="16" borderId="41">
      <alignment horizontal="right"/>
    </xf>
    <xf numFmtId="0" fontId="6" fillId="16" borderId="41">
      <alignment horizontal="right"/>
    </xf>
    <xf numFmtId="0" fontId="6" fillId="16" borderId="41">
      <alignment horizontal="right" wrapText="1"/>
    </xf>
    <xf numFmtId="0" fontId="6" fillId="16" borderId="41">
      <alignment horizontal="right" wrapText="1"/>
    </xf>
    <xf numFmtId="0" fontId="6" fillId="16" borderId="41">
      <alignment horizontal="right" wrapText="1"/>
    </xf>
    <xf numFmtId="188" fontId="13" fillId="17" borderId="41">
      <alignment horizontal="left"/>
    </xf>
    <xf numFmtId="188" fontId="13" fillId="17" borderId="41">
      <alignment horizontal="left"/>
    </xf>
    <xf numFmtId="188" fontId="13" fillId="17" borderId="41">
      <alignment horizontal="left"/>
    </xf>
    <xf numFmtId="3" fontId="13" fillId="17" borderId="41">
      <alignment horizontal="right"/>
    </xf>
    <xf numFmtId="3" fontId="13" fillId="17" borderId="41">
      <alignment horizontal="right"/>
    </xf>
    <xf numFmtId="3" fontId="13" fillId="17" borderId="41">
      <alignment horizontal="right"/>
    </xf>
    <xf numFmtId="4" fontId="13" fillId="17" borderId="41">
      <alignment horizontal="right"/>
    </xf>
    <xf numFmtId="4" fontId="13" fillId="17" borderId="41">
      <alignment horizontal="right"/>
    </xf>
    <xf numFmtId="4" fontId="13" fillId="17" borderId="41">
      <alignment horizontal="right"/>
    </xf>
    <xf numFmtId="189" fontId="13" fillId="17" borderId="41">
      <alignment horizontal="right"/>
    </xf>
    <xf numFmtId="189" fontId="13" fillId="17" borderId="41">
      <alignment horizontal="right"/>
    </xf>
    <xf numFmtId="189" fontId="13" fillId="17" borderId="41">
      <alignment horizontal="right"/>
    </xf>
    <xf numFmtId="190" fontId="13" fillId="17" borderId="41">
      <alignment horizontal="right"/>
    </xf>
    <xf numFmtId="190" fontId="13" fillId="17" borderId="41">
      <alignment horizontal="right"/>
    </xf>
    <xf numFmtId="190" fontId="13" fillId="17" borderId="41">
      <alignment horizontal="right"/>
    </xf>
    <xf numFmtId="2" fontId="13" fillId="17" borderId="41">
      <alignment horizontal="right"/>
    </xf>
    <xf numFmtId="2" fontId="13" fillId="17" borderId="41">
      <alignment horizontal="right"/>
    </xf>
    <xf numFmtId="2" fontId="13" fillId="17" borderId="41">
      <alignment horizontal="right"/>
    </xf>
    <xf numFmtId="191" fontId="13" fillId="17" borderId="41">
      <alignment horizontal="right"/>
    </xf>
    <xf numFmtId="191" fontId="13" fillId="17" borderId="41">
      <alignment horizontal="right"/>
    </xf>
    <xf numFmtId="191" fontId="13" fillId="17" borderId="41">
      <alignment horizontal="right"/>
    </xf>
    <xf numFmtId="192" fontId="13" fillId="17" borderId="41">
      <alignment horizontal="right"/>
    </xf>
    <xf numFmtId="192" fontId="13" fillId="17" borderId="41">
      <alignment horizontal="right"/>
    </xf>
    <xf numFmtId="192" fontId="13" fillId="17" borderId="41">
      <alignment horizontal="right"/>
    </xf>
    <xf numFmtId="187" fontId="13" fillId="17" borderId="41">
      <alignment horizontal="right"/>
    </xf>
    <xf numFmtId="187" fontId="13" fillId="17" borderId="41">
      <alignment horizontal="right"/>
    </xf>
    <xf numFmtId="187" fontId="13" fillId="17" borderId="41">
      <alignment horizontal="right"/>
    </xf>
    <xf numFmtId="1" fontId="13" fillId="17" borderId="41">
      <alignment horizontal="right"/>
    </xf>
    <xf numFmtId="1" fontId="13" fillId="17" borderId="41">
      <alignment horizontal="right"/>
    </xf>
    <xf numFmtId="1" fontId="13" fillId="17" borderId="41">
      <alignment horizontal="right"/>
    </xf>
    <xf numFmtId="193" fontId="13" fillId="17" borderId="41">
      <alignment horizontal="right"/>
    </xf>
    <xf numFmtId="193" fontId="13" fillId="17" borderId="41">
      <alignment horizontal="right"/>
    </xf>
    <xf numFmtId="193" fontId="13" fillId="17" borderId="41">
      <alignment horizontal="right"/>
    </xf>
    <xf numFmtId="190" fontId="13" fillId="17" borderId="41">
      <alignment horizontal="right"/>
    </xf>
    <xf numFmtId="190" fontId="13" fillId="17" borderId="41">
      <alignment horizontal="right"/>
    </xf>
    <xf numFmtId="190" fontId="13" fillId="17" borderId="41">
      <alignment horizontal="right"/>
    </xf>
    <xf numFmtId="194" fontId="13" fillId="17" borderId="41">
      <alignment horizontal="right"/>
    </xf>
    <xf numFmtId="194" fontId="13" fillId="17" borderId="41">
      <alignment horizontal="right"/>
    </xf>
    <xf numFmtId="194" fontId="13" fillId="17" borderId="41">
      <alignment horizontal="right"/>
    </xf>
    <xf numFmtId="195" fontId="13" fillId="17" borderId="41">
      <alignment horizontal="right"/>
    </xf>
    <xf numFmtId="195" fontId="13" fillId="17" borderId="41">
      <alignment horizontal="right"/>
    </xf>
    <xf numFmtId="195" fontId="13" fillId="17" borderId="41">
      <alignment horizontal="right"/>
    </xf>
    <xf numFmtId="196" fontId="13" fillId="17" borderId="41">
      <alignment horizontal="right"/>
    </xf>
    <xf numFmtId="196" fontId="13" fillId="17" borderId="41">
      <alignment horizontal="right"/>
    </xf>
    <xf numFmtId="196" fontId="13" fillId="17" borderId="41">
      <alignment horizontal="right"/>
    </xf>
    <xf numFmtId="197" fontId="13" fillId="17" borderId="41">
      <alignment horizontal="right"/>
    </xf>
    <xf numFmtId="197" fontId="13" fillId="17" borderId="41">
      <alignment horizontal="right"/>
    </xf>
    <xf numFmtId="197" fontId="13" fillId="17" borderId="41">
      <alignment horizontal="right"/>
    </xf>
    <xf numFmtId="198" fontId="13" fillId="17" borderId="41">
      <alignment horizontal="right"/>
    </xf>
    <xf numFmtId="198" fontId="13" fillId="17" borderId="41">
      <alignment horizontal="right"/>
    </xf>
    <xf numFmtId="198" fontId="13" fillId="17" borderId="41">
      <alignment horizontal="right"/>
    </xf>
    <xf numFmtId="199" fontId="13" fillId="17" borderId="41">
      <alignment horizontal="right"/>
    </xf>
    <xf numFmtId="199" fontId="13" fillId="17" borderId="41">
      <alignment horizontal="right"/>
    </xf>
    <xf numFmtId="199" fontId="13" fillId="17" borderId="41">
      <alignment horizontal="right"/>
    </xf>
    <xf numFmtId="49" fontId="13" fillId="17" borderId="41">
      <alignment horizontal="left"/>
    </xf>
    <xf numFmtId="49" fontId="13" fillId="17" borderId="41">
      <alignment horizontal="left"/>
    </xf>
    <xf numFmtId="49" fontId="13" fillId="17" borderId="41">
      <alignment horizontal="left"/>
    </xf>
    <xf numFmtId="49" fontId="13" fillId="17" borderId="41">
      <alignment horizontal="left" wrapText="1"/>
    </xf>
    <xf numFmtId="49" fontId="13" fillId="17" borderId="41">
      <alignment horizontal="left" wrapText="1"/>
    </xf>
    <xf numFmtId="49" fontId="13" fillId="17" borderId="41">
      <alignment horizontal="left" wrapText="1"/>
    </xf>
    <xf numFmtId="18" fontId="13" fillId="17" borderId="41">
      <alignment horizontal="left"/>
    </xf>
    <xf numFmtId="18" fontId="13" fillId="17" borderId="41">
      <alignment horizontal="left"/>
    </xf>
    <xf numFmtId="18" fontId="13" fillId="17" borderId="41">
      <alignment horizontal="left"/>
    </xf>
    <xf numFmtId="49" fontId="13" fillId="18" borderId="41">
      <alignment horizontal="left"/>
    </xf>
    <xf numFmtId="49" fontId="13" fillId="18" borderId="41">
      <alignment horizontal="left"/>
    </xf>
    <xf numFmtId="49" fontId="13" fillId="18" borderId="41">
      <alignment horizontal="left"/>
    </xf>
    <xf numFmtId="10"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7" fillId="0" borderId="0" applyNumberFormat="0" applyFill="0" applyBorder="0" applyProtection="0"/>
    <xf numFmtId="3" fontId="13" fillId="5" borderId="41" applyFont="0" applyProtection="0">
      <alignment horizontal="right"/>
    </xf>
    <xf numFmtId="3" fontId="13" fillId="5" borderId="41" applyFont="0" applyProtection="0">
      <alignment horizontal="right"/>
    </xf>
    <xf numFmtId="3" fontId="13" fillId="5" borderId="41" applyFont="0" applyProtection="0">
      <alignment horizontal="right"/>
    </xf>
    <xf numFmtId="200" fontId="13" fillId="5" borderId="41" applyFont="0" applyProtection="0">
      <alignment horizontal="right"/>
    </xf>
    <xf numFmtId="200" fontId="13" fillId="5" borderId="41" applyFont="0" applyProtection="0">
      <alignment horizontal="right"/>
    </xf>
    <xf numFmtId="200" fontId="13" fillId="5" borderId="41" applyFont="0" applyProtection="0">
      <alignment horizontal="right"/>
    </xf>
    <xf numFmtId="187" fontId="13" fillId="5" borderId="41" applyFont="0" applyProtection="0">
      <alignment horizontal="right"/>
    </xf>
    <xf numFmtId="187" fontId="13" fillId="5" borderId="41" applyFont="0" applyProtection="0">
      <alignment horizontal="right"/>
    </xf>
    <xf numFmtId="187" fontId="13" fillId="5" borderId="41" applyFont="0" applyProtection="0">
      <alignment horizontal="right"/>
    </xf>
    <xf numFmtId="10" fontId="13" fillId="5" borderId="41" applyFont="0" applyProtection="0">
      <alignment horizontal="right"/>
    </xf>
    <xf numFmtId="10" fontId="13" fillId="5" borderId="41" applyFont="0" applyProtection="0">
      <alignment horizontal="right"/>
    </xf>
    <xf numFmtId="10" fontId="13" fillId="5" borderId="41" applyFont="0" applyProtection="0">
      <alignment horizontal="right"/>
    </xf>
    <xf numFmtId="9" fontId="13" fillId="5" borderId="41" applyFont="0" applyProtection="0">
      <alignment horizontal="right"/>
    </xf>
    <xf numFmtId="9" fontId="13" fillId="5" borderId="41" applyFont="0" applyProtection="0">
      <alignment horizontal="right"/>
    </xf>
    <xf numFmtId="9" fontId="13" fillId="5" borderId="41" applyFont="0" applyProtection="0">
      <alignment horizontal="right"/>
    </xf>
    <xf numFmtId="201" fontId="13" fillId="5" borderId="41" applyFont="0" applyProtection="0">
      <alignment horizontal="center" wrapText="1"/>
    </xf>
    <xf numFmtId="201" fontId="13" fillId="5" borderId="41" applyFont="0" applyProtection="0">
      <alignment horizontal="center" wrapText="1"/>
    </xf>
    <xf numFmtId="201" fontId="13" fillId="5" borderId="41" applyFont="0" applyProtection="0">
      <alignment horizontal="center" wrapText="1"/>
    </xf>
    <xf numFmtId="0" fontId="13" fillId="0" borderId="0"/>
    <xf numFmtId="40" fontId="28" fillId="0" borderId="0" applyBorder="0">
      <alignment horizontal="right"/>
    </xf>
    <xf numFmtId="202" fontId="13" fillId="19" borderId="41" applyFont="0">
      <alignment horizontal="right"/>
    </xf>
    <xf numFmtId="202" fontId="13" fillId="19" borderId="41" applyFont="0">
      <alignment horizontal="right"/>
    </xf>
    <xf numFmtId="202" fontId="13" fillId="19" borderId="41" applyFont="0">
      <alignment horizontal="right"/>
    </xf>
    <xf numFmtId="1" fontId="13" fillId="19" borderId="41" applyFont="0" applyProtection="0">
      <alignment horizontal="right"/>
    </xf>
    <xf numFmtId="1" fontId="13" fillId="19" borderId="41" applyFont="0" applyProtection="0">
      <alignment horizontal="right"/>
    </xf>
    <xf numFmtId="1" fontId="13" fillId="19" borderId="41" applyFont="0" applyProtection="0">
      <alignment horizontal="right"/>
    </xf>
    <xf numFmtId="202" fontId="13" fillId="19" borderId="41" applyFont="0" applyProtection="0"/>
    <xf numFmtId="202" fontId="13" fillId="19" borderId="41" applyFont="0" applyProtection="0"/>
    <xf numFmtId="202" fontId="13" fillId="19" borderId="41" applyFont="0" applyProtection="0"/>
    <xf numFmtId="187" fontId="13" fillId="19" borderId="41" applyFont="0" applyProtection="0"/>
    <xf numFmtId="187" fontId="13" fillId="19" borderId="41" applyFont="0" applyProtection="0"/>
    <xf numFmtId="187" fontId="13" fillId="19" borderId="41" applyFont="0" applyProtection="0"/>
    <xf numFmtId="10" fontId="13" fillId="19" borderId="5" applyFont="0" applyProtection="0">
      <alignment horizontal="right"/>
    </xf>
    <xf numFmtId="10" fontId="13" fillId="19" borderId="5" applyFont="0" applyProtection="0">
      <alignment horizontal="right"/>
    </xf>
    <xf numFmtId="10" fontId="13" fillId="19" borderId="5" applyFont="0" applyProtection="0">
      <alignment horizontal="right"/>
    </xf>
    <xf numFmtId="9" fontId="13" fillId="19" borderId="5" applyFont="0" applyProtection="0">
      <alignment horizontal="right"/>
    </xf>
    <xf numFmtId="9" fontId="13" fillId="19" borderId="5" applyFont="0" applyProtection="0">
      <alignment horizontal="right"/>
    </xf>
    <xf numFmtId="9" fontId="13" fillId="19" borderId="5" applyFont="0" applyProtection="0">
      <alignment horizontal="right"/>
    </xf>
    <xf numFmtId="203" fontId="13" fillId="19" borderId="5" applyFont="0" applyProtection="0">
      <alignment horizontal="right"/>
    </xf>
    <xf numFmtId="203" fontId="13" fillId="19" borderId="5" applyFont="0" applyProtection="0">
      <alignment horizontal="right"/>
    </xf>
    <xf numFmtId="203" fontId="13" fillId="19" borderId="5" applyFont="0" applyProtection="0">
      <alignment horizontal="right"/>
    </xf>
    <xf numFmtId="0" fontId="13" fillId="19" borderId="41" applyFont="0">
      <alignment horizontal="center" wrapText="1"/>
      <protection locked="0"/>
    </xf>
    <xf numFmtId="0" fontId="13" fillId="19" borderId="41" applyFont="0">
      <alignment horizontal="center" wrapText="1"/>
      <protection locked="0"/>
    </xf>
    <xf numFmtId="0" fontId="13" fillId="19" borderId="41" applyFont="0">
      <alignment horizontal="center" wrapText="1"/>
      <protection locked="0"/>
    </xf>
    <xf numFmtId="0" fontId="13" fillId="19" borderId="41" applyNumberFormat="0" applyFont="0" applyAlignment="0" applyProtection="0"/>
    <xf numFmtId="0" fontId="13" fillId="19" borderId="41" applyNumberFormat="0" applyFont="0" applyAlignment="0" applyProtection="0"/>
    <xf numFmtId="0" fontId="13" fillId="19" borderId="41"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1" fillId="0" borderId="0" applyNumberFormat="0" applyFill="0" applyBorder="0" applyAlignment="0">
      <protection locked="0"/>
    </xf>
    <xf numFmtId="0" fontId="32" fillId="0" borderId="0" applyNumberFormat="0" applyFill="0" applyBorder="0" applyAlignment="0" applyProtection="0"/>
    <xf numFmtId="0" fontId="32"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2" fillId="0" borderId="0" applyNumberFormat="0" applyFill="0" applyBorder="0" applyAlignment="0" applyProtection="0"/>
    <xf numFmtId="0" fontId="122" fillId="20" borderId="0" applyNumberFormat="0" applyBorder="0" applyAlignment="0" applyProtection="0"/>
    <xf numFmtId="0" fontId="122" fillId="19" borderId="0" applyNumberFormat="0" applyBorder="0" applyAlignment="0" applyProtection="0"/>
    <xf numFmtId="0" fontId="122" fillId="12" borderId="0" applyNumberFormat="0" applyBorder="0" applyAlignment="0" applyProtection="0"/>
    <xf numFmtId="0" fontId="122" fillId="21" borderId="0" applyNumberFormat="0" applyBorder="0" applyAlignment="0" applyProtection="0"/>
    <xf numFmtId="0" fontId="122" fillId="22" borderId="0" applyNumberFormat="0" applyBorder="0" applyAlignment="0" applyProtection="0"/>
    <xf numFmtId="0" fontId="122" fillId="11" borderId="0" applyNumberFormat="0" applyBorder="0" applyAlignment="0" applyProtection="0"/>
    <xf numFmtId="0" fontId="122" fillId="17" borderId="0" applyNumberFormat="0" applyBorder="0" applyAlignment="0" applyProtection="0"/>
    <xf numFmtId="0" fontId="122" fillId="14" borderId="0" applyNumberFormat="0" applyBorder="0" applyAlignment="0" applyProtection="0"/>
    <xf numFmtId="0" fontId="122" fillId="23" borderId="0" applyNumberFormat="0" applyBorder="0" applyAlignment="0" applyProtection="0"/>
    <xf numFmtId="0" fontId="122" fillId="21" borderId="0" applyNumberFormat="0" applyBorder="0" applyAlignment="0" applyProtection="0"/>
    <xf numFmtId="0" fontId="122" fillId="17" borderId="0" applyNumberFormat="0" applyBorder="0" applyAlignment="0" applyProtection="0"/>
    <xf numFmtId="0" fontId="122" fillId="24" borderId="0" applyNumberFormat="0" applyBorder="0" applyAlignment="0" applyProtection="0"/>
    <xf numFmtId="0" fontId="123" fillId="25" borderId="0" applyNumberFormat="0" applyBorder="0" applyAlignment="0" applyProtection="0"/>
    <xf numFmtId="0" fontId="123" fillId="14" borderId="0" applyNumberFormat="0" applyBorder="0" applyAlignment="0" applyProtection="0"/>
    <xf numFmtId="0" fontId="123" fillId="23" borderId="0" applyNumberFormat="0" applyBorder="0" applyAlignment="0" applyProtection="0"/>
    <xf numFmtId="0" fontId="123" fillId="26" borderId="0" applyNumberFormat="0" applyBorder="0" applyAlignment="0" applyProtection="0"/>
    <xf numFmtId="0" fontId="123" fillId="27" borderId="0" applyNumberFormat="0" applyBorder="0" applyAlignment="0" applyProtection="0"/>
    <xf numFmtId="0" fontId="123" fillId="28" borderId="0" applyNumberFormat="0" applyBorder="0" applyAlignment="0" applyProtection="0"/>
    <xf numFmtId="0" fontId="123" fillId="29" borderId="0" applyNumberFormat="0" applyBorder="0" applyAlignment="0" applyProtection="0"/>
    <xf numFmtId="0" fontId="123" fillId="30" borderId="0" applyNumberFormat="0" applyBorder="0" applyAlignment="0" applyProtection="0"/>
    <xf numFmtId="0" fontId="123" fillId="31" borderId="0" applyNumberFormat="0" applyBorder="0" applyAlignment="0" applyProtection="0"/>
    <xf numFmtId="0" fontId="123" fillId="26" borderId="0" applyNumberFormat="0" applyBorder="0" applyAlignment="0" applyProtection="0"/>
    <xf numFmtId="0" fontId="123" fillId="27" borderId="0" applyNumberFormat="0" applyBorder="0" applyAlignment="0" applyProtection="0"/>
    <xf numFmtId="0" fontId="123" fillId="32" borderId="0" applyNumberFormat="0" applyBorder="0" applyAlignment="0" applyProtection="0"/>
    <xf numFmtId="0" fontId="124" fillId="19" borderId="0" applyNumberFormat="0" applyBorder="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8" fillId="10" borderId="53" applyNumberFormat="0" applyAlignment="0" applyProtection="0"/>
    <xf numFmtId="0" fontId="18" fillId="10" borderId="53" applyNumberFormat="0" applyAlignment="0" applyProtection="0"/>
    <xf numFmtId="0" fontId="18" fillId="10" borderId="53" applyNumberFormat="0" applyAlignment="0" applyProtection="0"/>
    <xf numFmtId="3" fontId="11" fillId="5" borderId="68" applyFont="0" applyFill="0" applyProtection="0">
      <alignment horizontal="right"/>
    </xf>
    <xf numFmtId="3" fontId="11" fillId="5" borderId="68" applyFont="0" applyFill="0" applyProtection="0">
      <alignment horizontal="right"/>
    </xf>
    <xf numFmtId="3" fontId="11" fillId="5" borderId="68" applyFont="0" applyFill="0" applyProtection="0">
      <alignment horizontal="right"/>
    </xf>
    <xf numFmtId="3" fontId="11" fillId="5" borderId="68" applyFont="0" applyFill="0" applyProtection="0">
      <alignment horizontal="right"/>
    </xf>
    <xf numFmtId="3" fontId="11" fillId="5" borderId="68" applyFont="0" applyFill="0" applyProtection="0">
      <alignment horizontal="right"/>
    </xf>
    <xf numFmtId="3" fontId="11" fillId="5" borderId="68" applyFont="0" applyFill="0" applyProtection="0">
      <alignment horizontal="right"/>
    </xf>
    <xf numFmtId="0" fontId="16" fillId="0" borderId="0" applyNumberFormat="0" applyFill="0" applyBorder="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37" fontId="131" fillId="33" borderId="68">
      <alignment horizontal="right" vertical="center"/>
    </xf>
    <xf numFmtId="0" fontId="125" fillId="12" borderId="0" applyNumberFormat="0" applyBorder="0" applyAlignment="0" applyProtection="0"/>
    <xf numFmtId="0" fontId="13" fillId="9" borderId="68" applyNumberFormat="0" applyFont="0" applyBorder="0" applyProtection="0"/>
    <xf numFmtId="0" fontId="13" fillId="9" borderId="68" applyNumberFormat="0" applyFont="0" applyBorder="0" applyProtection="0"/>
    <xf numFmtId="0" fontId="13" fillId="9" borderId="68" applyNumberFormat="0" applyFont="0" applyBorder="0" applyProtection="0"/>
    <xf numFmtId="0" fontId="13" fillId="9" borderId="68" applyNumberFormat="0" applyFont="0" applyBorder="0" applyProtection="0"/>
    <xf numFmtId="0" fontId="13" fillId="9" borderId="68" applyNumberFormat="0" applyFont="0" applyBorder="0" applyProtection="0"/>
    <xf numFmtId="0" fontId="13" fillId="9" borderId="68" applyNumberFormat="0" applyFont="0" applyBorder="0" applyProtection="0"/>
    <xf numFmtId="0" fontId="13" fillId="9" borderId="68" applyNumberFormat="0" applyFont="0" applyBorder="0" applyProtection="0"/>
    <xf numFmtId="0" fontId="22" fillId="0" borderId="64">
      <alignment horizontal="left" vertical="center"/>
    </xf>
    <xf numFmtId="0" fontId="22" fillId="0" borderId="64">
      <alignment horizontal="left" vertical="center"/>
    </xf>
    <xf numFmtId="0" fontId="22" fillId="0" borderId="64">
      <alignment horizontal="left" vertical="center"/>
    </xf>
    <xf numFmtId="0" fontId="22" fillId="0" borderId="64">
      <alignment horizontal="left" vertical="center"/>
    </xf>
    <xf numFmtId="0" fontId="22" fillId="0" borderId="64">
      <alignment horizontal="left" vertical="center"/>
    </xf>
    <xf numFmtId="0" fontId="22" fillId="0" borderId="64">
      <alignment horizontal="left" vertical="center"/>
    </xf>
    <xf numFmtId="0" fontId="126" fillId="5" borderId="6" applyNumberFormat="0" applyFill="0" applyBorder="0" applyProtection="0"/>
    <xf numFmtId="0" fontId="22" fillId="0" borderId="0" applyNumberFormat="0" applyFill="0" applyBorder="0" applyAlignment="0" applyProtection="0"/>
    <xf numFmtId="0" fontId="127" fillId="0" borderId="69" applyNumberFormat="0" applyFill="0" applyAlignment="0" applyProtection="0"/>
    <xf numFmtId="0" fontId="127" fillId="0" borderId="0" applyNumberFormat="0" applyFill="0" applyBorder="0" applyAlignment="0" applyProtection="0"/>
    <xf numFmtId="3" fontId="13" fillId="11" borderId="68" applyFont="0" applyProtection="0">
      <alignment horizontal="right"/>
    </xf>
    <xf numFmtId="3" fontId="13" fillId="11" borderId="68" applyFont="0" applyProtection="0">
      <alignment horizontal="right"/>
    </xf>
    <xf numFmtId="3" fontId="13" fillId="11" borderId="68" applyFont="0" applyProtection="0">
      <alignment horizontal="right"/>
    </xf>
    <xf numFmtId="3" fontId="13" fillId="11" borderId="68" applyFont="0" applyProtection="0">
      <alignment horizontal="right"/>
    </xf>
    <xf numFmtId="3" fontId="13" fillId="11" borderId="68" applyFont="0" applyProtection="0">
      <alignment horizontal="right"/>
    </xf>
    <xf numFmtId="3" fontId="13" fillId="11" borderId="68" applyFont="0" applyProtection="0">
      <alignment horizontal="right"/>
    </xf>
    <xf numFmtId="10" fontId="13" fillId="11" borderId="68" applyFont="0" applyProtection="0">
      <alignment horizontal="right"/>
    </xf>
    <xf numFmtId="10" fontId="13" fillId="11" borderId="68" applyFont="0" applyProtection="0">
      <alignment horizontal="right"/>
    </xf>
    <xf numFmtId="10" fontId="13" fillId="11" borderId="68" applyFont="0" applyProtection="0">
      <alignment horizontal="right"/>
    </xf>
    <xf numFmtId="10" fontId="13" fillId="11" borderId="68" applyFont="0" applyProtection="0">
      <alignment horizontal="right"/>
    </xf>
    <xf numFmtId="10" fontId="13" fillId="11" borderId="68" applyFont="0" applyProtection="0">
      <alignment horizontal="right"/>
    </xf>
    <xf numFmtId="10" fontId="13" fillId="11" borderId="68" applyFont="0" applyProtection="0">
      <alignment horizontal="right"/>
    </xf>
    <xf numFmtId="9" fontId="13" fillId="11" borderId="68" applyFont="0" applyProtection="0">
      <alignment horizontal="right"/>
    </xf>
    <xf numFmtId="9" fontId="13" fillId="11" borderId="68" applyFont="0" applyProtection="0">
      <alignment horizontal="right"/>
    </xf>
    <xf numFmtId="9" fontId="13" fillId="11" borderId="68" applyFont="0" applyProtection="0">
      <alignment horizontal="right"/>
    </xf>
    <xf numFmtId="9" fontId="13" fillId="11" borderId="68" applyFont="0" applyProtection="0">
      <alignment horizontal="right"/>
    </xf>
    <xf numFmtId="9" fontId="13" fillId="11" borderId="68" applyFont="0" applyProtection="0">
      <alignment horizontal="right"/>
    </xf>
    <xf numFmtId="9" fontId="13" fillId="11" borderId="68" applyFont="0" applyProtection="0">
      <alignment horizontal="right"/>
    </xf>
    <xf numFmtId="0" fontId="13" fillId="11" borderId="62" applyNumberFormat="0" applyFont="0" applyBorder="0" applyProtection="0"/>
    <xf numFmtId="0" fontId="13" fillId="11" borderId="62" applyNumberFormat="0" applyFont="0" applyBorder="0" applyProtection="0"/>
    <xf numFmtId="0" fontId="13" fillId="11" borderId="62" applyNumberFormat="0" applyFont="0" applyBorder="0" applyProtection="0"/>
    <xf numFmtId="0" fontId="13" fillId="11" borderId="62" applyNumberFormat="0" applyFont="0" applyBorder="0" applyProtection="0"/>
    <xf numFmtId="0" fontId="13" fillId="11" borderId="62" applyNumberFormat="0" applyFont="0" applyBorder="0" applyProtection="0"/>
    <xf numFmtId="0" fontId="13" fillId="11" borderId="62" applyNumberFormat="0" applyFont="0" applyBorder="0" applyProtection="0"/>
    <xf numFmtId="0" fontId="13" fillId="11" borderId="62" applyNumberFormat="0" applyFont="0" applyBorder="0" applyProtection="0"/>
    <xf numFmtId="0" fontId="128" fillId="11" borderId="67" applyNumberFormat="0" applyAlignment="0" applyProtection="0"/>
    <xf numFmtId="37" fontId="131" fillId="0" borderId="68">
      <alignment horizontal="right" vertical="center"/>
      <protection locked="0"/>
    </xf>
    <xf numFmtId="186" fontId="13" fillId="8" borderId="68" applyFont="0" applyAlignment="0">
      <protection locked="0"/>
    </xf>
    <xf numFmtId="186" fontId="13" fillId="8" borderId="68" applyFont="0" applyAlignment="0">
      <protection locked="0"/>
    </xf>
    <xf numFmtId="186" fontId="13" fillId="8" borderId="68" applyFont="0" applyAlignment="0">
      <protection locked="0"/>
    </xf>
    <xf numFmtId="186" fontId="13" fillId="8" borderId="68" applyFont="0" applyAlignment="0">
      <protection locked="0"/>
    </xf>
    <xf numFmtId="186" fontId="13" fillId="8" borderId="68" applyFont="0" applyAlignment="0">
      <protection locked="0"/>
    </xf>
    <xf numFmtId="186" fontId="13" fillId="8" borderId="68" applyFont="0" applyAlignment="0">
      <protection locked="0"/>
    </xf>
    <xf numFmtId="3" fontId="13" fillId="8" borderId="68" applyFont="0">
      <alignment horizontal="right"/>
      <protection locked="0"/>
    </xf>
    <xf numFmtId="3" fontId="13" fillId="8" borderId="68" applyFont="0">
      <alignment horizontal="right"/>
      <protection locked="0"/>
    </xf>
    <xf numFmtId="3" fontId="13" fillId="8" borderId="68" applyFont="0">
      <alignment horizontal="right"/>
      <protection locked="0"/>
    </xf>
    <xf numFmtId="3" fontId="13" fillId="8" borderId="68" applyFont="0">
      <alignment horizontal="right"/>
      <protection locked="0"/>
    </xf>
    <xf numFmtId="3" fontId="13" fillId="8" borderId="68" applyFont="0">
      <alignment horizontal="right"/>
      <protection locked="0"/>
    </xf>
    <xf numFmtId="3" fontId="13" fillId="8" borderId="68" applyFont="0">
      <alignment horizontal="right"/>
      <protection locked="0"/>
    </xf>
    <xf numFmtId="187" fontId="13" fillId="8" borderId="68" applyFont="0">
      <alignment horizontal="right"/>
      <protection locked="0"/>
    </xf>
    <xf numFmtId="187" fontId="13" fillId="8" borderId="68" applyFont="0">
      <alignment horizontal="right"/>
      <protection locked="0"/>
    </xf>
    <xf numFmtId="187" fontId="13" fillId="8" borderId="68" applyFont="0">
      <alignment horizontal="right"/>
      <protection locked="0"/>
    </xf>
    <xf numFmtId="187" fontId="13" fillId="8" borderId="68" applyFont="0">
      <alignment horizontal="right"/>
      <protection locked="0"/>
    </xf>
    <xf numFmtId="187" fontId="13" fillId="8" borderId="68" applyFont="0">
      <alignment horizontal="right"/>
      <protection locked="0"/>
    </xf>
    <xf numFmtId="187" fontId="13" fillId="8" borderId="68" applyFont="0">
      <alignment horizontal="right"/>
      <protection locked="0"/>
    </xf>
    <xf numFmtId="10" fontId="13" fillId="8" borderId="68" applyFont="0">
      <alignment horizontal="right"/>
      <protection locked="0"/>
    </xf>
    <xf numFmtId="10" fontId="13" fillId="8" borderId="68" applyFont="0">
      <alignment horizontal="right"/>
      <protection locked="0"/>
    </xf>
    <xf numFmtId="10" fontId="13" fillId="8" borderId="68" applyFont="0">
      <alignment horizontal="right"/>
      <protection locked="0"/>
    </xf>
    <xf numFmtId="10" fontId="13" fillId="8" borderId="68" applyFont="0">
      <alignment horizontal="right"/>
      <protection locked="0"/>
    </xf>
    <xf numFmtId="10" fontId="13" fillId="8" borderId="68" applyFont="0">
      <alignment horizontal="right"/>
      <protection locked="0"/>
    </xf>
    <xf numFmtId="10" fontId="13" fillId="8" borderId="68" applyFont="0">
      <alignment horizontal="right"/>
      <protection locked="0"/>
    </xf>
    <xf numFmtId="9" fontId="13" fillId="8" borderId="70" applyFont="0">
      <alignment horizontal="right"/>
      <protection locked="0"/>
    </xf>
    <xf numFmtId="9" fontId="13" fillId="8" borderId="70" applyFont="0">
      <alignment horizontal="right"/>
      <protection locked="0"/>
    </xf>
    <xf numFmtId="9" fontId="13" fillId="8" borderId="70" applyFont="0">
      <alignment horizontal="right"/>
      <protection locked="0"/>
    </xf>
    <xf numFmtId="9" fontId="13" fillId="8" borderId="70" applyFont="0">
      <alignment horizontal="right"/>
      <protection locked="0"/>
    </xf>
    <xf numFmtId="9" fontId="13" fillId="8" borderId="70" applyFont="0">
      <alignment horizontal="right"/>
      <protection locked="0"/>
    </xf>
    <xf numFmtId="9" fontId="13" fillId="8" borderId="70" applyFont="0">
      <alignment horizontal="right"/>
      <protection locked="0"/>
    </xf>
    <xf numFmtId="0" fontId="13" fillId="8" borderId="68" applyFont="0">
      <alignment horizontal="center" wrapText="1"/>
      <protection locked="0"/>
    </xf>
    <xf numFmtId="0" fontId="13" fillId="8" borderId="68" applyFont="0">
      <alignment horizontal="center" wrapText="1"/>
      <protection locked="0"/>
    </xf>
    <xf numFmtId="0" fontId="13" fillId="8" borderId="68" applyFont="0">
      <alignment horizontal="center" wrapText="1"/>
      <protection locked="0"/>
    </xf>
    <xf numFmtId="0" fontId="13" fillId="8" borderId="68" applyFont="0">
      <alignment horizontal="center" wrapText="1"/>
      <protection locked="0"/>
    </xf>
    <xf numFmtId="0" fontId="13" fillId="8" borderId="68" applyFont="0">
      <alignment horizontal="center" wrapText="1"/>
      <protection locked="0"/>
    </xf>
    <xf numFmtId="0" fontId="13" fillId="8" borderId="68" applyFont="0">
      <alignment horizontal="center" wrapText="1"/>
      <protection locked="0"/>
    </xf>
    <xf numFmtId="49" fontId="13" fillId="8" borderId="68" applyFont="0" applyAlignment="0">
      <protection locked="0"/>
    </xf>
    <xf numFmtId="49" fontId="13" fillId="8" borderId="68" applyFont="0" applyAlignment="0">
      <protection locked="0"/>
    </xf>
    <xf numFmtId="49" fontId="13" fillId="8" borderId="68" applyFont="0" applyAlignment="0">
      <protection locked="0"/>
    </xf>
    <xf numFmtId="49" fontId="13" fillId="8" borderId="68" applyFont="0" applyAlignment="0">
      <protection locked="0"/>
    </xf>
    <xf numFmtId="49" fontId="13" fillId="8" borderId="68" applyFont="0" applyAlignment="0">
      <protection locked="0"/>
    </xf>
    <xf numFmtId="49" fontId="13" fillId="8" borderId="68" applyFont="0" applyAlignment="0">
      <protection locked="0"/>
    </xf>
    <xf numFmtId="0" fontId="23" fillId="0" borderId="55" applyNumberFormat="0" applyFill="0" applyAlignment="0" applyProtection="0"/>
    <xf numFmtId="0" fontId="23" fillId="0" borderId="55" applyNumberFormat="0" applyFill="0" applyAlignment="0" applyProtection="0"/>
    <xf numFmtId="0" fontId="23" fillId="0" borderId="55" applyNumberFormat="0" applyFill="0" applyAlignment="0" applyProtection="0"/>
    <xf numFmtId="0" fontId="129" fillId="34" borderId="0" applyNumberFormat="0" applyBorder="0" applyAlignment="0" applyProtection="0"/>
    <xf numFmtId="0" fontId="13" fillId="16" borderId="71" applyNumberFormat="0" applyFont="0" applyAlignment="0" applyProtection="0"/>
    <xf numFmtId="3" fontId="13" fillId="12" borderId="68">
      <alignment horizontal="right"/>
      <protection locked="0"/>
    </xf>
    <xf numFmtId="3" fontId="13" fillId="12" borderId="68">
      <alignment horizontal="right"/>
      <protection locked="0"/>
    </xf>
    <xf numFmtId="3" fontId="13" fillId="12" borderId="68">
      <alignment horizontal="right"/>
      <protection locked="0"/>
    </xf>
    <xf numFmtId="3" fontId="13" fillId="12" borderId="68">
      <alignment horizontal="right"/>
      <protection locked="0"/>
    </xf>
    <xf numFmtId="3" fontId="13" fillId="12" borderId="68">
      <alignment horizontal="right"/>
      <protection locked="0"/>
    </xf>
    <xf numFmtId="3" fontId="13" fillId="12" borderId="68">
      <alignment horizontal="right"/>
      <protection locked="0"/>
    </xf>
    <xf numFmtId="3" fontId="13" fillId="12" borderId="68">
      <alignment horizontal="right"/>
      <protection locked="0"/>
    </xf>
    <xf numFmtId="187" fontId="13" fillId="12" borderId="68">
      <alignment horizontal="right"/>
      <protection locked="0"/>
    </xf>
    <xf numFmtId="187" fontId="13" fillId="12" borderId="68">
      <alignment horizontal="right"/>
      <protection locked="0"/>
    </xf>
    <xf numFmtId="187" fontId="13" fillId="12" borderId="68">
      <alignment horizontal="right"/>
      <protection locked="0"/>
    </xf>
    <xf numFmtId="187" fontId="13" fillId="12" borderId="68">
      <alignment horizontal="right"/>
      <protection locked="0"/>
    </xf>
    <xf numFmtId="187" fontId="13" fillId="12" borderId="68">
      <alignment horizontal="right"/>
      <protection locked="0"/>
    </xf>
    <xf numFmtId="187" fontId="13" fillId="12" borderId="68">
      <alignment horizontal="right"/>
      <protection locked="0"/>
    </xf>
    <xf numFmtId="187" fontId="13" fillId="12" borderId="68">
      <alignment horizontal="right"/>
      <protection locked="0"/>
    </xf>
    <xf numFmtId="10" fontId="13" fillId="12" borderId="68" applyFont="0">
      <alignment horizontal="right"/>
      <protection locked="0"/>
    </xf>
    <xf numFmtId="10" fontId="13" fillId="12" borderId="68" applyFont="0">
      <alignment horizontal="right"/>
      <protection locked="0"/>
    </xf>
    <xf numFmtId="10" fontId="13" fillId="12" borderId="68" applyFont="0">
      <alignment horizontal="right"/>
      <protection locked="0"/>
    </xf>
    <xf numFmtId="10" fontId="13" fillId="12" borderId="68" applyFont="0">
      <alignment horizontal="right"/>
      <protection locked="0"/>
    </xf>
    <xf numFmtId="10" fontId="13" fillId="12" borderId="68" applyFont="0">
      <alignment horizontal="right"/>
      <protection locked="0"/>
    </xf>
    <xf numFmtId="10" fontId="13" fillId="12" borderId="68" applyFont="0">
      <alignment horizontal="right"/>
      <protection locked="0"/>
    </xf>
    <xf numFmtId="9" fontId="13" fillId="12" borderId="68">
      <alignment horizontal="right"/>
      <protection locked="0"/>
    </xf>
    <xf numFmtId="9" fontId="13" fillId="12" borderId="68">
      <alignment horizontal="right"/>
      <protection locked="0"/>
    </xf>
    <xf numFmtId="9" fontId="13" fillId="12" borderId="68">
      <alignment horizontal="right"/>
      <protection locked="0"/>
    </xf>
    <xf numFmtId="9" fontId="13" fillId="12" borderId="68">
      <alignment horizontal="right"/>
      <protection locked="0"/>
    </xf>
    <xf numFmtId="9" fontId="13" fillId="12" borderId="68">
      <alignment horizontal="right"/>
      <protection locked="0"/>
    </xf>
    <xf numFmtId="9" fontId="13" fillId="12" borderId="68">
      <alignment horizontal="right"/>
      <protection locked="0"/>
    </xf>
    <xf numFmtId="9" fontId="13" fillId="12" borderId="68">
      <alignment horizontal="right"/>
      <protection locked="0"/>
    </xf>
    <xf numFmtId="0" fontId="13" fillId="12" borderId="68">
      <alignment horizontal="center" wrapText="1"/>
    </xf>
    <xf numFmtId="0" fontId="13" fillId="12" borderId="68">
      <alignment horizontal="center" wrapText="1"/>
    </xf>
    <xf numFmtId="0" fontId="13" fillId="12" borderId="68">
      <alignment horizontal="center" wrapText="1"/>
    </xf>
    <xf numFmtId="0" fontId="13" fillId="12" borderId="68">
      <alignment horizontal="center" wrapText="1"/>
    </xf>
    <xf numFmtId="0" fontId="13" fillId="12" borderId="68">
      <alignment horizontal="center" wrapText="1"/>
    </xf>
    <xf numFmtId="0" fontId="13" fillId="12" borderId="68">
      <alignment horizontal="center" wrapText="1"/>
    </xf>
    <xf numFmtId="0" fontId="13" fillId="12" borderId="68">
      <alignment horizontal="center" wrapText="1"/>
    </xf>
    <xf numFmtId="0" fontId="13" fillId="12" borderId="68" applyNumberFormat="0" applyFont="0">
      <alignment horizontal="center" wrapText="1"/>
      <protection locked="0"/>
    </xf>
    <xf numFmtId="0" fontId="13" fillId="12" borderId="68" applyNumberFormat="0" applyFont="0">
      <alignment horizontal="center" wrapText="1"/>
      <protection locked="0"/>
    </xf>
    <xf numFmtId="0" fontId="13" fillId="12" borderId="68" applyNumberFormat="0" applyFont="0">
      <alignment horizontal="center" wrapText="1"/>
      <protection locked="0"/>
    </xf>
    <xf numFmtId="0" fontId="13" fillId="12" borderId="68" applyNumberFormat="0" applyFont="0">
      <alignment horizontal="center" wrapText="1"/>
      <protection locked="0"/>
    </xf>
    <xf numFmtId="0" fontId="13" fillId="12" borderId="68" applyNumberFormat="0" applyFont="0">
      <alignment horizontal="center" wrapText="1"/>
      <protection locked="0"/>
    </xf>
    <xf numFmtId="0" fontId="13" fillId="12" borderId="68" applyNumberFormat="0" applyFont="0">
      <alignment horizontal="center" wrapText="1"/>
      <protection locked="0"/>
    </xf>
    <xf numFmtId="0" fontId="26" fillId="14" borderId="68">
      <alignment horizontal="left"/>
    </xf>
    <xf numFmtId="0" fontId="26" fillId="14" borderId="68">
      <alignment horizontal="left"/>
    </xf>
    <xf numFmtId="0" fontId="26" fillId="14" borderId="68">
      <alignment horizontal="left"/>
    </xf>
    <xf numFmtId="0" fontId="26" fillId="14" borderId="68">
      <alignment horizontal="left"/>
    </xf>
    <xf numFmtId="0" fontId="26" fillId="14" borderId="68">
      <alignment horizontal="left"/>
    </xf>
    <xf numFmtId="0" fontId="26" fillId="14" borderId="68">
      <alignment horizontal="left"/>
    </xf>
    <xf numFmtId="188" fontId="13" fillId="5" borderId="68">
      <alignment horizontal="left"/>
      <protection locked="0"/>
    </xf>
    <xf numFmtId="188" fontId="13" fillId="5" borderId="68">
      <alignment horizontal="left"/>
      <protection locked="0"/>
    </xf>
    <xf numFmtId="188" fontId="13" fillId="5" borderId="68">
      <alignment horizontal="left"/>
      <protection locked="0"/>
    </xf>
    <xf numFmtId="188" fontId="13" fillId="5" borderId="68">
      <alignment horizontal="left"/>
      <protection locked="0"/>
    </xf>
    <xf numFmtId="188" fontId="13" fillId="5" borderId="68">
      <alignment horizontal="left"/>
      <protection locked="0"/>
    </xf>
    <xf numFmtId="188" fontId="13" fillId="5" borderId="68">
      <alignment horizontal="left"/>
      <protection locked="0"/>
    </xf>
    <xf numFmtId="188" fontId="13" fillId="5" borderId="68">
      <alignment horizontal="left"/>
      <protection locked="0"/>
    </xf>
    <xf numFmtId="3" fontId="13" fillId="5" borderId="68">
      <alignment horizontal="right"/>
      <protection locked="0"/>
    </xf>
    <xf numFmtId="3" fontId="13" fillId="5" borderId="68">
      <alignment horizontal="right"/>
      <protection locked="0"/>
    </xf>
    <xf numFmtId="3" fontId="13" fillId="5" borderId="68">
      <alignment horizontal="right"/>
      <protection locked="0"/>
    </xf>
    <xf numFmtId="3" fontId="13" fillId="5" borderId="68">
      <alignment horizontal="right"/>
      <protection locked="0"/>
    </xf>
    <xf numFmtId="3" fontId="13" fillId="5" borderId="68">
      <alignment horizontal="right"/>
      <protection locked="0"/>
    </xf>
    <xf numFmtId="3" fontId="13" fillId="5" borderId="68">
      <alignment horizontal="right"/>
      <protection locked="0"/>
    </xf>
    <xf numFmtId="3" fontId="13" fillId="5" borderId="68">
      <alignment horizontal="right"/>
      <protection locked="0"/>
    </xf>
    <xf numFmtId="4" fontId="13" fillId="5" borderId="68">
      <alignment horizontal="right"/>
      <protection locked="0"/>
    </xf>
    <xf numFmtId="4" fontId="13" fillId="5" borderId="68">
      <alignment horizontal="right"/>
      <protection locked="0"/>
    </xf>
    <xf numFmtId="4" fontId="13" fillId="5" borderId="68">
      <alignment horizontal="right"/>
      <protection locked="0"/>
    </xf>
    <xf numFmtId="4" fontId="13" fillId="5" borderId="68">
      <alignment horizontal="right"/>
      <protection locked="0"/>
    </xf>
    <xf numFmtId="4" fontId="13" fillId="5" borderId="68">
      <alignment horizontal="right"/>
      <protection locked="0"/>
    </xf>
    <xf numFmtId="4" fontId="13" fillId="5" borderId="68">
      <alignment horizontal="right"/>
      <protection locked="0"/>
    </xf>
    <xf numFmtId="4" fontId="13" fillId="5" borderId="68">
      <alignment horizontal="right"/>
      <protection locked="0"/>
    </xf>
    <xf numFmtId="189" fontId="13" fillId="5" borderId="68">
      <alignment horizontal="right"/>
      <protection locked="0"/>
    </xf>
    <xf numFmtId="189" fontId="13" fillId="5" borderId="68">
      <alignment horizontal="right"/>
      <protection locked="0"/>
    </xf>
    <xf numFmtId="189" fontId="13" fillId="5" borderId="68">
      <alignment horizontal="right"/>
      <protection locked="0"/>
    </xf>
    <xf numFmtId="189" fontId="13" fillId="5" borderId="68">
      <alignment horizontal="right"/>
      <protection locked="0"/>
    </xf>
    <xf numFmtId="189" fontId="13" fillId="5" borderId="68">
      <alignment horizontal="right"/>
      <protection locked="0"/>
    </xf>
    <xf numFmtId="189" fontId="13" fillId="5" borderId="68">
      <alignment horizontal="right"/>
      <protection locked="0"/>
    </xf>
    <xf numFmtId="189"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2" fontId="13" fillId="5" borderId="68">
      <alignment horizontal="right"/>
      <protection locked="0"/>
    </xf>
    <xf numFmtId="2" fontId="13" fillId="5" borderId="68">
      <alignment horizontal="right"/>
      <protection locked="0"/>
    </xf>
    <xf numFmtId="2" fontId="13" fillId="5" borderId="68">
      <alignment horizontal="right"/>
      <protection locked="0"/>
    </xf>
    <xf numFmtId="2" fontId="13" fillId="5" borderId="68">
      <alignment horizontal="right"/>
      <protection locked="0"/>
    </xf>
    <xf numFmtId="2" fontId="13" fillId="5" borderId="68">
      <alignment horizontal="right"/>
      <protection locked="0"/>
    </xf>
    <xf numFmtId="2" fontId="13" fillId="5" borderId="68">
      <alignment horizontal="right"/>
      <protection locked="0"/>
    </xf>
    <xf numFmtId="2" fontId="13" fillId="5" borderId="68">
      <alignment horizontal="right"/>
      <protection locked="0"/>
    </xf>
    <xf numFmtId="191" fontId="13" fillId="5" borderId="68">
      <alignment horizontal="right"/>
      <protection locked="0"/>
    </xf>
    <xf numFmtId="191" fontId="13" fillId="5" borderId="68">
      <alignment horizontal="right"/>
      <protection locked="0"/>
    </xf>
    <xf numFmtId="191" fontId="13" fillId="5" borderId="68">
      <alignment horizontal="right"/>
      <protection locked="0"/>
    </xf>
    <xf numFmtId="191" fontId="13" fillId="5" borderId="68">
      <alignment horizontal="right"/>
      <protection locked="0"/>
    </xf>
    <xf numFmtId="191" fontId="13" fillId="5" borderId="68">
      <alignment horizontal="right"/>
      <protection locked="0"/>
    </xf>
    <xf numFmtId="191" fontId="13" fillId="5" borderId="68">
      <alignment horizontal="right"/>
      <protection locked="0"/>
    </xf>
    <xf numFmtId="191" fontId="13" fillId="5" borderId="68">
      <alignment horizontal="right"/>
      <protection locked="0"/>
    </xf>
    <xf numFmtId="192" fontId="13" fillId="5" borderId="68">
      <alignment horizontal="right"/>
      <protection locked="0"/>
    </xf>
    <xf numFmtId="192" fontId="13" fillId="5" borderId="68">
      <alignment horizontal="right"/>
      <protection locked="0"/>
    </xf>
    <xf numFmtId="192" fontId="13" fillId="5" borderId="68">
      <alignment horizontal="right"/>
      <protection locked="0"/>
    </xf>
    <xf numFmtId="192" fontId="13" fillId="5" borderId="68">
      <alignment horizontal="right"/>
      <protection locked="0"/>
    </xf>
    <xf numFmtId="192" fontId="13" fillId="5" borderId="68">
      <alignment horizontal="right"/>
      <protection locked="0"/>
    </xf>
    <xf numFmtId="192" fontId="13" fillId="5" borderId="68">
      <alignment horizontal="right"/>
      <protection locked="0"/>
    </xf>
    <xf numFmtId="192" fontId="13" fillId="5" borderId="68">
      <alignment horizontal="right"/>
      <protection locked="0"/>
    </xf>
    <xf numFmtId="187" fontId="13" fillId="5" borderId="68">
      <alignment horizontal="right"/>
      <protection locked="0"/>
    </xf>
    <xf numFmtId="187" fontId="13" fillId="5" borderId="68">
      <alignment horizontal="right"/>
      <protection locked="0"/>
    </xf>
    <xf numFmtId="187" fontId="13" fillId="5" borderId="68">
      <alignment horizontal="right"/>
      <protection locked="0"/>
    </xf>
    <xf numFmtId="187" fontId="13" fillId="5" borderId="68">
      <alignment horizontal="right"/>
      <protection locked="0"/>
    </xf>
    <xf numFmtId="187" fontId="13" fillId="5" borderId="68">
      <alignment horizontal="right"/>
      <protection locked="0"/>
    </xf>
    <xf numFmtId="187" fontId="13" fillId="5" borderId="68">
      <alignment horizontal="right"/>
      <protection locked="0"/>
    </xf>
    <xf numFmtId="187" fontId="13" fillId="5" borderId="68">
      <alignment horizontal="right"/>
      <protection locked="0"/>
    </xf>
    <xf numFmtId="1" fontId="13" fillId="5" borderId="68">
      <alignment horizontal="right"/>
      <protection locked="0"/>
    </xf>
    <xf numFmtId="1" fontId="13" fillId="5" borderId="68">
      <alignment horizontal="right"/>
      <protection locked="0"/>
    </xf>
    <xf numFmtId="1" fontId="13" fillId="5" borderId="68">
      <alignment horizontal="right"/>
      <protection locked="0"/>
    </xf>
    <xf numFmtId="1" fontId="13" fillId="5" borderId="68">
      <alignment horizontal="right"/>
      <protection locked="0"/>
    </xf>
    <xf numFmtId="1" fontId="13" fillId="5" borderId="68">
      <alignment horizontal="right"/>
      <protection locked="0"/>
    </xf>
    <xf numFmtId="1" fontId="13" fillId="5" borderId="68">
      <alignment horizontal="right"/>
      <protection locked="0"/>
    </xf>
    <xf numFmtId="1" fontId="13" fillId="5" borderId="68">
      <alignment horizontal="right"/>
      <protection locked="0"/>
    </xf>
    <xf numFmtId="193" fontId="13" fillId="5" borderId="68">
      <alignment horizontal="right"/>
      <protection locked="0"/>
    </xf>
    <xf numFmtId="193" fontId="13" fillId="5" borderId="68">
      <alignment horizontal="right"/>
      <protection locked="0"/>
    </xf>
    <xf numFmtId="193" fontId="13" fillId="5" borderId="68">
      <alignment horizontal="right"/>
      <protection locked="0"/>
    </xf>
    <xf numFmtId="193" fontId="13" fillId="5" borderId="68">
      <alignment horizontal="right"/>
      <protection locked="0"/>
    </xf>
    <xf numFmtId="193" fontId="13" fillId="5" borderId="68">
      <alignment horizontal="right"/>
      <protection locked="0"/>
    </xf>
    <xf numFmtId="193" fontId="13" fillId="5" borderId="68">
      <alignment horizontal="right"/>
      <protection locked="0"/>
    </xf>
    <xf numFmtId="193"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4" fontId="13" fillId="5" borderId="68">
      <alignment horizontal="right"/>
      <protection locked="0"/>
    </xf>
    <xf numFmtId="194" fontId="13" fillId="5" borderId="68">
      <alignment horizontal="right"/>
      <protection locked="0"/>
    </xf>
    <xf numFmtId="194" fontId="13" fillId="5" borderId="68">
      <alignment horizontal="right"/>
      <protection locked="0"/>
    </xf>
    <xf numFmtId="194" fontId="13" fillId="5" borderId="68">
      <alignment horizontal="right"/>
      <protection locked="0"/>
    </xf>
    <xf numFmtId="194" fontId="13" fillId="5" borderId="68">
      <alignment horizontal="right"/>
      <protection locked="0"/>
    </xf>
    <xf numFmtId="194" fontId="13" fillId="5" borderId="68">
      <alignment horizontal="right"/>
      <protection locked="0"/>
    </xf>
    <xf numFmtId="194" fontId="13" fillId="5" borderId="68">
      <alignment horizontal="right"/>
      <protection locked="0"/>
    </xf>
    <xf numFmtId="195" fontId="13" fillId="5" borderId="68">
      <alignment horizontal="right"/>
      <protection locked="0"/>
    </xf>
    <xf numFmtId="195" fontId="13" fillId="5" borderId="68">
      <alignment horizontal="right"/>
      <protection locked="0"/>
    </xf>
    <xf numFmtId="195" fontId="13" fillId="5" borderId="68">
      <alignment horizontal="right"/>
      <protection locked="0"/>
    </xf>
    <xf numFmtId="195" fontId="13" fillId="5" borderId="68">
      <alignment horizontal="right"/>
      <protection locked="0"/>
    </xf>
    <xf numFmtId="195" fontId="13" fillId="5" borderId="68">
      <alignment horizontal="right"/>
      <protection locked="0"/>
    </xf>
    <xf numFmtId="195" fontId="13" fillId="5" borderId="68">
      <alignment horizontal="right"/>
      <protection locked="0"/>
    </xf>
    <xf numFmtId="195" fontId="13" fillId="5" borderId="68">
      <alignment horizontal="right"/>
      <protection locked="0"/>
    </xf>
    <xf numFmtId="196" fontId="13" fillId="5" borderId="68">
      <alignment horizontal="right"/>
      <protection locked="0"/>
    </xf>
    <xf numFmtId="196" fontId="13" fillId="5" borderId="68">
      <alignment horizontal="right"/>
      <protection locked="0"/>
    </xf>
    <xf numFmtId="196" fontId="13" fillId="5" borderId="68">
      <alignment horizontal="right"/>
      <protection locked="0"/>
    </xf>
    <xf numFmtId="196" fontId="13" fillId="5" borderId="68">
      <alignment horizontal="right"/>
      <protection locked="0"/>
    </xf>
    <xf numFmtId="196" fontId="13" fillId="5" borderId="68">
      <alignment horizontal="right"/>
      <protection locked="0"/>
    </xf>
    <xf numFmtId="196" fontId="13" fillId="5" borderId="68">
      <alignment horizontal="right"/>
      <protection locked="0"/>
    </xf>
    <xf numFmtId="196" fontId="13" fillId="5" borderId="68">
      <alignment horizontal="right"/>
      <protection locked="0"/>
    </xf>
    <xf numFmtId="197" fontId="13" fillId="5" borderId="68">
      <alignment horizontal="right"/>
      <protection locked="0"/>
    </xf>
    <xf numFmtId="197" fontId="13" fillId="5" borderId="68">
      <alignment horizontal="right"/>
      <protection locked="0"/>
    </xf>
    <xf numFmtId="197" fontId="13" fillId="5" borderId="68">
      <alignment horizontal="right"/>
      <protection locked="0"/>
    </xf>
    <xf numFmtId="197" fontId="13" fillId="5" borderId="68">
      <alignment horizontal="right"/>
      <protection locked="0"/>
    </xf>
    <xf numFmtId="197" fontId="13" fillId="5" borderId="68">
      <alignment horizontal="right"/>
      <protection locked="0"/>
    </xf>
    <xf numFmtId="197" fontId="13" fillId="5" borderId="68">
      <alignment horizontal="right"/>
      <protection locked="0"/>
    </xf>
    <xf numFmtId="197" fontId="13" fillId="5" borderId="68">
      <alignment horizontal="right"/>
      <protection locked="0"/>
    </xf>
    <xf numFmtId="198" fontId="13" fillId="5" borderId="68">
      <alignment horizontal="right"/>
      <protection locked="0"/>
    </xf>
    <xf numFmtId="198" fontId="13" fillId="5" borderId="68">
      <alignment horizontal="right"/>
      <protection locked="0"/>
    </xf>
    <xf numFmtId="198" fontId="13" fillId="5" borderId="68">
      <alignment horizontal="right"/>
      <protection locked="0"/>
    </xf>
    <xf numFmtId="198" fontId="13" fillId="5" borderId="68">
      <alignment horizontal="right"/>
      <protection locked="0"/>
    </xf>
    <xf numFmtId="198" fontId="13" fillId="5" borderId="68">
      <alignment horizontal="right"/>
      <protection locked="0"/>
    </xf>
    <xf numFmtId="198" fontId="13" fillId="5" borderId="68">
      <alignment horizontal="right"/>
      <protection locked="0"/>
    </xf>
    <xf numFmtId="198" fontId="13" fillId="5" borderId="68">
      <alignment horizontal="right"/>
      <protection locked="0"/>
    </xf>
    <xf numFmtId="199" fontId="13" fillId="5" borderId="68">
      <alignment horizontal="right"/>
      <protection locked="0"/>
    </xf>
    <xf numFmtId="199" fontId="13" fillId="5" borderId="68">
      <alignment horizontal="right"/>
      <protection locked="0"/>
    </xf>
    <xf numFmtId="199" fontId="13" fillId="5" borderId="68">
      <alignment horizontal="right"/>
      <protection locked="0"/>
    </xf>
    <xf numFmtId="199" fontId="13" fillId="5" borderId="68">
      <alignment horizontal="right"/>
      <protection locked="0"/>
    </xf>
    <xf numFmtId="199" fontId="13" fillId="5" borderId="68">
      <alignment horizontal="right"/>
      <protection locked="0"/>
    </xf>
    <xf numFmtId="199" fontId="13" fillId="5" borderId="68">
      <alignment horizontal="right"/>
      <protection locked="0"/>
    </xf>
    <xf numFmtId="199" fontId="13" fillId="5" borderId="68">
      <alignment horizontal="right"/>
      <protection locked="0"/>
    </xf>
    <xf numFmtId="49" fontId="13" fillId="5" borderId="68">
      <alignment horizontal="left"/>
      <protection locked="0"/>
    </xf>
    <xf numFmtId="49" fontId="13" fillId="5" borderId="68">
      <alignment horizontal="left"/>
      <protection locked="0"/>
    </xf>
    <xf numFmtId="49" fontId="13" fillId="5" borderId="68">
      <alignment horizontal="left"/>
      <protection locked="0"/>
    </xf>
    <xf numFmtId="49" fontId="13" fillId="5" borderId="68">
      <alignment horizontal="left"/>
      <protection locked="0"/>
    </xf>
    <xf numFmtId="49" fontId="13" fillId="5" borderId="68">
      <alignment horizontal="left"/>
      <protection locked="0"/>
    </xf>
    <xf numFmtId="49" fontId="13" fillId="5" borderId="68">
      <alignment horizontal="left"/>
      <protection locked="0"/>
    </xf>
    <xf numFmtId="49" fontId="13" fillId="5" borderId="68">
      <alignment horizontal="left"/>
      <protection locked="0"/>
    </xf>
    <xf numFmtId="49" fontId="13" fillId="5" borderId="68">
      <alignment horizontal="left" wrapText="1"/>
      <protection locked="0"/>
    </xf>
    <xf numFmtId="49" fontId="13" fillId="5" borderId="68">
      <alignment horizontal="left" wrapText="1"/>
      <protection locked="0"/>
    </xf>
    <xf numFmtId="49" fontId="13" fillId="5" borderId="68">
      <alignment horizontal="left" wrapText="1"/>
      <protection locked="0"/>
    </xf>
    <xf numFmtId="49" fontId="13" fillId="5" borderId="68">
      <alignment horizontal="left" wrapText="1"/>
      <protection locked="0"/>
    </xf>
    <xf numFmtId="49" fontId="13" fillId="5" borderId="68">
      <alignment horizontal="left" wrapText="1"/>
      <protection locked="0"/>
    </xf>
    <xf numFmtId="49" fontId="13" fillId="5" borderId="68">
      <alignment horizontal="left" wrapText="1"/>
      <protection locked="0"/>
    </xf>
    <xf numFmtId="49" fontId="13" fillId="5" borderId="68">
      <alignment horizontal="left" wrapText="1"/>
      <protection locked="0"/>
    </xf>
    <xf numFmtId="18" fontId="13" fillId="5" borderId="68">
      <alignment horizontal="left"/>
      <protection locked="0"/>
    </xf>
    <xf numFmtId="18" fontId="13" fillId="5" borderId="68">
      <alignment horizontal="left"/>
      <protection locked="0"/>
    </xf>
    <xf numFmtId="18" fontId="13" fillId="5" borderId="68">
      <alignment horizontal="left"/>
      <protection locked="0"/>
    </xf>
    <xf numFmtId="18" fontId="13" fillId="5" borderId="68">
      <alignment horizontal="left"/>
      <protection locked="0"/>
    </xf>
    <xf numFmtId="18" fontId="13" fillId="5" borderId="68">
      <alignment horizontal="left"/>
      <protection locked="0"/>
    </xf>
    <xf numFmtId="18" fontId="13" fillId="5" borderId="68">
      <alignment horizontal="left"/>
      <protection locked="0"/>
    </xf>
    <xf numFmtId="18" fontId="13" fillId="5" borderId="68">
      <alignment horizontal="left"/>
      <protection locked="0"/>
    </xf>
    <xf numFmtId="0" fontId="6" fillId="16" borderId="68">
      <alignment horizontal="center"/>
    </xf>
    <xf numFmtId="0" fontId="6" fillId="16" borderId="68">
      <alignment horizontal="center"/>
    </xf>
    <xf numFmtId="0" fontId="6" fillId="16" borderId="68">
      <alignment horizontal="center"/>
    </xf>
    <xf numFmtId="0" fontId="6" fillId="16" borderId="68">
      <alignment horizontal="center"/>
    </xf>
    <xf numFmtId="0" fontId="6" fillId="16" borderId="68">
      <alignment horizontal="center"/>
    </xf>
    <xf numFmtId="0" fontId="6" fillId="16" borderId="68">
      <alignment horizontal="center"/>
    </xf>
    <xf numFmtId="0" fontId="6" fillId="16" borderId="68">
      <alignment horizontal="center" wrapText="1"/>
    </xf>
    <xf numFmtId="0" fontId="6" fillId="16" borderId="68">
      <alignment horizontal="center" wrapText="1"/>
    </xf>
    <xf numFmtId="0" fontId="6" fillId="16" borderId="68">
      <alignment horizontal="center" wrapText="1"/>
    </xf>
    <xf numFmtId="0" fontId="6" fillId="16" borderId="68">
      <alignment horizontal="center" wrapText="1"/>
    </xf>
    <xf numFmtId="0" fontId="6" fillId="16" borderId="68">
      <alignment horizontal="center" wrapText="1"/>
    </xf>
    <xf numFmtId="0" fontId="6" fillId="16" borderId="68">
      <alignment horizontal="center" wrapText="1"/>
    </xf>
    <xf numFmtId="188" fontId="13" fillId="16" borderId="68">
      <alignment horizontal="left"/>
    </xf>
    <xf numFmtId="188" fontId="13" fillId="16" borderId="68">
      <alignment horizontal="left"/>
    </xf>
    <xf numFmtId="188" fontId="13" fillId="16" borderId="68">
      <alignment horizontal="left"/>
    </xf>
    <xf numFmtId="188" fontId="13" fillId="16" borderId="68">
      <alignment horizontal="left"/>
    </xf>
    <xf numFmtId="188" fontId="13" fillId="16" borderId="68">
      <alignment horizontal="left"/>
    </xf>
    <xf numFmtId="188" fontId="13" fillId="16" borderId="68">
      <alignment horizontal="left"/>
    </xf>
    <xf numFmtId="188" fontId="13" fillId="16" borderId="68">
      <alignment horizontal="left"/>
    </xf>
    <xf numFmtId="0" fontId="6" fillId="16" borderId="68">
      <alignment horizontal="left"/>
    </xf>
    <xf numFmtId="0" fontId="6" fillId="16" borderId="68">
      <alignment horizontal="left"/>
    </xf>
    <xf numFmtId="0" fontId="6" fillId="16" borderId="68">
      <alignment horizontal="left"/>
    </xf>
    <xf numFmtId="0" fontId="6" fillId="16" borderId="68">
      <alignment horizontal="left"/>
    </xf>
    <xf numFmtId="0" fontId="6" fillId="16" borderId="68">
      <alignment horizontal="left"/>
    </xf>
    <xf numFmtId="0" fontId="6" fillId="16" borderId="68">
      <alignment horizontal="left"/>
    </xf>
    <xf numFmtId="0" fontId="6" fillId="16" borderId="68">
      <alignment horizontal="left" wrapText="1"/>
    </xf>
    <xf numFmtId="0" fontId="6" fillId="16" borderId="68">
      <alignment horizontal="left" wrapText="1"/>
    </xf>
    <xf numFmtId="0" fontId="6" fillId="16" borderId="68">
      <alignment horizontal="left" wrapText="1"/>
    </xf>
    <xf numFmtId="0" fontId="6" fillId="16" borderId="68">
      <alignment horizontal="left" wrapText="1"/>
    </xf>
    <xf numFmtId="0" fontId="6" fillId="16" borderId="68">
      <alignment horizontal="left" wrapText="1"/>
    </xf>
    <xf numFmtId="0" fontId="6" fillId="16" borderId="68">
      <alignment horizontal="left" wrapText="1"/>
    </xf>
    <xf numFmtId="0" fontId="6" fillId="16" borderId="68">
      <alignment horizontal="right"/>
    </xf>
    <xf numFmtId="0" fontId="6" fillId="16" borderId="68">
      <alignment horizontal="right"/>
    </xf>
    <xf numFmtId="0" fontId="6" fillId="16" borderId="68">
      <alignment horizontal="right"/>
    </xf>
    <xf numFmtId="0" fontId="6" fillId="16" borderId="68">
      <alignment horizontal="right"/>
    </xf>
    <xf numFmtId="0" fontId="6" fillId="16" borderId="68">
      <alignment horizontal="right"/>
    </xf>
    <xf numFmtId="0" fontId="6" fillId="16" borderId="68">
      <alignment horizontal="right"/>
    </xf>
    <xf numFmtId="0" fontId="6" fillId="16" borderId="68">
      <alignment horizontal="right" wrapText="1"/>
    </xf>
    <xf numFmtId="0" fontId="6" fillId="16" borderId="68">
      <alignment horizontal="right" wrapText="1"/>
    </xf>
    <xf numFmtId="0" fontId="6" fillId="16" borderId="68">
      <alignment horizontal="right" wrapText="1"/>
    </xf>
    <xf numFmtId="0" fontId="6" fillId="16" borderId="68">
      <alignment horizontal="right" wrapText="1"/>
    </xf>
    <xf numFmtId="0" fontId="6" fillId="16" borderId="68">
      <alignment horizontal="right" wrapText="1"/>
    </xf>
    <xf numFmtId="0" fontId="6" fillId="16" borderId="68">
      <alignment horizontal="right" wrapText="1"/>
    </xf>
    <xf numFmtId="188" fontId="13" fillId="17" borderId="68">
      <alignment horizontal="left"/>
    </xf>
    <xf numFmtId="188" fontId="13" fillId="17" borderId="68">
      <alignment horizontal="left"/>
    </xf>
    <xf numFmtId="188" fontId="13" fillId="17" borderId="68">
      <alignment horizontal="left"/>
    </xf>
    <xf numFmtId="188" fontId="13" fillId="17" borderId="68">
      <alignment horizontal="left"/>
    </xf>
    <xf numFmtId="188" fontId="13" fillId="17" borderId="68">
      <alignment horizontal="left"/>
    </xf>
    <xf numFmtId="188" fontId="13" fillId="17" borderId="68">
      <alignment horizontal="left"/>
    </xf>
    <xf numFmtId="188" fontId="13" fillId="17" borderId="68">
      <alignment horizontal="left"/>
    </xf>
    <xf numFmtId="3" fontId="13" fillId="17" borderId="68">
      <alignment horizontal="right"/>
    </xf>
    <xf numFmtId="3" fontId="13" fillId="17" borderId="68">
      <alignment horizontal="right"/>
    </xf>
    <xf numFmtId="3" fontId="13" fillId="17" borderId="68">
      <alignment horizontal="right"/>
    </xf>
    <xf numFmtId="3" fontId="13" fillId="17" borderId="68">
      <alignment horizontal="right"/>
    </xf>
    <xf numFmtId="3" fontId="13" fillId="17" borderId="68">
      <alignment horizontal="right"/>
    </xf>
    <xf numFmtId="3" fontId="13" fillId="17" borderId="68">
      <alignment horizontal="right"/>
    </xf>
    <xf numFmtId="3" fontId="13" fillId="17" borderId="68">
      <alignment horizontal="right"/>
    </xf>
    <xf numFmtId="4" fontId="13" fillId="17" borderId="68">
      <alignment horizontal="right"/>
    </xf>
    <xf numFmtId="4" fontId="13" fillId="17" borderId="68">
      <alignment horizontal="right"/>
    </xf>
    <xf numFmtId="4" fontId="13" fillId="17" borderId="68">
      <alignment horizontal="right"/>
    </xf>
    <xf numFmtId="4" fontId="13" fillId="17" borderId="68">
      <alignment horizontal="right"/>
    </xf>
    <xf numFmtId="4" fontId="13" fillId="17" borderId="68">
      <alignment horizontal="right"/>
    </xf>
    <xf numFmtId="4" fontId="13" fillId="17" borderId="68">
      <alignment horizontal="right"/>
    </xf>
    <xf numFmtId="4" fontId="13" fillId="17" borderId="68">
      <alignment horizontal="right"/>
    </xf>
    <xf numFmtId="189" fontId="13" fillId="17" borderId="68">
      <alignment horizontal="right"/>
    </xf>
    <xf numFmtId="189" fontId="13" fillId="17" borderId="68">
      <alignment horizontal="right"/>
    </xf>
    <xf numFmtId="189" fontId="13" fillId="17" borderId="68">
      <alignment horizontal="right"/>
    </xf>
    <xf numFmtId="189" fontId="13" fillId="17" borderId="68">
      <alignment horizontal="right"/>
    </xf>
    <xf numFmtId="189" fontId="13" fillId="17" borderId="68">
      <alignment horizontal="right"/>
    </xf>
    <xf numFmtId="189" fontId="13" fillId="17" borderId="68">
      <alignment horizontal="right"/>
    </xf>
    <xf numFmtId="189"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2" fontId="13" fillId="17" borderId="68">
      <alignment horizontal="right"/>
    </xf>
    <xf numFmtId="2" fontId="13" fillId="17" borderId="68">
      <alignment horizontal="right"/>
    </xf>
    <xf numFmtId="2" fontId="13" fillId="17" borderId="68">
      <alignment horizontal="right"/>
    </xf>
    <xf numFmtId="2" fontId="13" fillId="17" borderId="68">
      <alignment horizontal="right"/>
    </xf>
    <xf numFmtId="2" fontId="13" fillId="17" borderId="68">
      <alignment horizontal="right"/>
    </xf>
    <xf numFmtId="2" fontId="13" fillId="17" borderId="68">
      <alignment horizontal="right"/>
    </xf>
    <xf numFmtId="2" fontId="13" fillId="17" borderId="68">
      <alignment horizontal="right"/>
    </xf>
    <xf numFmtId="191" fontId="13" fillId="17" borderId="68">
      <alignment horizontal="right"/>
    </xf>
    <xf numFmtId="191" fontId="13" fillId="17" borderId="68">
      <alignment horizontal="right"/>
    </xf>
    <xf numFmtId="191" fontId="13" fillId="17" borderId="68">
      <alignment horizontal="right"/>
    </xf>
    <xf numFmtId="191" fontId="13" fillId="17" borderId="68">
      <alignment horizontal="right"/>
    </xf>
    <xf numFmtId="191" fontId="13" fillId="17" borderId="68">
      <alignment horizontal="right"/>
    </xf>
    <xf numFmtId="191" fontId="13" fillId="17" borderId="68">
      <alignment horizontal="right"/>
    </xf>
    <xf numFmtId="191" fontId="13" fillId="17" borderId="68">
      <alignment horizontal="right"/>
    </xf>
    <xf numFmtId="192" fontId="13" fillId="17" borderId="68">
      <alignment horizontal="right"/>
    </xf>
    <xf numFmtId="192" fontId="13" fillId="17" borderId="68">
      <alignment horizontal="right"/>
    </xf>
    <xf numFmtId="192" fontId="13" fillId="17" borderId="68">
      <alignment horizontal="right"/>
    </xf>
    <xf numFmtId="192" fontId="13" fillId="17" borderId="68">
      <alignment horizontal="right"/>
    </xf>
    <xf numFmtId="192" fontId="13" fillId="17" borderId="68">
      <alignment horizontal="right"/>
    </xf>
    <xf numFmtId="192" fontId="13" fillId="17" borderId="68">
      <alignment horizontal="right"/>
    </xf>
    <xf numFmtId="192" fontId="13" fillId="17" borderId="68">
      <alignment horizontal="right"/>
    </xf>
    <xf numFmtId="187" fontId="13" fillId="17" borderId="68">
      <alignment horizontal="right"/>
    </xf>
    <xf numFmtId="187" fontId="13" fillId="17" borderId="68">
      <alignment horizontal="right"/>
    </xf>
    <xf numFmtId="187" fontId="13" fillId="17" borderId="68">
      <alignment horizontal="right"/>
    </xf>
    <xf numFmtId="187" fontId="13" fillId="17" borderId="68">
      <alignment horizontal="right"/>
    </xf>
    <xf numFmtId="187" fontId="13" fillId="17" borderId="68">
      <alignment horizontal="right"/>
    </xf>
    <xf numFmtId="187" fontId="13" fillId="17" borderId="68">
      <alignment horizontal="right"/>
    </xf>
    <xf numFmtId="187" fontId="13" fillId="17" borderId="68">
      <alignment horizontal="right"/>
    </xf>
    <xf numFmtId="1" fontId="13" fillId="17" borderId="68">
      <alignment horizontal="right"/>
    </xf>
    <xf numFmtId="1" fontId="13" fillId="17" borderId="68">
      <alignment horizontal="right"/>
    </xf>
    <xf numFmtId="1" fontId="13" fillId="17" borderId="68">
      <alignment horizontal="right"/>
    </xf>
    <xf numFmtId="1" fontId="13" fillId="17" borderId="68">
      <alignment horizontal="right"/>
    </xf>
    <xf numFmtId="1" fontId="13" fillId="17" borderId="68">
      <alignment horizontal="right"/>
    </xf>
    <xf numFmtId="1" fontId="13" fillId="17" borderId="68">
      <alignment horizontal="right"/>
    </xf>
    <xf numFmtId="1" fontId="13" fillId="17" borderId="68">
      <alignment horizontal="right"/>
    </xf>
    <xf numFmtId="193" fontId="13" fillId="17" borderId="68">
      <alignment horizontal="right"/>
    </xf>
    <xf numFmtId="193" fontId="13" fillId="17" borderId="68">
      <alignment horizontal="right"/>
    </xf>
    <xf numFmtId="193" fontId="13" fillId="17" borderId="68">
      <alignment horizontal="right"/>
    </xf>
    <xf numFmtId="193" fontId="13" fillId="17" borderId="68">
      <alignment horizontal="right"/>
    </xf>
    <xf numFmtId="193" fontId="13" fillId="17" borderId="68">
      <alignment horizontal="right"/>
    </xf>
    <xf numFmtId="193" fontId="13" fillId="17" borderId="68">
      <alignment horizontal="right"/>
    </xf>
    <xf numFmtId="193"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4" fontId="13" fillId="17" borderId="68">
      <alignment horizontal="right"/>
    </xf>
    <xf numFmtId="194" fontId="13" fillId="17" borderId="68">
      <alignment horizontal="right"/>
    </xf>
    <xf numFmtId="194" fontId="13" fillId="17" borderId="68">
      <alignment horizontal="right"/>
    </xf>
    <xf numFmtId="194" fontId="13" fillId="17" borderId="68">
      <alignment horizontal="right"/>
    </xf>
    <xf numFmtId="194" fontId="13" fillId="17" borderId="68">
      <alignment horizontal="right"/>
    </xf>
    <xf numFmtId="194" fontId="13" fillId="17" borderId="68">
      <alignment horizontal="right"/>
    </xf>
    <xf numFmtId="194" fontId="13" fillId="17" borderId="68">
      <alignment horizontal="right"/>
    </xf>
    <xf numFmtId="195" fontId="13" fillId="17" borderId="68">
      <alignment horizontal="right"/>
    </xf>
    <xf numFmtId="195" fontId="13" fillId="17" borderId="68">
      <alignment horizontal="right"/>
    </xf>
    <xf numFmtId="195" fontId="13" fillId="17" borderId="68">
      <alignment horizontal="right"/>
    </xf>
    <xf numFmtId="195" fontId="13" fillId="17" borderId="68">
      <alignment horizontal="right"/>
    </xf>
    <xf numFmtId="195" fontId="13" fillId="17" borderId="68">
      <alignment horizontal="right"/>
    </xf>
    <xf numFmtId="195" fontId="13" fillId="17" borderId="68">
      <alignment horizontal="right"/>
    </xf>
    <xf numFmtId="195" fontId="13" fillId="17" borderId="68">
      <alignment horizontal="right"/>
    </xf>
    <xf numFmtId="196" fontId="13" fillId="17" borderId="68">
      <alignment horizontal="right"/>
    </xf>
    <xf numFmtId="196" fontId="13" fillId="17" borderId="68">
      <alignment horizontal="right"/>
    </xf>
    <xf numFmtId="196" fontId="13" fillId="17" borderId="68">
      <alignment horizontal="right"/>
    </xf>
    <xf numFmtId="196" fontId="13" fillId="17" borderId="68">
      <alignment horizontal="right"/>
    </xf>
    <xf numFmtId="196" fontId="13" fillId="17" borderId="68">
      <alignment horizontal="right"/>
    </xf>
    <xf numFmtId="196" fontId="13" fillId="17" borderId="68">
      <alignment horizontal="right"/>
    </xf>
    <xf numFmtId="196" fontId="13" fillId="17" borderId="68">
      <alignment horizontal="right"/>
    </xf>
    <xf numFmtId="197" fontId="13" fillId="17" borderId="68">
      <alignment horizontal="right"/>
    </xf>
    <xf numFmtId="197" fontId="13" fillId="17" borderId="68">
      <alignment horizontal="right"/>
    </xf>
    <xf numFmtId="197" fontId="13" fillId="17" borderId="68">
      <alignment horizontal="right"/>
    </xf>
    <xf numFmtId="197" fontId="13" fillId="17" borderId="68">
      <alignment horizontal="right"/>
    </xf>
    <xf numFmtId="197" fontId="13" fillId="17" borderId="68">
      <alignment horizontal="right"/>
    </xf>
    <xf numFmtId="197" fontId="13" fillId="17" borderId="68">
      <alignment horizontal="right"/>
    </xf>
    <xf numFmtId="197" fontId="13" fillId="17" borderId="68">
      <alignment horizontal="right"/>
    </xf>
    <xf numFmtId="198" fontId="13" fillId="17" borderId="68">
      <alignment horizontal="right"/>
    </xf>
    <xf numFmtId="198" fontId="13" fillId="17" borderId="68">
      <alignment horizontal="right"/>
    </xf>
    <xf numFmtId="198" fontId="13" fillId="17" borderId="68">
      <alignment horizontal="right"/>
    </xf>
    <xf numFmtId="198" fontId="13" fillId="17" borderId="68">
      <alignment horizontal="right"/>
    </xf>
    <xf numFmtId="198" fontId="13" fillId="17" borderId="68">
      <alignment horizontal="right"/>
    </xf>
    <xf numFmtId="198" fontId="13" fillId="17" borderId="68">
      <alignment horizontal="right"/>
    </xf>
    <xf numFmtId="198" fontId="13" fillId="17" borderId="68">
      <alignment horizontal="right"/>
    </xf>
    <xf numFmtId="199" fontId="13" fillId="17" borderId="68">
      <alignment horizontal="right"/>
    </xf>
    <xf numFmtId="199" fontId="13" fillId="17" borderId="68">
      <alignment horizontal="right"/>
    </xf>
    <xf numFmtId="199" fontId="13" fillId="17" borderId="68">
      <alignment horizontal="right"/>
    </xf>
    <xf numFmtId="199" fontId="13" fillId="17" borderId="68">
      <alignment horizontal="right"/>
    </xf>
    <xf numFmtId="199" fontId="13" fillId="17" borderId="68">
      <alignment horizontal="right"/>
    </xf>
    <xf numFmtId="199" fontId="13" fillId="17" borderId="68">
      <alignment horizontal="right"/>
    </xf>
    <xf numFmtId="199" fontId="13" fillId="17" borderId="68">
      <alignment horizontal="right"/>
    </xf>
    <xf numFmtId="49" fontId="13" fillId="17" borderId="68">
      <alignment horizontal="left"/>
    </xf>
    <xf numFmtId="49" fontId="13" fillId="17" borderId="68">
      <alignment horizontal="left"/>
    </xf>
    <xf numFmtId="49" fontId="13" fillId="17" borderId="68">
      <alignment horizontal="left"/>
    </xf>
    <xf numFmtId="49" fontId="13" fillId="17" borderId="68">
      <alignment horizontal="left"/>
    </xf>
    <xf numFmtId="49" fontId="13" fillId="17" borderId="68">
      <alignment horizontal="left"/>
    </xf>
    <xf numFmtId="49" fontId="13" fillId="17" borderId="68">
      <alignment horizontal="left"/>
    </xf>
    <xf numFmtId="49" fontId="13" fillId="17" borderId="68">
      <alignment horizontal="left"/>
    </xf>
    <xf numFmtId="49" fontId="13" fillId="17" borderId="68">
      <alignment horizontal="left" wrapText="1"/>
    </xf>
    <xf numFmtId="49" fontId="13" fillId="17" borderId="68">
      <alignment horizontal="left" wrapText="1"/>
    </xf>
    <xf numFmtId="49" fontId="13" fillId="17" borderId="68">
      <alignment horizontal="left" wrapText="1"/>
    </xf>
    <xf numFmtId="49" fontId="13" fillId="17" borderId="68">
      <alignment horizontal="left" wrapText="1"/>
    </xf>
    <xf numFmtId="49" fontId="13" fillId="17" borderId="68">
      <alignment horizontal="left" wrapText="1"/>
    </xf>
    <xf numFmtId="49" fontId="13" fillId="17" borderId="68">
      <alignment horizontal="left" wrapText="1"/>
    </xf>
    <xf numFmtId="49" fontId="13" fillId="17" borderId="68">
      <alignment horizontal="left" wrapText="1"/>
    </xf>
    <xf numFmtId="18" fontId="13" fillId="17" borderId="68">
      <alignment horizontal="left"/>
    </xf>
    <xf numFmtId="18" fontId="13" fillId="17" borderId="68">
      <alignment horizontal="left"/>
    </xf>
    <xf numFmtId="18" fontId="13" fillId="17" borderId="68">
      <alignment horizontal="left"/>
    </xf>
    <xf numFmtId="18" fontId="13" fillId="17" borderId="68">
      <alignment horizontal="left"/>
    </xf>
    <xf numFmtId="18" fontId="13" fillId="17" borderId="68">
      <alignment horizontal="left"/>
    </xf>
    <xf numFmtId="18" fontId="13" fillId="17" borderId="68">
      <alignment horizontal="left"/>
    </xf>
    <xf numFmtId="18" fontId="13" fillId="17" borderId="68">
      <alignment horizontal="left"/>
    </xf>
    <xf numFmtId="49" fontId="13" fillId="18" borderId="68">
      <alignment horizontal="left"/>
    </xf>
    <xf numFmtId="49" fontId="13" fillId="18" borderId="68">
      <alignment horizontal="left"/>
    </xf>
    <xf numFmtId="49" fontId="13" fillId="18" borderId="68">
      <alignment horizontal="left"/>
    </xf>
    <xf numFmtId="49" fontId="13" fillId="18" borderId="68">
      <alignment horizontal="left"/>
    </xf>
    <xf numFmtId="49" fontId="13" fillId="18" borderId="68">
      <alignment horizontal="left"/>
    </xf>
    <xf numFmtId="49" fontId="13" fillId="18" borderId="68">
      <alignment horizontal="left"/>
    </xf>
    <xf numFmtId="49" fontId="13" fillId="18" borderId="68">
      <alignment horizontal="left"/>
    </xf>
    <xf numFmtId="0" fontId="130" fillId="9" borderId="72"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6" fillId="0" borderId="0" applyNumberFormat="0" applyFill="0" applyBorder="0" applyProtection="0"/>
    <xf numFmtId="3" fontId="13" fillId="5" borderId="68" applyFont="0" applyProtection="0">
      <alignment horizontal="right"/>
    </xf>
    <xf numFmtId="3" fontId="13" fillId="5" borderId="68" applyFont="0" applyProtection="0">
      <alignment horizontal="right"/>
    </xf>
    <xf numFmtId="3" fontId="13" fillId="5" borderId="68" applyFont="0" applyProtection="0">
      <alignment horizontal="right"/>
    </xf>
    <xf numFmtId="3" fontId="13" fillId="5" borderId="68" applyFont="0" applyProtection="0">
      <alignment horizontal="right"/>
    </xf>
    <xf numFmtId="3" fontId="13" fillId="5" borderId="68" applyFont="0" applyProtection="0">
      <alignment horizontal="right"/>
    </xf>
    <xf numFmtId="3" fontId="13" fillId="5" borderId="68" applyFont="0" applyProtection="0">
      <alignment horizontal="right"/>
    </xf>
    <xf numFmtId="200" fontId="13" fillId="5" borderId="68" applyFont="0" applyProtection="0">
      <alignment horizontal="right"/>
    </xf>
    <xf numFmtId="200" fontId="13" fillId="5" borderId="68" applyFont="0" applyProtection="0">
      <alignment horizontal="right"/>
    </xf>
    <xf numFmtId="200" fontId="13" fillId="5" borderId="68" applyFont="0" applyProtection="0">
      <alignment horizontal="right"/>
    </xf>
    <xf numFmtId="200" fontId="13" fillId="5" borderId="68" applyFont="0" applyProtection="0">
      <alignment horizontal="right"/>
    </xf>
    <xf numFmtId="200" fontId="13" fillId="5" borderId="68" applyFont="0" applyProtection="0">
      <alignment horizontal="right"/>
    </xf>
    <xf numFmtId="200" fontId="13" fillId="5" borderId="68" applyFont="0" applyProtection="0">
      <alignment horizontal="right"/>
    </xf>
    <xf numFmtId="187" fontId="13" fillId="5" borderId="68" applyFont="0" applyProtection="0">
      <alignment horizontal="right"/>
    </xf>
    <xf numFmtId="187" fontId="13" fillId="5" borderId="68" applyFont="0" applyProtection="0">
      <alignment horizontal="right"/>
    </xf>
    <xf numFmtId="187" fontId="13" fillId="5" borderId="68" applyFont="0" applyProtection="0">
      <alignment horizontal="right"/>
    </xf>
    <xf numFmtId="187" fontId="13" fillId="5" borderId="68" applyFont="0" applyProtection="0">
      <alignment horizontal="right"/>
    </xf>
    <xf numFmtId="187" fontId="13" fillId="5" borderId="68" applyFont="0" applyProtection="0">
      <alignment horizontal="right"/>
    </xf>
    <xf numFmtId="187" fontId="13" fillId="5" borderId="68" applyFont="0" applyProtection="0">
      <alignment horizontal="right"/>
    </xf>
    <xf numFmtId="10" fontId="13" fillId="5" borderId="68" applyFont="0" applyProtection="0">
      <alignment horizontal="right"/>
    </xf>
    <xf numFmtId="10" fontId="13" fillId="5" borderId="68" applyFont="0" applyProtection="0">
      <alignment horizontal="right"/>
    </xf>
    <xf numFmtId="10" fontId="13" fillId="5" borderId="68" applyFont="0" applyProtection="0">
      <alignment horizontal="right"/>
    </xf>
    <xf numFmtId="10" fontId="13" fillId="5" borderId="68" applyFont="0" applyProtection="0">
      <alignment horizontal="right"/>
    </xf>
    <xf numFmtId="10" fontId="13" fillId="5" borderId="68" applyFont="0" applyProtection="0">
      <alignment horizontal="right"/>
    </xf>
    <xf numFmtId="10" fontId="13" fillId="5" borderId="68" applyFont="0" applyProtection="0">
      <alignment horizontal="right"/>
    </xf>
    <xf numFmtId="9" fontId="13" fillId="5" borderId="68" applyFont="0" applyProtection="0">
      <alignment horizontal="right"/>
    </xf>
    <xf numFmtId="9" fontId="13" fillId="5" borderId="68" applyFont="0" applyProtection="0">
      <alignment horizontal="right"/>
    </xf>
    <xf numFmtId="9" fontId="13" fillId="5" borderId="68" applyFont="0" applyProtection="0">
      <alignment horizontal="right"/>
    </xf>
    <xf numFmtId="9" fontId="13" fillId="5" borderId="68" applyFont="0" applyProtection="0">
      <alignment horizontal="right"/>
    </xf>
    <xf numFmtId="9" fontId="13" fillId="5" borderId="68" applyFont="0" applyProtection="0">
      <alignment horizontal="right"/>
    </xf>
    <xf numFmtId="9" fontId="13" fillId="5" borderId="68" applyFont="0" applyProtection="0">
      <alignment horizontal="right"/>
    </xf>
    <xf numFmtId="201" fontId="13" fillId="5" borderId="68" applyFont="0" applyProtection="0">
      <alignment horizontal="center" wrapText="1"/>
    </xf>
    <xf numFmtId="201" fontId="13" fillId="5" borderId="68" applyFont="0" applyProtection="0">
      <alignment horizontal="center" wrapText="1"/>
    </xf>
    <xf numFmtId="201" fontId="13" fillId="5" borderId="68" applyFont="0" applyProtection="0">
      <alignment horizontal="center" wrapText="1"/>
    </xf>
    <xf numFmtId="201" fontId="13" fillId="5" borderId="68" applyFont="0" applyProtection="0">
      <alignment horizontal="center" wrapText="1"/>
    </xf>
    <xf numFmtId="201" fontId="13" fillId="5" borderId="68" applyFont="0" applyProtection="0">
      <alignment horizontal="center" wrapText="1"/>
    </xf>
    <xf numFmtId="201" fontId="13" fillId="5" borderId="68" applyFont="0" applyProtection="0">
      <alignment horizontal="center" wrapText="1"/>
    </xf>
    <xf numFmtId="202" fontId="13" fillId="19" borderId="68" applyFont="0">
      <alignment horizontal="right"/>
    </xf>
    <xf numFmtId="202" fontId="13" fillId="19" borderId="68" applyFont="0">
      <alignment horizontal="right"/>
    </xf>
    <xf numFmtId="202" fontId="13" fillId="19" borderId="68" applyFont="0">
      <alignment horizontal="right"/>
    </xf>
    <xf numFmtId="202" fontId="13" fillId="19" borderId="68" applyFont="0">
      <alignment horizontal="right"/>
    </xf>
    <xf numFmtId="202" fontId="13" fillId="19" borderId="68" applyFont="0">
      <alignment horizontal="right"/>
    </xf>
    <xf numFmtId="202" fontId="13" fillId="19" borderId="68" applyFont="0">
      <alignment horizontal="right"/>
    </xf>
    <xf numFmtId="1" fontId="13" fillId="19" borderId="68" applyFont="0" applyProtection="0">
      <alignment horizontal="right"/>
    </xf>
    <xf numFmtId="1" fontId="13" fillId="19" borderId="68" applyFont="0" applyProtection="0">
      <alignment horizontal="right"/>
    </xf>
    <xf numFmtId="1" fontId="13" fillId="19" borderId="68" applyFont="0" applyProtection="0">
      <alignment horizontal="right"/>
    </xf>
    <xf numFmtId="1" fontId="13" fillId="19" borderId="68" applyFont="0" applyProtection="0">
      <alignment horizontal="right"/>
    </xf>
    <xf numFmtId="1" fontId="13" fillId="19" borderId="68" applyFont="0" applyProtection="0">
      <alignment horizontal="right"/>
    </xf>
    <xf numFmtId="1" fontId="13" fillId="19" borderId="68" applyFont="0" applyProtection="0">
      <alignment horizontal="right"/>
    </xf>
    <xf numFmtId="202" fontId="13" fillId="19" borderId="68" applyFont="0" applyProtection="0"/>
    <xf numFmtId="202" fontId="13" fillId="19" borderId="68" applyFont="0" applyProtection="0"/>
    <xf numFmtId="202" fontId="13" fillId="19" borderId="68" applyFont="0" applyProtection="0"/>
    <xf numFmtId="202" fontId="13" fillId="19" borderId="68" applyFont="0" applyProtection="0"/>
    <xf numFmtId="202" fontId="13" fillId="19" borderId="68" applyFont="0" applyProtection="0"/>
    <xf numFmtId="202" fontId="13" fillId="19" borderId="68" applyFont="0" applyProtection="0"/>
    <xf numFmtId="187" fontId="13" fillId="19" borderId="68" applyFont="0" applyProtection="0"/>
    <xf numFmtId="187" fontId="13" fillId="19" borderId="68" applyFont="0" applyProtection="0"/>
    <xf numFmtId="187" fontId="13" fillId="19" borderId="68" applyFont="0" applyProtection="0"/>
    <xf numFmtId="187" fontId="13" fillId="19" borderId="68" applyFont="0" applyProtection="0"/>
    <xf numFmtId="187" fontId="13" fillId="19" borderId="68" applyFont="0" applyProtection="0"/>
    <xf numFmtId="187" fontId="13" fillId="19" borderId="68" applyFont="0" applyProtection="0"/>
    <xf numFmtId="10" fontId="13" fillId="19" borderId="66" applyFont="0" applyProtection="0">
      <alignment horizontal="right"/>
    </xf>
    <xf numFmtId="10" fontId="13" fillId="19" borderId="66" applyFont="0" applyProtection="0">
      <alignment horizontal="right"/>
    </xf>
    <xf numFmtId="10" fontId="13" fillId="19" borderId="66" applyFont="0" applyProtection="0">
      <alignment horizontal="right"/>
    </xf>
    <xf numFmtId="10" fontId="13" fillId="19" borderId="66" applyFont="0" applyProtection="0">
      <alignment horizontal="right"/>
    </xf>
    <xf numFmtId="10" fontId="13" fillId="19" borderId="66" applyFont="0" applyProtection="0">
      <alignment horizontal="right"/>
    </xf>
    <xf numFmtId="10" fontId="13" fillId="19" borderId="66" applyFont="0" applyProtection="0">
      <alignment horizontal="right"/>
    </xf>
    <xf numFmtId="9" fontId="13" fillId="19" borderId="66" applyFont="0" applyProtection="0">
      <alignment horizontal="right"/>
    </xf>
    <xf numFmtId="9" fontId="13" fillId="19" borderId="66" applyFont="0" applyProtection="0">
      <alignment horizontal="right"/>
    </xf>
    <xf numFmtId="9" fontId="13" fillId="19" borderId="66" applyFont="0" applyProtection="0">
      <alignment horizontal="right"/>
    </xf>
    <xf numFmtId="9" fontId="13" fillId="19" borderId="66" applyFont="0" applyProtection="0">
      <alignment horizontal="right"/>
    </xf>
    <xf numFmtId="9" fontId="13" fillId="19" borderId="66" applyFont="0" applyProtection="0">
      <alignment horizontal="right"/>
    </xf>
    <xf numFmtId="9" fontId="13" fillId="19" borderId="66" applyFont="0" applyProtection="0">
      <alignment horizontal="right"/>
    </xf>
    <xf numFmtId="203" fontId="13" fillId="19" borderId="66" applyFont="0" applyProtection="0">
      <alignment horizontal="right"/>
    </xf>
    <xf numFmtId="203" fontId="13" fillId="19" borderId="66" applyFont="0" applyProtection="0">
      <alignment horizontal="right"/>
    </xf>
    <xf numFmtId="203" fontId="13" fillId="19" borderId="66" applyFont="0" applyProtection="0">
      <alignment horizontal="right"/>
    </xf>
    <xf numFmtId="203" fontId="13" fillId="19" borderId="66" applyFont="0" applyProtection="0">
      <alignment horizontal="right"/>
    </xf>
    <xf numFmtId="203" fontId="13" fillId="19" borderId="66" applyFont="0" applyProtection="0">
      <alignment horizontal="right"/>
    </xf>
    <xf numFmtId="203" fontId="13" fillId="19" borderId="66" applyFont="0" applyProtection="0">
      <alignment horizontal="right"/>
    </xf>
    <xf numFmtId="0" fontId="13" fillId="19" borderId="68" applyFont="0">
      <alignment horizontal="center" wrapText="1"/>
      <protection locked="0"/>
    </xf>
    <xf numFmtId="0" fontId="13" fillId="19" borderId="68" applyFont="0">
      <alignment horizontal="center" wrapText="1"/>
      <protection locked="0"/>
    </xf>
    <xf numFmtId="0" fontId="13" fillId="19" borderId="68" applyFont="0">
      <alignment horizontal="center" wrapText="1"/>
      <protection locked="0"/>
    </xf>
    <xf numFmtId="0" fontId="13" fillId="19" borderId="68" applyFont="0">
      <alignment horizontal="center" wrapText="1"/>
      <protection locked="0"/>
    </xf>
    <xf numFmtId="0" fontId="13" fillId="19" borderId="68" applyFont="0">
      <alignment horizontal="center" wrapText="1"/>
      <protection locked="0"/>
    </xf>
    <xf numFmtId="0" fontId="13" fillId="19" borderId="68" applyFont="0">
      <alignment horizontal="center" wrapText="1"/>
      <protection locked="0"/>
    </xf>
    <xf numFmtId="0" fontId="13" fillId="19" borderId="68" applyFont="0">
      <alignment horizontal="center" wrapText="1"/>
      <protection locked="0"/>
    </xf>
    <xf numFmtId="0" fontId="13" fillId="19" borderId="68" applyNumberFormat="0" applyFont="0" applyAlignment="0" applyProtection="0"/>
    <xf numFmtId="0" fontId="13" fillId="19" borderId="68" applyNumberFormat="0" applyFont="0" applyAlignment="0" applyProtection="0"/>
    <xf numFmtId="0" fontId="13" fillId="19" borderId="68" applyNumberFormat="0" applyFont="0" applyAlignment="0" applyProtection="0"/>
    <xf numFmtId="0" fontId="13" fillId="19" borderId="68" applyNumberFormat="0" applyFont="0" applyAlignment="0" applyProtection="0"/>
    <xf numFmtId="0" fontId="13" fillId="19" borderId="68" applyNumberFormat="0" applyFont="0" applyAlignment="0" applyProtection="0"/>
    <xf numFmtId="0" fontId="13" fillId="19" borderId="68"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2582">
    <xf numFmtId="0" fontId="0" fillId="0" borderId="0" xfId="0"/>
    <xf numFmtId="0" fontId="13" fillId="3" borderId="0" xfId="7" applyFill="1" applyProtection="1"/>
    <xf numFmtId="37" fontId="5" fillId="0" borderId="0" xfId="29" applyFont="1" applyProtection="1"/>
    <xf numFmtId="37" fontId="0" fillId="0" borderId="0" xfId="29" applyFont="1" applyProtection="1"/>
    <xf numFmtId="37" fontId="2" fillId="0" borderId="0" xfId="29" applyFont="1" applyProtection="1"/>
    <xf numFmtId="0" fontId="2" fillId="5" borderId="0" xfId="7" applyFont="1" applyFill="1" applyBorder="1" applyAlignment="1" applyProtection="1">
      <alignment horizontal="left"/>
    </xf>
    <xf numFmtId="165" fontId="1" fillId="7" borderId="41" xfId="7" applyNumberFormat="1" applyFont="1" applyFill="1" applyBorder="1" applyAlignment="1" applyProtection="1">
      <alignment horizontal="right"/>
    </xf>
    <xf numFmtId="165" fontId="2" fillId="5" borderId="0" xfId="7" applyNumberFormat="1" applyFont="1" applyFill="1" applyBorder="1" applyAlignment="1" applyProtection="1">
      <alignment horizontal="right"/>
    </xf>
    <xf numFmtId="0" fontId="2" fillId="5" borderId="0" xfId="7" quotePrefix="1" applyFont="1" applyFill="1" applyBorder="1" applyAlignment="1" applyProtection="1">
      <alignment horizontal="right"/>
    </xf>
    <xf numFmtId="0" fontId="10" fillId="5" borderId="0" xfId="7" quotePrefix="1" applyFont="1" applyFill="1" applyBorder="1" applyAlignment="1" applyProtection="1">
      <alignment horizontal="left"/>
    </xf>
    <xf numFmtId="0" fontId="2" fillId="5" borderId="0" xfId="7" applyFont="1" applyFill="1" applyBorder="1" applyProtection="1"/>
    <xf numFmtId="0" fontId="1" fillId="5" borderId="7" xfId="7" applyFont="1" applyFill="1" applyBorder="1" applyAlignment="1" applyProtection="1">
      <alignment horizontal="left"/>
    </xf>
    <xf numFmtId="0" fontId="2" fillId="5" borderId="42" xfId="7" applyFont="1" applyFill="1" applyBorder="1" applyProtection="1"/>
    <xf numFmtId="0" fontId="2" fillId="5" borderId="0" xfId="7" applyFont="1" applyFill="1" applyBorder="1" applyAlignment="1" applyProtection="1">
      <alignment horizontal="left" indent="2"/>
    </xf>
    <xf numFmtId="0" fontId="2" fillId="5" borderId="44" xfId="7" applyFont="1" applyFill="1" applyBorder="1" applyAlignment="1" applyProtection="1">
      <alignment horizontal="left"/>
    </xf>
    <xf numFmtId="165" fontId="1" fillId="7" borderId="19" xfId="4" applyNumberFormat="1" applyFont="1" applyFill="1" applyBorder="1" applyAlignment="1" applyProtection="1">
      <alignment horizontal="right"/>
    </xf>
    <xf numFmtId="165" fontId="2" fillId="5" borderId="0" xfId="4" applyNumberFormat="1" applyFont="1" applyFill="1" applyBorder="1" applyAlignment="1" applyProtection="1">
      <alignment horizontal="right"/>
    </xf>
    <xf numFmtId="5" fontId="2" fillId="5" borderId="0" xfId="7" applyNumberFormat="1" applyFont="1" applyFill="1" applyBorder="1" applyProtection="1"/>
    <xf numFmtId="0" fontId="2" fillId="5" borderId="45" xfId="7" applyFont="1" applyFill="1" applyBorder="1" applyAlignment="1" applyProtection="1">
      <alignment horizontal="left" indent="2"/>
    </xf>
    <xf numFmtId="165" fontId="1" fillId="7" borderId="46" xfId="4" applyNumberFormat="1" applyFont="1" applyFill="1" applyBorder="1" applyAlignment="1" applyProtection="1">
      <alignment horizontal="right"/>
    </xf>
    <xf numFmtId="165" fontId="1" fillId="7" borderId="41" xfId="4" applyNumberFormat="1" applyFont="1" applyFill="1" applyBorder="1" applyAlignment="1" applyProtection="1">
      <alignment horizontal="right"/>
    </xf>
    <xf numFmtId="0" fontId="1" fillId="5" borderId="0" xfId="7" applyFont="1" applyFill="1" applyBorder="1" applyAlignment="1" applyProtection="1">
      <alignment horizontal="left"/>
    </xf>
    <xf numFmtId="0" fontId="2" fillId="5" borderId="47" xfId="7" applyFont="1" applyFill="1" applyBorder="1" applyAlignment="1" applyProtection="1"/>
    <xf numFmtId="0" fontId="2" fillId="5" borderId="48" xfId="7" applyFont="1" applyFill="1" applyBorder="1" applyAlignment="1" applyProtection="1">
      <alignment horizontal="left"/>
    </xf>
    <xf numFmtId="165" fontId="1" fillId="7" borderId="49" xfId="4" applyNumberFormat="1" applyFont="1" applyFill="1" applyBorder="1" applyAlignment="1" applyProtection="1">
      <alignment horizontal="right"/>
    </xf>
    <xf numFmtId="165" fontId="1" fillId="7" borderId="50" xfId="4" applyNumberFormat="1" applyFont="1" applyFill="1" applyBorder="1" applyAlignment="1" applyProtection="1">
      <alignment horizontal="right"/>
    </xf>
    <xf numFmtId="0" fontId="2" fillId="5" borderId="43" xfId="7" applyFont="1" applyFill="1" applyBorder="1" applyAlignment="1" applyProtection="1">
      <alignment horizontal="left" indent="2"/>
    </xf>
    <xf numFmtId="0" fontId="2" fillId="5" borderId="43" xfId="7" applyFont="1" applyFill="1" applyBorder="1" applyAlignment="1" applyProtection="1"/>
    <xf numFmtId="0" fontId="7" fillId="5" borderId="44" xfId="7" quotePrefix="1" applyFont="1" applyFill="1" applyBorder="1" applyAlignment="1" applyProtection="1">
      <alignment horizontal="left"/>
    </xf>
    <xf numFmtId="165" fontId="1" fillId="7" borderId="51" xfId="4" applyNumberFormat="1" applyFont="1" applyFill="1" applyBorder="1" applyAlignment="1" applyProtection="1">
      <alignment horizontal="right"/>
    </xf>
    <xf numFmtId="0" fontId="4" fillId="5" borderId="0" xfId="7" applyFont="1" applyFill="1" applyBorder="1" applyAlignment="1" applyProtection="1">
      <alignment horizontal="left"/>
    </xf>
    <xf numFmtId="37" fontId="15" fillId="0" borderId="0" xfId="29" applyFont="1" applyBorder="1" applyAlignment="1" applyProtection="1">
      <alignment horizontal="center"/>
    </xf>
    <xf numFmtId="0" fontId="34" fillId="3" borderId="0" xfId="0" applyFont="1" applyFill="1" applyAlignment="1" applyProtection="1"/>
    <xf numFmtId="0" fontId="34" fillId="3" borderId="0" xfId="0" applyFont="1" applyFill="1" applyAlignment="1" applyProtection="1">
      <protection locked="0"/>
    </xf>
    <xf numFmtId="0" fontId="36" fillId="2" borderId="0" xfId="0" applyFont="1" applyFill="1" applyBorder="1" applyAlignment="1" applyProtection="1">
      <alignment horizontal="center" vertical="center"/>
    </xf>
    <xf numFmtId="165" fontId="36" fillId="2" borderId="1" xfId="0" applyNumberFormat="1" applyFont="1" applyFill="1" applyBorder="1" applyAlignment="1" applyProtection="1">
      <alignment horizontal="right" vertical="center"/>
    </xf>
    <xf numFmtId="165" fontId="36" fillId="2" borderId="15" xfId="0" applyNumberFormat="1" applyFont="1" applyFill="1" applyBorder="1" applyAlignment="1" applyProtection="1">
      <alignment horizontal="right" vertical="center"/>
    </xf>
    <xf numFmtId="165" fontId="34" fillId="2" borderId="15" xfId="0" applyNumberFormat="1" applyFont="1" applyFill="1" applyBorder="1" applyAlignment="1" applyProtection="1">
      <alignment horizontal="right" vertical="center"/>
    </xf>
    <xf numFmtId="165" fontId="34" fillId="2" borderId="2" xfId="0" applyNumberFormat="1" applyFont="1" applyFill="1" applyBorder="1" applyAlignment="1" applyProtection="1">
      <alignment horizontal="right" vertical="center"/>
    </xf>
    <xf numFmtId="165" fontId="34" fillId="2" borderId="19" xfId="0" quotePrefix="1" applyNumberFormat="1" applyFont="1" applyFill="1" applyBorder="1" applyAlignment="1" applyProtection="1">
      <alignment horizontal="right" vertical="center"/>
    </xf>
    <xf numFmtId="165" fontId="34" fillId="2" borderId="15" xfId="0" quotePrefix="1" applyNumberFormat="1" applyFont="1" applyFill="1" applyBorder="1" applyAlignment="1" applyProtection="1">
      <alignment horizontal="right" vertical="center"/>
    </xf>
    <xf numFmtId="0" fontId="34" fillId="2" borderId="2" xfId="0" applyNumberFormat="1" applyFont="1" applyFill="1" applyBorder="1" applyAlignment="1" applyProtection="1">
      <alignment vertical="center"/>
    </xf>
    <xf numFmtId="0" fontId="34" fillId="3" borderId="0" xfId="0" applyFont="1" applyFill="1" applyAlignment="1" applyProtection="1">
      <alignment vertical="center"/>
    </xf>
    <xf numFmtId="165" fontId="36" fillId="2" borderId="6" xfId="0" applyNumberFormat="1" applyFont="1" applyFill="1" applyBorder="1" applyAlignment="1" applyProtection="1">
      <alignment horizontal="right" vertical="center"/>
    </xf>
    <xf numFmtId="165" fontId="36" fillId="2" borderId="0" xfId="0" applyNumberFormat="1" applyFont="1" applyFill="1" applyBorder="1" applyAlignment="1" applyProtection="1">
      <alignment horizontal="right" vertical="center"/>
    </xf>
    <xf numFmtId="165" fontId="34" fillId="2" borderId="0" xfId="0" applyNumberFormat="1" applyFont="1" applyFill="1" applyBorder="1" applyAlignment="1" applyProtection="1">
      <alignment horizontal="right" vertical="center"/>
    </xf>
    <xf numFmtId="165" fontId="34" fillId="2" borderId="7" xfId="0" applyNumberFormat="1" applyFont="1" applyFill="1" applyBorder="1" applyAlignment="1" applyProtection="1">
      <alignment horizontal="right" vertical="center"/>
    </xf>
    <xf numFmtId="165" fontId="34" fillId="2" borderId="0" xfId="0" quotePrefix="1" applyNumberFormat="1" applyFont="1" applyFill="1" applyBorder="1" applyAlignment="1" applyProtection="1">
      <alignment horizontal="right" vertical="center"/>
    </xf>
    <xf numFmtId="0" fontId="34" fillId="2" borderId="7" xfId="0" applyNumberFormat="1" applyFont="1" applyFill="1" applyBorder="1" applyAlignment="1" applyProtection="1">
      <alignment vertical="center"/>
    </xf>
    <xf numFmtId="0" fontId="37" fillId="2" borderId="0" xfId="0" applyFont="1" applyFill="1" applyBorder="1" applyAlignment="1" applyProtection="1">
      <alignment horizontal="center" vertical="center"/>
    </xf>
    <xf numFmtId="165" fontId="36" fillId="2" borderId="12" xfId="0" applyNumberFormat="1" applyFont="1" applyFill="1" applyBorder="1" applyAlignment="1" applyProtection="1">
      <alignment horizontal="right"/>
    </xf>
    <xf numFmtId="165" fontId="34" fillId="2" borderId="13" xfId="0" applyNumberFormat="1" applyFont="1" applyFill="1" applyBorder="1" applyAlignment="1" applyProtection="1">
      <alignment horizontal="right"/>
    </xf>
    <xf numFmtId="165" fontId="34" fillId="2" borderId="14" xfId="0" applyNumberFormat="1" applyFont="1" applyFill="1" applyBorder="1" applyAlignment="1" applyProtection="1">
      <alignment horizontal="right"/>
    </xf>
    <xf numFmtId="165" fontId="34" fillId="2" borderId="19" xfId="0" applyNumberFormat="1" applyFont="1" applyFill="1" applyBorder="1" applyAlignment="1" applyProtection="1">
      <alignment horizontal="right"/>
    </xf>
    <xf numFmtId="0" fontId="34" fillId="2" borderId="14" xfId="0" applyFont="1" applyFill="1" applyBorder="1" applyAlignment="1" applyProtection="1">
      <alignment horizontal="right" vertical="center"/>
    </xf>
    <xf numFmtId="0" fontId="34" fillId="2" borderId="0" xfId="0" quotePrefix="1" applyFont="1" applyFill="1" applyBorder="1" applyAlignment="1" applyProtection="1">
      <alignment horizontal="left" vertical="center"/>
    </xf>
    <xf numFmtId="0" fontId="34" fillId="2" borderId="13" xfId="0" quotePrefix="1" applyFont="1" applyFill="1" applyBorder="1" applyAlignment="1" applyProtection="1">
      <alignment horizontal="left" vertical="center"/>
    </xf>
    <xf numFmtId="168" fontId="34" fillId="2" borderId="0" xfId="0" applyNumberFormat="1" applyFont="1" applyFill="1" applyBorder="1" applyAlignment="1" applyProtection="1">
      <alignment vertical="center"/>
    </xf>
    <xf numFmtId="168" fontId="36" fillId="2" borderId="1" xfId="4" quotePrefix="1" applyNumberFormat="1" applyFont="1" applyFill="1" applyBorder="1" applyAlignment="1" applyProtection="1">
      <alignment vertical="center"/>
    </xf>
    <xf numFmtId="168" fontId="34" fillId="2" borderId="15" xfId="4" quotePrefix="1" applyNumberFormat="1" applyFont="1" applyFill="1" applyBorder="1" applyAlignment="1" applyProtection="1">
      <alignment vertical="center"/>
    </xf>
    <xf numFmtId="168" fontId="34" fillId="2" borderId="7" xfId="4" quotePrefix="1" applyNumberFormat="1" applyFont="1" applyFill="1" applyBorder="1" applyAlignment="1" applyProtection="1">
      <alignment vertical="center"/>
    </xf>
    <xf numFmtId="168" fontId="36" fillId="2" borderId="0" xfId="4" quotePrefix="1" applyNumberFormat="1" applyFont="1" applyFill="1" applyBorder="1" applyAlignment="1" applyProtection="1">
      <alignment vertical="center"/>
    </xf>
    <xf numFmtId="168" fontId="36" fillId="2" borderId="59" xfId="4" quotePrefix="1" applyNumberFormat="1" applyFont="1" applyFill="1" applyBorder="1" applyAlignment="1" applyProtection="1">
      <alignment vertical="center"/>
    </xf>
    <xf numFmtId="168" fontId="36" fillId="2" borderId="15" xfId="4" quotePrefix="1" applyNumberFormat="1" applyFont="1" applyFill="1" applyBorder="1" applyAlignment="1" applyProtection="1">
      <alignment vertical="center"/>
    </xf>
    <xf numFmtId="0" fontId="36" fillId="2" borderId="9" xfId="0" applyFont="1" applyFill="1" applyBorder="1" applyAlignment="1" applyProtection="1">
      <alignment horizontal="center" vertical="center"/>
    </xf>
    <xf numFmtId="165" fontId="34" fillId="4" borderId="9" xfId="4" quotePrefix="1" applyNumberFormat="1" applyFont="1" applyFill="1" applyBorder="1" applyAlignment="1" applyProtection="1">
      <alignment horizontal="right" vertical="center"/>
    </xf>
    <xf numFmtId="168" fontId="34" fillId="4" borderId="9" xfId="4" quotePrefix="1" applyNumberFormat="1" applyFont="1" applyFill="1" applyBorder="1" applyAlignment="1" applyProtection="1">
      <alignment vertical="center"/>
    </xf>
    <xf numFmtId="168" fontId="36" fillId="4" borderId="7" xfId="4" quotePrefix="1" applyNumberFormat="1" applyFont="1" applyFill="1" applyBorder="1" applyAlignment="1" applyProtection="1">
      <alignment vertical="center"/>
    </xf>
    <xf numFmtId="168" fontId="36" fillId="4" borderId="0" xfId="4" quotePrefix="1" applyNumberFormat="1" applyFont="1" applyFill="1" applyBorder="1" applyAlignment="1" applyProtection="1">
      <alignment vertical="center"/>
    </xf>
    <xf numFmtId="168" fontId="34" fillId="2" borderId="8" xfId="4" quotePrefix="1" applyNumberFormat="1" applyFont="1" applyFill="1" applyBorder="1" applyAlignment="1" applyProtection="1">
      <alignment vertical="center"/>
    </xf>
    <xf numFmtId="168" fontId="34" fillId="2" borderId="9" xfId="4" quotePrefix="1" applyNumberFormat="1" applyFont="1" applyFill="1" applyBorder="1" applyAlignment="1" applyProtection="1">
      <alignment vertical="center"/>
    </xf>
    <xf numFmtId="168" fontId="36" fillId="2" borderId="7" xfId="4" quotePrefix="1" applyNumberFormat="1" applyFont="1" applyFill="1" applyBorder="1" applyAlignment="1" applyProtection="1">
      <alignment vertical="center"/>
    </xf>
    <xf numFmtId="168" fontId="34" fillId="4" borderId="7" xfId="4" quotePrefix="1" applyNumberFormat="1" applyFont="1" applyFill="1" applyBorder="1" applyAlignment="1" applyProtection="1">
      <alignment vertical="center"/>
    </xf>
    <xf numFmtId="165" fontId="34" fillId="4" borderId="64" xfId="4" quotePrefix="1" applyNumberFormat="1" applyFont="1" applyFill="1" applyBorder="1" applyAlignment="1" applyProtection="1">
      <alignment horizontal="right" vertical="center"/>
    </xf>
    <xf numFmtId="168" fontId="34" fillId="4" borderId="64" xfId="4" quotePrefix="1" applyNumberFormat="1" applyFont="1" applyFill="1" applyBorder="1" applyAlignment="1" applyProtection="1">
      <alignment vertical="center"/>
    </xf>
    <xf numFmtId="168" fontId="36" fillId="4" borderId="5" xfId="4" quotePrefix="1" applyNumberFormat="1" applyFont="1" applyFill="1" applyBorder="1" applyAlignment="1" applyProtection="1">
      <alignment vertical="center"/>
    </xf>
    <xf numFmtId="168" fontId="34" fillId="2" borderId="62" xfId="4" quotePrefix="1" applyNumberFormat="1" applyFont="1" applyFill="1" applyBorder="1" applyAlignment="1" applyProtection="1">
      <alignment vertical="center"/>
    </xf>
    <xf numFmtId="168" fontId="34" fillId="2" borderId="64" xfId="4" quotePrefix="1" applyNumberFormat="1" applyFont="1" applyFill="1" applyBorder="1" applyAlignment="1" applyProtection="1">
      <alignment vertical="center"/>
    </xf>
    <xf numFmtId="168" fontId="36" fillId="2" borderId="5" xfId="4" quotePrefix="1" applyNumberFormat="1" applyFont="1" applyFill="1" applyBorder="1" applyAlignment="1" applyProtection="1">
      <alignment vertical="center"/>
    </xf>
    <xf numFmtId="168" fontId="34" fillId="4" borderId="5" xfId="4" quotePrefix="1" applyNumberFormat="1" applyFont="1" applyFill="1" applyBorder="1" applyAlignment="1" applyProtection="1">
      <alignment vertical="center"/>
    </xf>
    <xf numFmtId="167" fontId="36" fillId="4" borderId="0" xfId="4" quotePrefix="1" applyNumberFormat="1" applyFont="1" applyFill="1" applyBorder="1" applyAlignment="1" applyProtection="1">
      <alignment vertical="center"/>
    </xf>
    <xf numFmtId="168" fontId="34" fillId="2" borderId="5" xfId="4" quotePrefix="1" applyNumberFormat="1" applyFont="1" applyFill="1" applyBorder="1" applyAlignment="1" applyProtection="1">
      <alignment vertical="center"/>
    </xf>
    <xf numFmtId="173" fontId="34" fillId="4" borderId="9" xfId="4" quotePrefix="1" applyNumberFormat="1" applyFont="1" applyFill="1" applyBorder="1" applyAlignment="1" applyProtection="1">
      <alignment horizontal="right" vertical="center"/>
    </xf>
    <xf numFmtId="167" fontId="34" fillId="4" borderId="9" xfId="4" quotePrefix="1" applyNumberFormat="1" applyFont="1" applyFill="1" applyBorder="1" applyAlignment="1" applyProtection="1">
      <alignment vertical="center"/>
    </xf>
    <xf numFmtId="167" fontId="34" fillId="2" borderId="8" xfId="4" quotePrefix="1" applyNumberFormat="1" applyFont="1" applyFill="1" applyBorder="1" applyAlignment="1" applyProtection="1">
      <alignment vertical="center"/>
    </xf>
    <xf numFmtId="167" fontId="34" fillId="2" borderId="9" xfId="4" quotePrefix="1" applyNumberFormat="1" applyFont="1" applyFill="1" applyBorder="1" applyAlignment="1" applyProtection="1">
      <alignment vertical="center"/>
    </xf>
    <xf numFmtId="0" fontId="36" fillId="2" borderId="17" xfId="0" applyFont="1" applyFill="1" applyBorder="1" applyAlignment="1" applyProtection="1">
      <alignment horizontal="center" vertical="center"/>
    </xf>
    <xf numFmtId="173" fontId="34" fillId="4" borderId="17" xfId="4" quotePrefix="1" applyNumberFormat="1" applyFont="1" applyFill="1" applyBorder="1" applyAlignment="1" applyProtection="1">
      <alignment horizontal="right" vertical="center"/>
    </xf>
    <xf numFmtId="167" fontId="34" fillId="4" borderId="13" xfId="4" quotePrefix="1" applyNumberFormat="1" applyFont="1" applyFill="1" applyBorder="1" applyAlignment="1" applyProtection="1">
      <alignment vertical="center"/>
    </xf>
    <xf numFmtId="168" fontId="36" fillId="4" borderId="14" xfId="4" quotePrefix="1" applyNumberFormat="1" applyFont="1" applyFill="1" applyBorder="1" applyAlignment="1" applyProtection="1">
      <alignment vertical="center"/>
    </xf>
    <xf numFmtId="167" fontId="34" fillId="2" borderId="12" xfId="4" quotePrefix="1" applyNumberFormat="1" applyFont="1" applyFill="1" applyBorder="1" applyAlignment="1" applyProtection="1">
      <alignment vertical="center"/>
    </xf>
    <xf numFmtId="167" fontId="34" fillId="2" borderId="13" xfId="4" quotePrefix="1" applyNumberFormat="1" applyFont="1" applyFill="1" applyBorder="1" applyAlignment="1" applyProtection="1">
      <alignment vertical="center"/>
    </xf>
    <xf numFmtId="168" fontId="36" fillId="2" borderId="14" xfId="4" quotePrefix="1" applyNumberFormat="1" applyFont="1" applyFill="1" applyBorder="1" applyAlignment="1" applyProtection="1">
      <alignment vertical="center"/>
    </xf>
    <xf numFmtId="165" fontId="34" fillId="4" borderId="0" xfId="4" quotePrefix="1" applyNumberFormat="1" applyFont="1" applyFill="1" applyBorder="1" applyAlignment="1" applyProtection="1">
      <alignment horizontal="right" vertical="center"/>
    </xf>
    <xf numFmtId="168" fontId="34" fillId="4" borderId="0" xfId="4" quotePrefix="1" applyNumberFormat="1" applyFont="1" applyFill="1" applyBorder="1" applyAlignment="1" applyProtection="1">
      <alignment vertical="center"/>
    </xf>
    <xf numFmtId="168" fontId="36" fillId="4" borderId="2" xfId="4" quotePrefix="1" applyNumberFormat="1" applyFont="1" applyFill="1" applyBorder="1" applyAlignment="1" applyProtection="1">
      <alignment vertical="center"/>
    </xf>
    <xf numFmtId="168" fontId="34" fillId="2" borderId="6" xfId="4" quotePrefix="1" applyNumberFormat="1" applyFont="1" applyFill="1" applyBorder="1" applyAlignment="1" applyProtection="1">
      <alignment vertical="center"/>
    </xf>
    <xf numFmtId="168" fontId="34" fillId="2" borderId="0" xfId="4" quotePrefix="1" applyNumberFormat="1" applyFont="1" applyFill="1" applyBorder="1" applyAlignment="1" applyProtection="1">
      <alignment vertical="center"/>
    </xf>
    <xf numFmtId="0" fontId="34" fillId="3" borderId="9" xfId="0" applyFont="1" applyFill="1" applyBorder="1" applyAlignment="1" applyProtection="1"/>
    <xf numFmtId="0" fontId="34" fillId="3" borderId="10" xfId="0" applyFont="1" applyFill="1" applyBorder="1" applyAlignment="1" applyProtection="1"/>
    <xf numFmtId="168" fontId="34" fillId="4" borderId="62" xfId="4" quotePrefix="1" applyNumberFormat="1" applyFont="1" applyFill="1" applyBorder="1" applyAlignment="1" applyProtection="1">
      <alignment vertical="center"/>
    </xf>
    <xf numFmtId="181" fontId="34" fillId="4" borderId="9" xfId="4" quotePrefix="1" applyNumberFormat="1" applyFont="1" applyFill="1" applyBorder="1" applyAlignment="1" applyProtection="1">
      <alignment horizontal="right" vertical="center"/>
    </xf>
    <xf numFmtId="181" fontId="34" fillId="4" borderId="65" xfId="4" quotePrefix="1" applyNumberFormat="1" applyFont="1" applyFill="1" applyBorder="1" applyAlignment="1" applyProtection="1">
      <alignment vertical="center"/>
    </xf>
    <xf numFmtId="170" fontId="36" fillId="4" borderId="0" xfId="4" quotePrefix="1" applyNumberFormat="1" applyFont="1" applyFill="1" applyBorder="1" applyAlignment="1" applyProtection="1">
      <alignment vertical="center"/>
    </xf>
    <xf numFmtId="181" fontId="34" fillId="2" borderId="63" xfId="4" quotePrefix="1" applyNumberFormat="1" applyFont="1" applyFill="1" applyBorder="1" applyAlignment="1" applyProtection="1">
      <alignment vertical="center"/>
    </xf>
    <xf numFmtId="181" fontId="34" fillId="2" borderId="65" xfId="4" quotePrefix="1" applyNumberFormat="1" applyFont="1" applyFill="1" applyBorder="1" applyAlignment="1" applyProtection="1">
      <alignment vertical="center"/>
    </xf>
    <xf numFmtId="168" fontId="36" fillId="2" borderId="2" xfId="4" quotePrefix="1" applyNumberFormat="1" applyFont="1" applyFill="1" applyBorder="1" applyAlignment="1" applyProtection="1">
      <alignment vertical="center"/>
    </xf>
    <xf numFmtId="181" fontId="34" fillId="4" borderId="17" xfId="4" quotePrefix="1" applyNumberFormat="1" applyFont="1" applyFill="1" applyBorder="1" applyAlignment="1" applyProtection="1">
      <alignment horizontal="right" vertical="center"/>
    </xf>
    <xf numFmtId="181" fontId="34" fillId="4" borderId="13" xfId="4" quotePrefix="1" applyNumberFormat="1" applyFont="1" applyFill="1" applyBorder="1" applyAlignment="1" applyProtection="1">
      <alignment vertical="center"/>
    </xf>
    <xf numFmtId="171" fontId="36" fillId="4" borderId="14" xfId="4" quotePrefix="1" applyNumberFormat="1" applyFont="1" applyFill="1" applyBorder="1" applyAlignment="1" applyProtection="1">
      <alignment vertical="center"/>
    </xf>
    <xf numFmtId="181" fontId="34" fillId="2" borderId="12" xfId="4" quotePrefix="1" applyNumberFormat="1" applyFont="1" applyFill="1" applyBorder="1" applyAlignment="1" applyProtection="1">
      <alignment vertical="center"/>
    </xf>
    <xf numFmtId="181" fontId="34" fillId="2" borderId="13" xfId="4" quotePrefix="1" applyNumberFormat="1" applyFont="1" applyFill="1" applyBorder="1" applyAlignment="1" applyProtection="1">
      <alignment vertical="center"/>
    </xf>
    <xf numFmtId="171" fontId="36" fillId="2" borderId="14" xfId="4" quotePrefix="1" applyNumberFormat="1" applyFont="1" applyFill="1" applyBorder="1" applyAlignment="1" applyProtection="1">
      <alignment vertical="center"/>
    </xf>
    <xf numFmtId="171" fontId="36" fillId="4" borderId="7" xfId="4" quotePrefix="1" applyNumberFormat="1" applyFont="1" applyFill="1" applyBorder="1" applyAlignment="1" applyProtection="1">
      <alignment vertical="center"/>
    </xf>
    <xf numFmtId="171" fontId="36" fillId="4" borderId="0" xfId="4" quotePrefix="1" applyNumberFormat="1" applyFont="1" applyFill="1" applyBorder="1" applyAlignment="1" applyProtection="1">
      <alignment vertical="center"/>
    </xf>
    <xf numFmtId="171" fontId="36" fillId="2" borderId="7" xfId="4" quotePrefix="1" applyNumberFormat="1" applyFont="1" applyFill="1" applyBorder="1" applyAlignment="1" applyProtection="1">
      <alignment vertical="center"/>
    </xf>
    <xf numFmtId="0" fontId="36" fillId="2" borderId="10" xfId="0" applyFont="1" applyFill="1" applyBorder="1" applyAlignment="1" applyProtection="1">
      <alignment horizontal="center" vertical="center"/>
    </xf>
    <xf numFmtId="181" fontId="34" fillId="4" borderId="10" xfId="4" quotePrefix="1" applyNumberFormat="1" applyFont="1" applyFill="1" applyBorder="1" applyAlignment="1" applyProtection="1">
      <alignment vertical="center"/>
    </xf>
    <xf numFmtId="181" fontId="34" fillId="2" borderId="8" xfId="4" quotePrefix="1" applyNumberFormat="1" applyFont="1" applyFill="1" applyBorder="1" applyAlignment="1" applyProtection="1">
      <alignment vertical="center"/>
    </xf>
    <xf numFmtId="181" fontId="34" fillId="2" borderId="9" xfId="4" quotePrefix="1" applyNumberFormat="1" applyFont="1" applyFill="1" applyBorder="1" applyAlignment="1" applyProtection="1">
      <alignment vertical="center"/>
    </xf>
    <xf numFmtId="181" fontId="34" fillId="2" borderId="16" xfId="4" quotePrefix="1" applyNumberFormat="1" applyFont="1" applyFill="1" applyBorder="1" applyAlignment="1" applyProtection="1">
      <alignment vertical="center"/>
    </xf>
    <xf numFmtId="181" fontId="34" fillId="2" borderId="17" xfId="4" quotePrefix="1" applyNumberFormat="1" applyFont="1" applyFill="1" applyBorder="1" applyAlignment="1" applyProtection="1">
      <alignment vertical="center"/>
    </xf>
    <xf numFmtId="0" fontId="39" fillId="2" borderId="9" xfId="0" quotePrefix="1" applyFont="1" applyFill="1" applyBorder="1" applyAlignment="1" applyProtection="1">
      <alignment horizontal="left" vertical="center"/>
    </xf>
    <xf numFmtId="0" fontId="39" fillId="2" borderId="17" xfId="0" quotePrefix="1" applyFont="1" applyFill="1" applyBorder="1" applyAlignment="1" applyProtection="1">
      <alignment horizontal="left" vertical="center"/>
    </xf>
    <xf numFmtId="168" fontId="36" fillId="4" borderId="6" xfId="4" quotePrefix="1" applyNumberFormat="1" applyFont="1" applyFill="1" applyBorder="1" applyAlignment="1" applyProtection="1">
      <alignment vertical="center"/>
    </xf>
    <xf numFmtId="165" fontId="34" fillId="4" borderId="65" xfId="4" quotePrefix="1" applyNumberFormat="1" applyFont="1" applyFill="1" applyBorder="1" applyAlignment="1" applyProtection="1">
      <alignment horizontal="right" vertical="center"/>
    </xf>
    <xf numFmtId="0" fontId="40" fillId="3" borderId="0" xfId="0" applyFont="1" applyFill="1" applyAlignment="1" applyProtection="1"/>
    <xf numFmtId="168" fontId="41" fillId="2" borderId="0" xfId="4" quotePrefix="1" applyNumberFormat="1" applyFont="1" applyFill="1" applyBorder="1" applyAlignment="1" applyProtection="1">
      <alignment vertical="center"/>
    </xf>
    <xf numFmtId="168" fontId="40" fillId="2" borderId="0" xfId="4" quotePrefix="1" applyNumberFormat="1" applyFont="1" applyFill="1" applyBorder="1" applyAlignment="1" applyProtection="1">
      <alignment vertical="center"/>
    </xf>
    <xf numFmtId="0" fontId="40" fillId="2" borderId="0" xfId="0" quotePrefix="1" applyNumberFormat="1" applyFont="1" applyFill="1" applyBorder="1" applyAlignment="1" applyProtection="1">
      <alignment horizontal="center" vertical="top"/>
    </xf>
    <xf numFmtId="0" fontId="43" fillId="2" borderId="0" xfId="0" applyFont="1" applyFill="1" applyBorder="1" applyAlignment="1" applyProtection="1">
      <alignment vertical="top"/>
    </xf>
    <xf numFmtId="0" fontId="34" fillId="2" borderId="0" xfId="0" applyFont="1" applyFill="1" applyBorder="1" applyAlignment="1" applyProtection="1">
      <alignment vertical="top"/>
    </xf>
    <xf numFmtId="0" fontId="34" fillId="2" borderId="0" xfId="0" applyFont="1" applyFill="1" applyBorder="1" applyAlignment="1" applyProtection="1">
      <alignment horizontal="left"/>
    </xf>
    <xf numFmtId="0" fontId="34" fillId="2" borderId="0" xfId="7" applyFont="1" applyFill="1" applyBorder="1" applyAlignment="1" applyProtection="1">
      <alignment horizontal="left" wrapText="1"/>
    </xf>
    <xf numFmtId="0" fontId="46" fillId="2" borderId="0" xfId="0" applyFont="1" applyFill="1" applyBorder="1" applyAlignment="1" applyProtection="1">
      <alignment vertical="top"/>
    </xf>
    <xf numFmtId="0" fontId="40" fillId="2" borderId="0" xfId="0" applyFont="1" applyFill="1" applyBorder="1" applyAlignment="1" applyProtection="1">
      <alignment vertical="top"/>
    </xf>
    <xf numFmtId="0" fontId="47" fillId="3" borderId="0" xfId="0" applyFont="1" applyFill="1" applyAlignment="1"/>
    <xf numFmtId="0" fontId="49" fillId="2" borderId="0" xfId="14" applyFont="1" applyFill="1" applyBorder="1" applyAlignment="1" applyProtection="1">
      <alignment horizontal="left" wrapText="1"/>
    </xf>
    <xf numFmtId="0" fontId="51" fillId="2" borderId="0" xfId="14" applyFont="1" applyFill="1" applyBorder="1" applyAlignment="1" applyProtection="1">
      <alignment horizontal="center"/>
    </xf>
    <xf numFmtId="0" fontId="49" fillId="2" borderId="0" xfId="14" applyFont="1" applyFill="1" applyBorder="1" applyProtection="1"/>
    <xf numFmtId="0" fontId="49" fillId="2" borderId="0" xfId="14" applyFont="1" applyFill="1" applyBorder="1" applyAlignment="1" applyProtection="1">
      <alignment horizontal="center"/>
    </xf>
    <xf numFmtId="0" fontId="51" fillId="2" borderId="0" xfId="14" applyFont="1" applyFill="1" applyBorder="1" applyProtection="1"/>
    <xf numFmtId="0" fontId="51" fillId="2" borderId="0" xfId="14" applyFont="1" applyFill="1" applyBorder="1" applyAlignment="1" applyProtection="1">
      <alignment horizontal="left"/>
    </xf>
    <xf numFmtId="0" fontId="49" fillId="2" borderId="0" xfId="14" applyFont="1" applyFill="1" applyBorder="1" applyAlignment="1" applyProtection="1">
      <alignment horizontal="left"/>
    </xf>
    <xf numFmtId="0" fontId="52" fillId="2" borderId="0" xfId="14" applyFont="1" applyFill="1" applyBorder="1" applyAlignment="1" applyProtection="1">
      <alignment horizontal="center"/>
    </xf>
    <xf numFmtId="0" fontId="53" fillId="3" borderId="0" xfId="0" applyFont="1" applyFill="1" applyAlignment="1"/>
    <xf numFmtId="0" fontId="51" fillId="2" borderId="0" xfId="14" applyFont="1" applyFill="1" applyBorder="1" applyAlignment="1" applyProtection="1">
      <alignment horizontal="left"/>
    </xf>
    <xf numFmtId="0" fontId="49" fillId="2" borderId="34" xfId="14" quotePrefix="1" applyFont="1" applyFill="1" applyBorder="1" applyAlignment="1" applyProtection="1">
      <alignment horizontal="left"/>
    </xf>
    <xf numFmtId="0" fontId="49" fillId="2" borderId="0" xfId="14" applyFont="1" applyFill="1" applyBorder="1" applyAlignment="1" applyProtection="1"/>
    <xf numFmtId="0" fontId="49" fillId="2" borderId="35" xfId="14" applyFont="1" applyFill="1" applyBorder="1" applyProtection="1"/>
    <xf numFmtId="0" fontId="49" fillId="2" borderId="36" xfId="14" quotePrefix="1" applyFont="1" applyFill="1" applyBorder="1" applyAlignment="1" applyProtection="1"/>
    <xf numFmtId="0" fontId="43" fillId="0" borderId="0" xfId="36" applyFont="1" applyAlignment="1">
      <alignment vertical="center"/>
    </xf>
    <xf numFmtId="0" fontId="43" fillId="0" borderId="0" xfId="36" applyFont="1" applyFill="1" applyBorder="1" applyAlignment="1" applyProtection="1">
      <alignment vertical="center"/>
    </xf>
    <xf numFmtId="0" fontId="54" fillId="0" borderId="0" xfId="36" applyFont="1" applyAlignment="1">
      <alignment horizontal="center"/>
    </xf>
    <xf numFmtId="0" fontId="55" fillId="0" borderId="0" xfId="36" applyFont="1" applyAlignment="1">
      <alignment horizontal="center"/>
    </xf>
    <xf numFmtId="0" fontId="56" fillId="0" borderId="0" xfId="36" applyFont="1" applyAlignment="1">
      <alignment horizontal="center"/>
    </xf>
    <xf numFmtId="0" fontId="56" fillId="0" borderId="0" xfId="36" quotePrefix="1" applyFont="1" applyAlignment="1">
      <alignment horizontal="center"/>
    </xf>
    <xf numFmtId="0" fontId="57" fillId="0" borderId="0" xfId="36" applyFont="1" applyFill="1" applyBorder="1" applyAlignment="1" applyProtection="1">
      <alignment vertical="center"/>
    </xf>
    <xf numFmtId="0" fontId="58" fillId="0" borderId="0" xfId="36" applyFont="1" applyAlignment="1">
      <alignment vertical="center"/>
    </xf>
    <xf numFmtId="0" fontId="59" fillId="0" borderId="0" xfId="36" quotePrefix="1" applyFont="1" applyFill="1" applyBorder="1" applyAlignment="1" applyProtection="1"/>
    <xf numFmtId="0" fontId="35" fillId="2" borderId="0" xfId="0" applyFont="1" applyFill="1" applyBorder="1" applyAlignment="1" applyProtection="1">
      <alignment horizontal="center" wrapText="1"/>
    </xf>
    <xf numFmtId="0" fontId="59" fillId="2" borderId="0" xfId="0" applyFont="1" applyFill="1" applyAlignment="1" applyProtection="1"/>
    <xf numFmtId="0" fontId="59" fillId="2" borderId="13" xfId="0" applyFont="1" applyFill="1" applyBorder="1" applyAlignment="1" applyProtection="1"/>
    <xf numFmtId="165" fontId="64" fillId="2" borderId="1" xfId="0" applyNumberFormat="1" applyFont="1" applyFill="1" applyBorder="1" applyAlignment="1" applyProtection="1">
      <alignment horizontal="right"/>
    </xf>
    <xf numFmtId="165" fontId="64" fillId="2" borderId="15" xfId="0" applyNumberFormat="1" applyFont="1" applyFill="1" applyBorder="1" applyAlignment="1" applyProtection="1">
      <alignment horizontal="right"/>
    </xf>
    <xf numFmtId="165" fontId="63" fillId="2" borderId="15" xfId="0" applyNumberFormat="1" applyFont="1" applyFill="1" applyBorder="1" applyAlignment="1" applyProtection="1">
      <alignment horizontal="right"/>
    </xf>
    <xf numFmtId="165" fontId="63" fillId="2" borderId="0" xfId="0" applyNumberFormat="1" applyFont="1" applyFill="1" applyBorder="1" applyAlignment="1" applyProtection="1">
      <alignment horizontal="right"/>
    </xf>
    <xf numFmtId="165" fontId="63" fillId="2" borderId="19" xfId="0" quotePrefix="1" applyNumberFormat="1" applyFont="1" applyFill="1" applyBorder="1" applyAlignment="1" applyProtection="1">
      <alignment horizontal="right"/>
    </xf>
    <xf numFmtId="165" fontId="63" fillId="2" borderId="15" xfId="0" quotePrefix="1" applyNumberFormat="1" applyFont="1" applyFill="1" applyBorder="1" applyAlignment="1" applyProtection="1">
      <alignment horizontal="right"/>
    </xf>
    <xf numFmtId="0" fontId="63" fillId="2" borderId="2" xfId="0" applyNumberFormat="1" applyFont="1" applyFill="1" applyBorder="1" applyAlignment="1" applyProtection="1">
      <alignment vertical="center"/>
    </xf>
    <xf numFmtId="0" fontId="63" fillId="3" borderId="0" xfId="0" applyFont="1" applyFill="1" applyAlignment="1" applyProtection="1">
      <alignment vertical="center"/>
    </xf>
    <xf numFmtId="165" fontId="64" fillId="2" borderId="12" xfId="0" applyNumberFormat="1" applyFont="1" applyFill="1" applyBorder="1" applyAlignment="1" applyProtection="1">
      <alignment horizontal="right"/>
    </xf>
    <xf numFmtId="165" fontId="63" fillId="2" borderId="13" xfId="0" applyNumberFormat="1" applyFont="1" applyFill="1" applyBorder="1" applyAlignment="1" applyProtection="1">
      <alignment horizontal="right"/>
    </xf>
    <xf numFmtId="165" fontId="63" fillId="2" borderId="14" xfId="0" applyNumberFormat="1" applyFont="1" applyFill="1" applyBorder="1" applyAlignment="1" applyProtection="1">
      <alignment horizontal="right"/>
    </xf>
    <xf numFmtId="165" fontId="63" fillId="2" borderId="19" xfId="0" applyNumberFormat="1" applyFont="1" applyFill="1" applyBorder="1" applyAlignment="1" applyProtection="1">
      <alignment horizontal="right"/>
    </xf>
    <xf numFmtId="0" fontId="63" fillId="2" borderId="14" xfId="0" applyFont="1" applyFill="1" applyBorder="1" applyAlignment="1" applyProtection="1">
      <alignment horizontal="right" vertical="center"/>
    </xf>
    <xf numFmtId="0" fontId="63" fillId="2" borderId="0" xfId="0" quotePrefix="1" applyFont="1" applyFill="1" applyBorder="1" applyAlignment="1" applyProtection="1">
      <alignment horizontal="left" vertical="center"/>
    </xf>
    <xf numFmtId="0" fontId="63" fillId="2" borderId="13" xfId="0" quotePrefix="1" applyFont="1" applyFill="1" applyBorder="1" applyAlignment="1" applyProtection="1">
      <alignment horizontal="left" vertical="center"/>
    </xf>
    <xf numFmtId="168" fontId="63" fillId="2" borderId="0" xfId="0" applyNumberFormat="1" applyFont="1" applyFill="1" applyBorder="1" applyAlignment="1" applyProtection="1">
      <alignment vertical="center"/>
    </xf>
    <xf numFmtId="165" fontId="63" fillId="3" borderId="1" xfId="4" quotePrefix="1" applyNumberFormat="1" applyFont="1" applyFill="1" applyBorder="1" applyAlignment="1" applyProtection="1">
      <alignment horizontal="right" vertical="center"/>
    </xf>
    <xf numFmtId="165" fontId="63" fillId="3" borderId="15" xfId="4" quotePrefix="1" applyNumberFormat="1" applyFont="1" applyFill="1" applyBorder="1" applyAlignment="1" applyProtection="1">
      <alignment horizontal="right" vertical="center"/>
    </xf>
    <xf numFmtId="165" fontId="63" fillId="2" borderId="15" xfId="4" quotePrefix="1" applyNumberFormat="1" applyFont="1" applyFill="1" applyBorder="1" applyAlignment="1" applyProtection="1">
      <alignment horizontal="right" vertical="center"/>
    </xf>
    <xf numFmtId="165" fontId="63" fillId="2" borderId="7" xfId="4" quotePrefix="1" applyNumberFormat="1" applyFont="1" applyFill="1" applyBorder="1" applyAlignment="1" applyProtection="1">
      <alignment horizontal="right" vertical="center"/>
    </xf>
    <xf numFmtId="165" fontId="64" fillId="2" borderId="0" xfId="4" quotePrefix="1" applyNumberFormat="1" applyFont="1" applyFill="1" applyBorder="1" applyAlignment="1" applyProtection="1">
      <alignment horizontal="right" vertical="center"/>
    </xf>
    <xf numFmtId="168" fontId="64" fillId="2" borderId="59" xfId="4" quotePrefix="1" applyNumberFormat="1" applyFont="1" applyFill="1" applyBorder="1" applyAlignment="1" applyProtection="1">
      <alignment vertical="center"/>
    </xf>
    <xf numFmtId="168" fontId="64" fillId="2" borderId="15" xfId="4" quotePrefix="1" applyNumberFormat="1" applyFont="1" applyFill="1" applyBorder="1" applyAlignment="1" applyProtection="1">
      <alignment vertical="center"/>
    </xf>
    <xf numFmtId="165" fontId="63" fillId="2" borderId="2" xfId="4" quotePrefix="1" applyNumberFormat="1" applyFont="1" applyFill="1" applyBorder="1" applyAlignment="1" applyProtection="1">
      <alignment horizontal="right" vertical="center"/>
    </xf>
    <xf numFmtId="0" fontId="63" fillId="3" borderId="0" xfId="0" applyFont="1" applyFill="1" applyAlignment="1" applyProtection="1"/>
    <xf numFmtId="0" fontId="63" fillId="3" borderId="9" xfId="0" applyFont="1" applyFill="1" applyBorder="1" applyAlignment="1" applyProtection="1">
      <alignment horizontal="left"/>
    </xf>
    <xf numFmtId="165" fontId="63" fillId="4" borderId="9" xfId="4" quotePrefix="1" applyNumberFormat="1" applyFont="1" applyFill="1" applyBorder="1" applyAlignment="1" applyProtection="1">
      <alignment horizontal="right"/>
    </xf>
    <xf numFmtId="165" fontId="63" fillId="4" borderId="7" xfId="4" quotePrefix="1" applyNumberFormat="1" applyFont="1" applyFill="1" applyBorder="1" applyAlignment="1" applyProtection="1">
      <alignment horizontal="right"/>
    </xf>
    <xf numFmtId="165" fontId="64" fillId="4" borderId="0" xfId="4" quotePrefix="1" applyNumberFormat="1" applyFont="1" applyFill="1" applyBorder="1" applyAlignment="1" applyProtection="1">
      <alignment horizontal="right"/>
    </xf>
    <xf numFmtId="165" fontId="64" fillId="4" borderId="8" xfId="4" quotePrefix="1" applyNumberFormat="1" applyFont="1" applyFill="1" applyBorder="1" applyAlignment="1" applyProtection="1">
      <alignment horizontal="right"/>
    </xf>
    <xf numFmtId="165" fontId="63" fillId="2" borderId="8" xfId="4" quotePrefix="1" applyNumberFormat="1" applyFont="1" applyFill="1" applyBorder="1" applyAlignment="1" applyProtection="1">
      <alignment horizontal="right"/>
    </xf>
    <xf numFmtId="165" fontId="63" fillId="2" borderId="9" xfId="4" quotePrefix="1" applyNumberFormat="1" applyFont="1" applyFill="1" applyBorder="1" applyAlignment="1" applyProtection="1">
      <alignment horizontal="right"/>
    </xf>
    <xf numFmtId="0" fontId="63" fillId="4" borderId="18" xfId="0" applyFont="1" applyFill="1" applyBorder="1" applyAlignment="1" applyProtection="1">
      <alignment horizontal="left"/>
    </xf>
    <xf numFmtId="165" fontId="63" fillId="4" borderId="0" xfId="4" quotePrefix="1" applyNumberFormat="1" applyFont="1" applyFill="1" applyBorder="1" applyAlignment="1" applyProtection="1">
      <alignment horizontal="right"/>
    </xf>
    <xf numFmtId="165" fontId="64" fillId="4" borderId="6" xfId="4" quotePrefix="1" applyNumberFormat="1" applyFont="1" applyFill="1" applyBorder="1" applyAlignment="1" applyProtection="1">
      <alignment horizontal="right"/>
    </xf>
    <xf numFmtId="165" fontId="63" fillId="2" borderId="6" xfId="4" quotePrefix="1" applyNumberFormat="1" applyFont="1" applyFill="1" applyBorder="1" applyAlignment="1" applyProtection="1">
      <alignment horizontal="right"/>
    </xf>
    <xf numFmtId="165" fontId="63" fillId="2" borderId="0" xfId="4" quotePrefix="1" applyNumberFormat="1" applyFont="1" applyFill="1" applyBorder="1" applyAlignment="1" applyProtection="1">
      <alignment horizontal="right"/>
    </xf>
    <xf numFmtId="0" fontId="63" fillId="4" borderId="9" xfId="0" applyFont="1" applyFill="1" applyBorder="1" applyAlignment="1" applyProtection="1">
      <alignment horizontal="left"/>
    </xf>
    <xf numFmtId="0" fontId="63" fillId="4" borderId="43" xfId="0" applyFont="1" applyFill="1" applyBorder="1" applyAlignment="1" applyProtection="1">
      <alignment horizontal="left"/>
    </xf>
    <xf numFmtId="0" fontId="63" fillId="4" borderId="0" xfId="0" applyFont="1" applyFill="1" applyBorder="1" applyAlignment="1" applyProtection="1">
      <alignment horizontal="left"/>
    </xf>
    <xf numFmtId="0" fontId="63" fillId="4" borderId="9" xfId="0" applyFont="1" applyFill="1" applyBorder="1" applyAlignment="1" applyProtection="1"/>
    <xf numFmtId="0" fontId="63" fillId="4" borderId="10" xfId="0" applyFont="1" applyFill="1" applyBorder="1" applyAlignment="1" applyProtection="1"/>
    <xf numFmtId="165" fontId="63" fillId="4" borderId="13" xfId="4" quotePrefix="1" applyNumberFormat="1" applyFont="1" applyFill="1" applyBorder="1" applyAlignment="1" applyProtection="1">
      <alignment horizontal="right"/>
    </xf>
    <xf numFmtId="165" fontId="63" fillId="4" borderId="14" xfId="4" quotePrefix="1" applyNumberFormat="1" applyFont="1" applyFill="1" applyBorder="1" applyAlignment="1" applyProtection="1">
      <alignment horizontal="right"/>
    </xf>
    <xf numFmtId="165" fontId="63" fillId="2" borderId="12" xfId="4" quotePrefix="1" applyNumberFormat="1" applyFont="1" applyFill="1" applyBorder="1" applyAlignment="1" applyProtection="1">
      <alignment horizontal="right"/>
    </xf>
    <xf numFmtId="165" fontId="63" fillId="2" borderId="13" xfId="4" quotePrefix="1" applyNumberFormat="1" applyFont="1" applyFill="1" applyBorder="1" applyAlignment="1" applyProtection="1">
      <alignment horizontal="right"/>
    </xf>
    <xf numFmtId="165" fontId="63" fillId="2" borderId="14" xfId="4" quotePrefix="1" applyNumberFormat="1" applyFont="1" applyFill="1" applyBorder="1" applyAlignment="1" applyProtection="1">
      <alignment horizontal="right" vertical="center"/>
    </xf>
    <xf numFmtId="165" fontId="63" fillId="4" borderId="64" xfId="4" quotePrefix="1" applyNumberFormat="1" applyFont="1" applyFill="1" applyBorder="1" applyAlignment="1" applyProtection="1">
      <alignment horizontal="right"/>
    </xf>
    <xf numFmtId="165" fontId="63" fillId="4" borderId="5" xfId="4" quotePrefix="1" applyNumberFormat="1" applyFont="1" applyFill="1" applyBorder="1" applyAlignment="1" applyProtection="1">
      <alignment horizontal="right"/>
    </xf>
    <xf numFmtId="165" fontId="64" fillId="4" borderId="3" xfId="4" quotePrefix="1" applyNumberFormat="1" applyFont="1" applyFill="1" applyBorder="1" applyAlignment="1" applyProtection="1">
      <alignment horizontal="right"/>
    </xf>
    <xf numFmtId="165" fontId="63" fillId="2" borderId="62" xfId="4" quotePrefix="1" applyNumberFormat="1" applyFont="1" applyFill="1" applyBorder="1" applyAlignment="1" applyProtection="1">
      <alignment horizontal="right"/>
    </xf>
    <xf numFmtId="165" fontId="63" fillId="2" borderId="4" xfId="4" quotePrefix="1" applyNumberFormat="1" applyFont="1" applyFill="1" applyBorder="1" applyAlignment="1" applyProtection="1">
      <alignment horizontal="right"/>
    </xf>
    <xf numFmtId="165" fontId="63" fillId="2" borderId="5" xfId="4" quotePrefix="1" applyNumberFormat="1" applyFont="1" applyFill="1" applyBorder="1" applyAlignment="1" applyProtection="1">
      <alignment horizontal="right" vertical="center"/>
    </xf>
    <xf numFmtId="0" fontId="63" fillId="4" borderId="43" xfId="0" applyFont="1" applyFill="1" applyBorder="1" applyAlignment="1" applyProtection="1"/>
    <xf numFmtId="165" fontId="63" fillId="4" borderId="43" xfId="4" quotePrefix="1" applyNumberFormat="1" applyFont="1" applyFill="1" applyBorder="1" applyAlignment="1" applyProtection="1">
      <alignment horizontal="right"/>
    </xf>
    <xf numFmtId="165" fontId="63" fillId="4" borderId="45" xfId="4" quotePrefix="1" applyNumberFormat="1" applyFont="1" applyFill="1" applyBorder="1" applyAlignment="1" applyProtection="1">
      <alignment horizontal="right"/>
    </xf>
    <xf numFmtId="165" fontId="63" fillId="3" borderId="58" xfId="4" quotePrefix="1" applyNumberFormat="1" applyFont="1" applyFill="1" applyBorder="1" applyAlignment="1" applyProtection="1">
      <alignment horizontal="right"/>
    </xf>
    <xf numFmtId="165" fontId="63" fillId="3" borderId="45" xfId="4" quotePrefix="1" applyNumberFormat="1" applyFont="1" applyFill="1" applyBorder="1" applyAlignment="1" applyProtection="1">
      <alignment horizontal="right"/>
    </xf>
    <xf numFmtId="165" fontId="63" fillId="5" borderId="7" xfId="4" quotePrefix="1" applyNumberFormat="1" applyFont="1" applyFill="1" applyBorder="1" applyAlignment="1" applyProtection="1">
      <alignment horizontal="right" vertical="center"/>
    </xf>
    <xf numFmtId="165" fontId="63" fillId="5" borderId="62" xfId="4" quotePrefix="1" applyNumberFormat="1" applyFont="1" applyFill="1" applyBorder="1" applyAlignment="1" applyProtection="1">
      <alignment horizontal="right"/>
    </xf>
    <xf numFmtId="165" fontId="63" fillId="5" borderId="4" xfId="4" quotePrefix="1" applyNumberFormat="1" applyFont="1" applyFill="1" applyBorder="1" applyAlignment="1" applyProtection="1">
      <alignment horizontal="right"/>
    </xf>
    <xf numFmtId="165" fontId="63" fillId="5" borderId="5" xfId="4" quotePrefix="1" applyNumberFormat="1" applyFont="1" applyFill="1" applyBorder="1" applyAlignment="1" applyProtection="1">
      <alignment horizontal="right" vertical="center"/>
    </xf>
    <xf numFmtId="0" fontId="40" fillId="2" borderId="0" xfId="0" quotePrefix="1" applyNumberFormat="1" applyFont="1" applyFill="1" applyBorder="1" applyAlignment="1" applyProtection="1">
      <alignment horizontal="left" vertical="top"/>
    </xf>
    <xf numFmtId="37" fontId="34" fillId="0" borderId="0" xfId="11" applyFont="1" applyFill="1" applyProtection="1"/>
    <xf numFmtId="37" fontId="43" fillId="0" borderId="0" xfId="11" applyFont="1" applyFill="1" applyProtection="1"/>
    <xf numFmtId="37" fontId="43" fillId="0" borderId="0" xfId="11" applyFont="1" applyFill="1" applyProtection="1">
      <protection locked="0"/>
    </xf>
    <xf numFmtId="0" fontId="43" fillId="3" borderId="0" xfId="7" applyFont="1" applyFill="1" applyBorder="1" applyProtection="1"/>
    <xf numFmtId="0" fontId="67" fillId="3" borderId="0" xfId="7" applyFont="1" applyFill="1" applyBorder="1" applyAlignment="1" applyProtection="1">
      <alignment horizontal="right"/>
    </xf>
    <xf numFmtId="37" fontId="34" fillId="0" borderId="0" xfId="11" applyFont="1" applyFill="1" applyProtection="1">
      <protection locked="0"/>
    </xf>
    <xf numFmtId="0" fontId="63" fillId="2" borderId="0" xfId="7" applyFont="1" applyFill="1" applyBorder="1" applyAlignment="1" applyProtection="1">
      <alignment horizontal="left"/>
    </xf>
    <xf numFmtId="165" fontId="64" fillId="3" borderId="1" xfId="7" applyNumberFormat="1" applyFont="1" applyFill="1" applyBorder="1" applyAlignment="1" applyProtection="1">
      <alignment horizontal="right"/>
    </xf>
    <xf numFmtId="0" fontId="63" fillId="2" borderId="2" xfId="7" applyFont="1" applyFill="1" applyBorder="1" applyProtection="1"/>
    <xf numFmtId="0" fontId="63" fillId="2" borderId="0" xfId="7" applyFont="1" applyFill="1" applyBorder="1" applyProtection="1"/>
    <xf numFmtId="0" fontId="63" fillId="2" borderId="1" xfId="7" applyFont="1" applyFill="1" applyBorder="1" applyProtection="1"/>
    <xf numFmtId="165" fontId="64" fillId="2" borderId="15" xfId="7" quotePrefix="1" applyNumberFormat="1" applyFont="1" applyFill="1" applyBorder="1" applyAlignment="1" applyProtection="1">
      <alignment horizontal="right"/>
    </xf>
    <xf numFmtId="165" fontId="63" fillId="2" borderId="15" xfId="7" quotePrefix="1" applyNumberFormat="1" applyFont="1" applyFill="1" applyBorder="1" applyAlignment="1" applyProtection="1">
      <alignment horizontal="right"/>
    </xf>
    <xf numFmtId="0" fontId="64" fillId="2" borderId="2" xfId="7" applyFont="1" applyFill="1" applyBorder="1" applyAlignment="1" applyProtection="1">
      <alignment horizontal="right"/>
    </xf>
    <xf numFmtId="165" fontId="64" fillId="2" borderId="12" xfId="7" applyNumberFormat="1" applyFont="1" applyFill="1" applyBorder="1" applyAlignment="1" applyProtection="1">
      <alignment horizontal="right"/>
    </xf>
    <xf numFmtId="165" fontId="63" fillId="2" borderId="13" xfId="7" applyNumberFormat="1" applyFont="1" applyFill="1" applyBorder="1" applyAlignment="1" applyProtection="1">
      <alignment horizontal="right"/>
    </xf>
    <xf numFmtId="0" fontId="63" fillId="2" borderId="14" xfId="7" quotePrefix="1" applyFont="1" applyFill="1" applyBorder="1" applyAlignment="1" applyProtection="1">
      <alignment horizontal="right"/>
    </xf>
    <xf numFmtId="0" fontId="63" fillId="2" borderId="0" xfId="7" quotePrefix="1" applyFont="1" applyFill="1" applyBorder="1" applyAlignment="1" applyProtection="1">
      <alignment horizontal="right"/>
    </xf>
    <xf numFmtId="0" fontId="63" fillId="2" borderId="12" xfId="7" quotePrefix="1" applyFont="1" applyFill="1" applyBorder="1" applyAlignment="1" applyProtection="1">
      <alignment horizontal="right"/>
    </xf>
    <xf numFmtId="165" fontId="64" fillId="2" borderId="13" xfId="7" applyNumberFormat="1" applyFont="1" applyFill="1" applyBorder="1" applyAlignment="1" applyProtection="1">
      <alignment horizontal="right"/>
    </xf>
    <xf numFmtId="0" fontId="64" fillId="2" borderId="14" xfId="7" quotePrefix="1" applyFont="1" applyFill="1" applyBorder="1" applyAlignment="1" applyProtection="1">
      <alignment horizontal="left" indent="3"/>
    </xf>
    <xf numFmtId="0" fontId="64" fillId="2" borderId="0" xfId="7" applyFont="1" applyFill="1" applyBorder="1" applyAlignment="1" applyProtection="1">
      <alignment horizontal="left"/>
    </xf>
    <xf numFmtId="0" fontId="64" fillId="2" borderId="0" xfId="7" applyFont="1" applyFill="1" applyBorder="1" applyAlignment="1" applyProtection="1">
      <alignment horizontal="right"/>
    </xf>
    <xf numFmtId="0" fontId="63" fillId="2" borderId="0" xfId="7" applyFont="1" applyFill="1" applyBorder="1" applyAlignment="1" applyProtection="1">
      <alignment horizontal="right"/>
    </xf>
    <xf numFmtId="0" fontId="64" fillId="2" borderId="13" xfId="7" applyFont="1" applyFill="1" applyBorder="1" applyProtection="1"/>
    <xf numFmtId="0" fontId="64" fillId="2" borderId="0" xfId="7" applyFont="1" applyFill="1" applyBorder="1" applyAlignment="1" applyProtection="1">
      <alignment horizontal="left"/>
    </xf>
    <xf numFmtId="0" fontId="64" fillId="2" borderId="1" xfId="7" applyFont="1" applyFill="1" applyBorder="1" applyAlignment="1" applyProtection="1">
      <alignment horizontal="right"/>
    </xf>
    <xf numFmtId="0" fontId="63" fillId="2" borderId="15" xfId="7" applyFont="1" applyFill="1" applyBorder="1" applyAlignment="1" applyProtection="1">
      <alignment horizontal="right"/>
    </xf>
    <xf numFmtId="0" fontId="63" fillId="2" borderId="19" xfId="7" applyFont="1" applyFill="1" applyBorder="1" applyProtection="1"/>
    <xf numFmtId="0" fontId="64" fillId="2" borderId="7" xfId="7" applyFont="1" applyFill="1" applyBorder="1" applyProtection="1"/>
    <xf numFmtId="165" fontId="63" fillId="4" borderId="9" xfId="7" applyNumberFormat="1" applyFont="1" applyFill="1" applyBorder="1" applyAlignment="1" applyProtection="1">
      <alignment horizontal="right"/>
    </xf>
    <xf numFmtId="165" fontId="63" fillId="4" borderId="0" xfId="7" applyNumberFormat="1" applyFont="1" applyFill="1" applyBorder="1" applyAlignment="1" applyProtection="1">
      <alignment horizontal="right"/>
    </xf>
    <xf numFmtId="165" fontId="63" fillId="4" borderId="7" xfId="7" applyNumberFormat="1" applyFont="1" applyFill="1" applyBorder="1" applyAlignment="1" applyProtection="1">
      <alignment horizontal="right"/>
    </xf>
    <xf numFmtId="165" fontId="63" fillId="4" borderId="19" xfId="7" applyNumberFormat="1" applyFont="1" applyFill="1" applyBorder="1" applyAlignment="1" applyProtection="1">
      <alignment horizontal="right"/>
    </xf>
    <xf numFmtId="165" fontId="64" fillId="4" borderId="6" xfId="7" applyNumberFormat="1" applyFont="1" applyFill="1" applyBorder="1" applyAlignment="1" applyProtection="1">
      <alignment horizontal="right"/>
    </xf>
    <xf numFmtId="168" fontId="63" fillId="3" borderId="9" xfId="4" applyNumberFormat="1" applyFont="1" applyFill="1" applyBorder="1" applyAlignment="1" applyProtection="1">
      <alignment horizontal="right"/>
    </xf>
    <xf numFmtId="0" fontId="64" fillId="3" borderId="7" xfId="7" applyFont="1" applyFill="1" applyBorder="1" applyProtection="1"/>
    <xf numFmtId="0" fontId="64" fillId="2" borderId="10" xfId="7" applyFont="1" applyFill="1" applyBorder="1" applyAlignment="1" applyProtection="1">
      <alignment horizontal="left"/>
    </xf>
    <xf numFmtId="165" fontId="63" fillId="4" borderId="13" xfId="7" applyNumberFormat="1" applyFont="1" applyFill="1" applyBorder="1" applyAlignment="1" applyProtection="1">
      <alignment horizontal="right"/>
    </xf>
    <xf numFmtId="165" fontId="63" fillId="4" borderId="17" xfId="7" applyNumberFormat="1" applyFont="1" applyFill="1" applyBorder="1" applyAlignment="1" applyProtection="1">
      <alignment horizontal="right"/>
    </xf>
    <xf numFmtId="165" fontId="63" fillId="4" borderId="14" xfId="7" applyNumberFormat="1" applyFont="1" applyFill="1" applyBorder="1" applyAlignment="1" applyProtection="1">
      <alignment horizontal="right"/>
    </xf>
    <xf numFmtId="165" fontId="64" fillId="4" borderId="16" xfId="7" applyNumberFormat="1" applyFont="1" applyFill="1" applyBorder="1" applyAlignment="1" applyProtection="1">
      <alignment horizontal="right"/>
    </xf>
    <xf numFmtId="168" fontId="63" fillId="3" borderId="17" xfId="4" applyNumberFormat="1" applyFont="1" applyFill="1" applyBorder="1" applyAlignment="1" applyProtection="1">
      <alignment horizontal="right"/>
    </xf>
    <xf numFmtId="0" fontId="64" fillId="3" borderId="14" xfId="7" applyFont="1" applyFill="1" applyBorder="1" applyProtection="1"/>
    <xf numFmtId="0" fontId="63" fillId="2" borderId="9" xfId="7" quotePrefix="1" applyFont="1" applyFill="1" applyBorder="1" applyAlignment="1" applyProtection="1">
      <alignment horizontal="left" indent="2"/>
    </xf>
    <xf numFmtId="165" fontId="64" fillId="4" borderId="8" xfId="4" applyNumberFormat="1" applyFont="1" applyFill="1" applyBorder="1" applyAlignment="1" applyProtection="1">
      <alignment horizontal="right"/>
    </xf>
    <xf numFmtId="165" fontId="63" fillId="4" borderId="9" xfId="4" applyNumberFormat="1" applyFont="1" applyFill="1" applyBorder="1" applyAlignment="1" applyProtection="1">
      <alignment horizontal="right"/>
    </xf>
    <xf numFmtId="165" fontId="63" fillId="4" borderId="7" xfId="4" applyNumberFormat="1" applyFont="1" applyFill="1" applyBorder="1" applyAlignment="1" applyProtection="1">
      <alignment horizontal="right"/>
    </xf>
    <xf numFmtId="165" fontId="63" fillId="4" borderId="19" xfId="4" applyNumberFormat="1" applyFont="1" applyFill="1" applyBorder="1" applyAlignment="1" applyProtection="1">
      <alignment horizontal="right"/>
    </xf>
    <xf numFmtId="165" fontId="64" fillId="4" borderId="9" xfId="4" applyNumberFormat="1" applyFont="1" applyFill="1" applyBorder="1" applyAlignment="1" applyProtection="1">
      <alignment horizontal="right"/>
    </xf>
    <xf numFmtId="165" fontId="63" fillId="3" borderId="9" xfId="4" applyNumberFormat="1" applyFont="1" applyFill="1" applyBorder="1" applyAlignment="1" applyProtection="1">
      <alignment horizontal="right"/>
    </xf>
    <xf numFmtId="0" fontId="63" fillId="2" borderId="10" xfId="7" applyFont="1" applyFill="1" applyBorder="1" applyAlignment="1" applyProtection="1">
      <alignment horizontal="left" indent="2"/>
    </xf>
    <xf numFmtId="168" fontId="63" fillId="4" borderId="9" xfId="4" applyNumberFormat="1" applyFont="1" applyFill="1" applyBorder="1" applyAlignment="1" applyProtection="1">
      <alignment horizontal="right"/>
    </xf>
    <xf numFmtId="168" fontId="63" fillId="4" borderId="7" xfId="4" applyNumberFormat="1" applyFont="1" applyFill="1" applyBorder="1" applyAlignment="1" applyProtection="1"/>
    <xf numFmtId="168" fontId="63" fillId="4" borderId="19" xfId="4" applyNumberFormat="1" applyFont="1" applyFill="1" applyBorder="1" applyAlignment="1" applyProtection="1"/>
    <xf numFmtId="168" fontId="64" fillId="4" borderId="11" xfId="4" applyNumberFormat="1" applyFont="1" applyFill="1" applyBorder="1" applyAlignment="1" applyProtection="1">
      <alignment horizontal="right"/>
    </xf>
    <xf numFmtId="168" fontId="64" fillId="3" borderId="7" xfId="4" applyNumberFormat="1" applyFont="1" applyFill="1" applyBorder="1" applyAlignment="1" applyProtection="1"/>
    <xf numFmtId="168" fontId="63" fillId="4" borderId="17" xfId="4" applyNumberFormat="1" applyFont="1" applyFill="1" applyBorder="1" applyAlignment="1" applyProtection="1">
      <alignment horizontal="right"/>
    </xf>
    <xf numFmtId="168" fontId="63" fillId="4" borderId="14" xfId="4" applyNumberFormat="1" applyFont="1" applyFill="1" applyBorder="1" applyAlignment="1" applyProtection="1"/>
    <xf numFmtId="168" fontId="64" fillId="4" borderId="16" xfId="4" applyNumberFormat="1" applyFont="1" applyFill="1" applyBorder="1" applyAlignment="1" applyProtection="1">
      <alignment horizontal="right"/>
    </xf>
    <xf numFmtId="165" fontId="63" fillId="4" borderId="18" xfId="7" applyNumberFormat="1" applyFont="1" applyFill="1" applyBorder="1" applyAlignment="1" applyProtection="1">
      <alignment horizontal="right"/>
    </xf>
    <xf numFmtId="165" fontId="64" fillId="4" borderId="20" xfId="7" applyNumberFormat="1" applyFont="1" applyFill="1" applyBorder="1" applyAlignment="1" applyProtection="1">
      <alignment horizontal="right"/>
    </xf>
    <xf numFmtId="165" fontId="63" fillId="3" borderId="18" xfId="7" applyNumberFormat="1" applyFont="1" applyFill="1" applyBorder="1" applyAlignment="1" applyProtection="1">
      <alignment horizontal="right"/>
    </xf>
    <xf numFmtId="168" fontId="64" fillId="4" borderId="3" xfId="4" applyNumberFormat="1" applyFont="1" applyFill="1" applyBorder="1" applyAlignment="1" applyProtection="1">
      <alignment horizontal="right"/>
    </xf>
    <xf numFmtId="168" fontId="63" fillId="4" borderId="4" xfId="4" applyNumberFormat="1" applyFont="1" applyFill="1" applyBorder="1" applyAlignment="1" applyProtection="1">
      <alignment horizontal="right"/>
    </xf>
    <xf numFmtId="168" fontId="63" fillId="4" borderId="5" xfId="4" applyNumberFormat="1" applyFont="1" applyFill="1" applyBorder="1" applyAlignment="1" applyProtection="1"/>
    <xf numFmtId="168" fontId="63" fillId="3" borderId="4" xfId="4" applyNumberFormat="1" applyFont="1" applyFill="1" applyBorder="1" applyAlignment="1" applyProtection="1">
      <alignment horizontal="right"/>
    </xf>
    <xf numFmtId="0" fontId="64" fillId="3" borderId="5" xfId="7" applyFont="1" applyFill="1" applyBorder="1" applyProtection="1"/>
    <xf numFmtId="165" fontId="63" fillId="4" borderId="4" xfId="4" applyNumberFormat="1" applyFont="1" applyFill="1" applyBorder="1" applyAlignment="1" applyProtection="1">
      <alignment horizontal="right"/>
    </xf>
    <xf numFmtId="165" fontId="63" fillId="4" borderId="5" xfId="4" applyNumberFormat="1" applyFont="1" applyFill="1" applyBorder="1" applyAlignment="1" applyProtection="1">
      <alignment horizontal="right"/>
    </xf>
    <xf numFmtId="165" fontId="64" fillId="4" borderId="3" xfId="4" applyNumberFormat="1" applyFont="1" applyFill="1" applyBorder="1" applyAlignment="1" applyProtection="1">
      <alignment horizontal="right"/>
    </xf>
    <xf numFmtId="165" fontId="64" fillId="4" borderId="4" xfId="7" applyNumberFormat="1" applyFont="1" applyFill="1" applyBorder="1" applyAlignment="1" applyProtection="1">
      <alignment horizontal="right"/>
    </xf>
    <xf numFmtId="165" fontId="63" fillId="3" borderId="4" xfId="4" applyNumberFormat="1" applyFont="1" applyFill="1" applyBorder="1" applyAlignment="1" applyProtection="1">
      <alignment horizontal="right"/>
    </xf>
    <xf numFmtId="0" fontId="63" fillId="3" borderId="9" xfId="7" quotePrefix="1" applyFont="1" applyFill="1" applyBorder="1" applyAlignment="1" applyProtection="1">
      <alignment horizontal="left"/>
    </xf>
    <xf numFmtId="0" fontId="63" fillId="3" borderId="9" xfId="7" applyFont="1" applyFill="1" applyBorder="1" applyAlignment="1" applyProtection="1">
      <alignment horizontal="left"/>
    </xf>
    <xf numFmtId="165" fontId="63" fillId="4" borderId="18" xfId="4" applyNumberFormat="1" applyFont="1" applyFill="1" applyBorder="1" applyAlignment="1" applyProtection="1">
      <alignment horizontal="right"/>
    </xf>
    <xf numFmtId="165" fontId="64" fillId="4" borderId="6" xfId="4" applyNumberFormat="1" applyFont="1" applyFill="1" applyBorder="1" applyAlignment="1" applyProtection="1">
      <alignment horizontal="right"/>
    </xf>
    <xf numFmtId="165" fontId="63" fillId="3" borderId="0" xfId="4" applyNumberFormat="1" applyFont="1" applyFill="1" applyBorder="1" applyAlignment="1" applyProtection="1">
      <alignment horizontal="right"/>
    </xf>
    <xf numFmtId="0" fontId="64" fillId="2" borderId="5" xfId="7" applyFont="1" applyFill="1" applyBorder="1" applyProtection="1"/>
    <xf numFmtId="0" fontId="64" fillId="4" borderId="6" xfId="7" applyFont="1" applyFill="1" applyBorder="1" applyAlignment="1" applyProtection="1">
      <alignment horizontal="right"/>
    </xf>
    <xf numFmtId="0" fontId="63" fillId="4" borderId="0" xfId="7" applyFont="1" applyFill="1" applyBorder="1" applyAlignment="1" applyProtection="1">
      <alignment horizontal="right"/>
    </xf>
    <xf numFmtId="0" fontId="63" fillId="4" borderId="7" xfId="7" applyFont="1" applyFill="1" applyBorder="1" applyProtection="1"/>
    <xf numFmtId="0" fontId="63" fillId="4" borderId="19" xfId="7" applyFont="1" applyFill="1" applyBorder="1" applyProtection="1"/>
    <xf numFmtId="0" fontId="64" fillId="4" borderId="0" xfId="7" applyFont="1" applyFill="1" applyBorder="1" applyAlignment="1" applyProtection="1">
      <alignment horizontal="right"/>
    </xf>
    <xf numFmtId="0" fontId="63" fillId="3" borderId="0" xfId="7" applyFont="1" applyFill="1" applyBorder="1" applyAlignment="1" applyProtection="1">
      <alignment horizontal="right"/>
    </xf>
    <xf numFmtId="0" fontId="63" fillId="2" borderId="9" xfId="7" applyFont="1" applyFill="1" applyBorder="1" applyAlignment="1" applyProtection="1">
      <alignment horizontal="left" indent="2"/>
    </xf>
    <xf numFmtId="181" fontId="63" fillId="4" borderId="9" xfId="7" applyNumberFormat="1" applyFont="1" applyFill="1" applyBorder="1" applyAlignment="1" applyProtection="1">
      <alignment horizontal="right"/>
    </xf>
    <xf numFmtId="170" fontId="63" fillId="4" borderId="7" xfId="7" applyNumberFormat="1" applyFont="1" applyFill="1" applyBorder="1" applyAlignment="1" applyProtection="1">
      <alignment horizontal="right"/>
    </xf>
    <xf numFmtId="170" fontId="63" fillId="4" borderId="0" xfId="7" applyNumberFormat="1" applyFont="1" applyFill="1" applyBorder="1" applyAlignment="1" applyProtection="1">
      <alignment horizontal="right"/>
    </xf>
    <xf numFmtId="170" fontId="64" fillId="4" borderId="8" xfId="7" applyNumberFormat="1" applyFont="1" applyFill="1" applyBorder="1" applyAlignment="1" applyProtection="1">
      <alignment horizontal="right"/>
    </xf>
    <xf numFmtId="181" fontId="63" fillId="3" borderId="9" xfId="7" applyNumberFormat="1" applyFont="1" applyFill="1" applyBorder="1" applyAlignment="1" applyProtection="1">
      <alignment horizontal="right"/>
    </xf>
    <xf numFmtId="170" fontId="64" fillId="3" borderId="7" xfId="1" applyNumberFormat="1" applyFont="1" applyFill="1" applyBorder="1" applyAlignment="1" applyProtection="1"/>
    <xf numFmtId="182" fontId="63" fillId="4" borderId="9" xfId="7" applyNumberFormat="1" applyFont="1" applyFill="1" applyBorder="1" applyAlignment="1" applyProtection="1">
      <alignment horizontal="right"/>
    </xf>
    <xf numFmtId="10" fontId="64" fillId="4" borderId="8" xfId="7" applyNumberFormat="1" applyFont="1" applyFill="1" applyBorder="1" applyAlignment="1" applyProtection="1">
      <alignment horizontal="right"/>
    </xf>
    <xf numFmtId="182" fontId="63" fillId="3" borderId="9" xfId="7" applyNumberFormat="1" applyFont="1" applyFill="1" applyBorder="1" applyAlignment="1" applyProtection="1">
      <alignment horizontal="right"/>
    </xf>
    <xf numFmtId="0" fontId="63" fillId="3" borderId="10" xfId="7" quotePrefix="1" applyFont="1" applyFill="1" applyBorder="1" applyAlignment="1" applyProtection="1">
      <alignment horizontal="left" indent="2"/>
    </xf>
    <xf numFmtId="181" fontId="63" fillId="4" borderId="10" xfId="7" applyNumberFormat="1" applyFont="1" applyFill="1" applyBorder="1" applyAlignment="1" applyProtection="1">
      <alignment horizontal="right"/>
    </xf>
    <xf numFmtId="181" fontId="63" fillId="4" borderId="7" xfId="7" applyNumberFormat="1" applyFont="1" applyFill="1" applyBorder="1" applyAlignment="1" applyProtection="1">
      <alignment horizontal="right"/>
    </xf>
    <xf numFmtId="171" fontId="63" fillId="4" borderId="0" xfId="7" applyNumberFormat="1" applyFont="1" applyFill="1" applyBorder="1" applyAlignment="1" applyProtection="1">
      <alignment horizontal="right"/>
    </xf>
    <xf numFmtId="171" fontId="64" fillId="4" borderId="11" xfId="7" applyNumberFormat="1" applyFont="1" applyFill="1" applyBorder="1" applyAlignment="1" applyProtection="1">
      <alignment horizontal="right"/>
    </xf>
    <xf numFmtId="170" fontId="64" fillId="2" borderId="7" xfId="1" applyNumberFormat="1" applyFont="1" applyFill="1" applyBorder="1" applyAlignment="1" applyProtection="1"/>
    <xf numFmtId="171" fontId="63" fillId="4" borderId="7" xfId="7" applyNumberFormat="1" applyFont="1" applyFill="1" applyBorder="1" applyAlignment="1" applyProtection="1">
      <alignment horizontal="right"/>
    </xf>
    <xf numFmtId="10" fontId="63" fillId="4" borderId="7" xfId="7" applyNumberFormat="1" applyFont="1" applyFill="1" applyBorder="1" applyAlignment="1" applyProtection="1">
      <alignment horizontal="right"/>
    </xf>
    <xf numFmtId="10" fontId="63" fillId="4" borderId="0" xfId="7" applyNumberFormat="1" applyFont="1" applyFill="1" applyBorder="1" applyAlignment="1" applyProtection="1">
      <alignment horizontal="right"/>
    </xf>
    <xf numFmtId="172" fontId="64" fillId="4" borderId="11" xfId="7" applyNumberFormat="1" applyFont="1" applyFill="1" applyBorder="1" applyAlignment="1" applyProtection="1">
      <alignment horizontal="right"/>
    </xf>
    <xf numFmtId="170" fontId="64" fillId="2" borderId="7" xfId="1" applyNumberFormat="1" applyFont="1" applyFill="1" applyBorder="1" applyAlignment="1" applyProtection="1">
      <alignment horizontal="right"/>
    </xf>
    <xf numFmtId="10" fontId="64" fillId="2" borderId="7" xfId="1" applyNumberFormat="1" applyFont="1" applyFill="1" applyBorder="1" applyAlignment="1" applyProtection="1"/>
    <xf numFmtId="0" fontId="63" fillId="2" borderId="10" xfId="7" quotePrefix="1" applyFont="1" applyFill="1" applyBorder="1" applyAlignment="1" applyProtection="1">
      <alignment horizontal="left" indent="2"/>
    </xf>
    <xf numFmtId="182" fontId="63" fillId="4" borderId="10" xfId="7" applyNumberFormat="1" applyFont="1" applyFill="1" applyBorder="1" applyAlignment="1" applyProtection="1">
      <alignment horizontal="right"/>
    </xf>
    <xf numFmtId="10" fontId="64" fillId="2" borderId="7" xfId="7" applyNumberFormat="1" applyFont="1" applyFill="1" applyBorder="1" applyProtection="1"/>
    <xf numFmtId="183" fontId="63" fillId="4" borderId="10" xfId="7" applyNumberFormat="1" applyFont="1" applyFill="1" applyBorder="1" applyAlignment="1" applyProtection="1">
      <alignment horizontal="right"/>
    </xf>
    <xf numFmtId="172" fontId="63" fillId="4" borderId="10" xfId="7" applyNumberFormat="1" applyFont="1" applyFill="1" applyBorder="1" applyAlignment="1" applyProtection="1">
      <alignment horizontal="right"/>
    </xf>
    <xf numFmtId="172" fontId="64" fillId="4" borderId="20" xfId="7" applyNumberFormat="1" applyFont="1" applyFill="1" applyBorder="1" applyAlignment="1" applyProtection="1">
      <alignment horizontal="right"/>
    </xf>
    <xf numFmtId="171" fontId="64" fillId="4" borderId="20" xfId="7" applyNumberFormat="1" applyFont="1" applyFill="1" applyBorder="1" applyAlignment="1" applyProtection="1">
      <alignment horizontal="right"/>
    </xf>
    <xf numFmtId="0" fontId="63" fillId="4" borderId="15" xfId="7" quotePrefix="1" applyFont="1" applyFill="1" applyBorder="1" applyAlignment="1" applyProtection="1">
      <alignment horizontal="right"/>
    </xf>
    <xf numFmtId="0" fontId="63" fillId="4" borderId="2" xfId="7" quotePrefix="1" applyFont="1" applyFill="1" applyBorder="1" applyAlignment="1" applyProtection="1">
      <alignment horizontal="left"/>
    </xf>
    <xf numFmtId="0" fontId="63" fillId="4" borderId="0" xfId="7" quotePrefix="1" applyFont="1" applyFill="1" applyBorder="1" applyAlignment="1" applyProtection="1">
      <alignment horizontal="left"/>
    </xf>
    <xf numFmtId="0" fontId="63" fillId="4" borderId="1" xfId="7" quotePrefix="1" applyFont="1" applyFill="1" applyBorder="1" applyAlignment="1" applyProtection="1">
      <alignment horizontal="right"/>
    </xf>
    <xf numFmtId="0" fontId="63" fillId="3" borderId="15" xfId="7" quotePrefix="1" applyFont="1" applyFill="1" applyBorder="1" applyAlignment="1" applyProtection="1">
      <alignment horizontal="right"/>
    </xf>
    <xf numFmtId="5" fontId="63" fillId="2" borderId="2" xfId="7" applyNumberFormat="1" applyFont="1" applyFill="1" applyBorder="1" applyProtection="1"/>
    <xf numFmtId="0" fontId="63" fillId="4" borderId="0" xfId="7" applyFont="1" applyFill="1" applyBorder="1" applyProtection="1"/>
    <xf numFmtId="0" fontId="63" fillId="4" borderId="6" xfId="7" applyFont="1" applyFill="1" applyBorder="1" applyAlignment="1" applyProtection="1">
      <alignment horizontal="right"/>
    </xf>
    <xf numFmtId="43" fontId="64" fillId="3" borderId="0" xfId="4" quotePrefix="1" applyNumberFormat="1" applyFont="1" applyFill="1" applyBorder="1" applyAlignment="1" applyProtection="1">
      <alignment horizontal="right"/>
    </xf>
    <xf numFmtId="5" fontId="63" fillId="2" borderId="7" xfId="7" applyNumberFormat="1" applyFont="1" applyFill="1" applyBorder="1" applyProtection="1"/>
    <xf numFmtId="173" fontId="63" fillId="4" borderId="9" xfId="7" applyNumberFormat="1" applyFont="1" applyFill="1" applyBorder="1" applyAlignment="1" applyProtection="1">
      <alignment horizontal="right"/>
    </xf>
    <xf numFmtId="173" fontId="63" fillId="4" borderId="9" xfId="4" quotePrefix="1" applyNumberFormat="1" applyFont="1" applyFill="1" applyBorder="1" applyAlignment="1" applyProtection="1">
      <alignment horizontal="right"/>
    </xf>
    <xf numFmtId="167" fontId="63" fillId="4" borderId="7" xfId="4" quotePrefix="1" applyNumberFormat="1" applyFont="1" applyFill="1" applyBorder="1" applyAlignment="1" applyProtection="1">
      <alignment horizontal="right"/>
    </xf>
    <xf numFmtId="167" fontId="63" fillId="4" borderId="0" xfId="4" quotePrefix="1" applyNumberFormat="1" applyFont="1" applyFill="1" applyBorder="1" applyAlignment="1" applyProtection="1">
      <alignment horizontal="right"/>
    </xf>
    <xf numFmtId="167" fontId="64" fillId="4" borderId="8" xfId="7" quotePrefix="1" applyNumberFormat="1" applyFont="1" applyFill="1" applyBorder="1" applyAlignment="1" applyProtection="1">
      <alignment horizontal="right"/>
    </xf>
    <xf numFmtId="173" fontId="63" fillId="3" borderId="9" xfId="4" quotePrefix="1" applyNumberFormat="1" applyFont="1" applyFill="1" applyBorder="1" applyAlignment="1" applyProtection="1">
      <alignment horizontal="right"/>
    </xf>
    <xf numFmtId="7" fontId="64" fillId="2" borderId="7" xfId="2" applyNumberFormat="1" applyFont="1" applyFill="1" applyBorder="1" applyAlignment="1" applyProtection="1"/>
    <xf numFmtId="167" fontId="64" fillId="4" borderId="11" xfId="7" quotePrefix="1" applyNumberFormat="1" applyFont="1" applyFill="1" applyBorder="1" applyAlignment="1" applyProtection="1">
      <alignment horizontal="right"/>
    </xf>
    <xf numFmtId="167" fontId="63" fillId="3" borderId="9" xfId="7" quotePrefix="1" applyNumberFormat="1" applyFont="1" applyFill="1" applyBorder="1" applyAlignment="1" applyProtection="1">
      <alignment horizontal="right"/>
    </xf>
    <xf numFmtId="167" fontId="63" fillId="4" borderId="7" xfId="4" quotePrefix="1" applyNumberFormat="1" applyFont="1" applyFill="1" applyBorder="1" applyAlignment="1" applyProtection="1">
      <alignment horizontal="right" indent="1"/>
    </xf>
    <xf numFmtId="167" fontId="63" fillId="4" borderId="0" xfId="4" quotePrefix="1" applyNumberFormat="1" applyFont="1" applyFill="1" applyBorder="1" applyAlignment="1" applyProtection="1">
      <alignment horizontal="right" indent="1"/>
    </xf>
    <xf numFmtId="173" fontId="63" fillId="4" borderId="18" xfId="4" quotePrefix="1" applyNumberFormat="1" applyFont="1" applyFill="1" applyBorder="1" applyAlignment="1" applyProtection="1">
      <alignment horizontal="right"/>
    </xf>
    <xf numFmtId="167" fontId="64" fillId="4" borderId="20" xfId="4" quotePrefix="1" applyNumberFormat="1" applyFont="1" applyFill="1" applyBorder="1" applyAlignment="1" applyProtection="1">
      <alignment horizontal="right"/>
    </xf>
    <xf numFmtId="167" fontId="63" fillId="3" borderId="18" xfId="4" quotePrefix="1" applyNumberFormat="1" applyFont="1" applyFill="1" applyBorder="1" applyAlignment="1" applyProtection="1">
      <alignment horizontal="right"/>
    </xf>
    <xf numFmtId="174" fontId="63" fillId="4" borderId="0" xfId="7" quotePrefix="1" applyNumberFormat="1" applyFont="1" applyFill="1" applyBorder="1" applyAlignment="1" applyProtection="1">
      <alignment horizontal="right"/>
    </xf>
    <xf numFmtId="7" fontId="63" fillId="4" borderId="7" xfId="7" quotePrefix="1" applyNumberFormat="1" applyFont="1" applyFill="1" applyBorder="1" applyProtection="1"/>
    <xf numFmtId="7" fontId="63" fillId="4" borderId="0" xfId="7" quotePrefix="1" applyNumberFormat="1" applyFont="1" applyFill="1" applyBorder="1" applyProtection="1"/>
    <xf numFmtId="7" fontId="64" fillId="4" borderId="6" xfId="7" quotePrefix="1" applyNumberFormat="1" applyFont="1" applyFill="1" applyBorder="1" applyAlignment="1" applyProtection="1">
      <alignment horizontal="right"/>
    </xf>
    <xf numFmtId="174" fontId="63" fillId="3" borderId="0" xfId="7" quotePrefix="1" applyNumberFormat="1" applyFont="1" applyFill="1" applyBorder="1" applyAlignment="1" applyProtection="1">
      <alignment horizontal="right"/>
    </xf>
    <xf numFmtId="7" fontId="64" fillId="2" borderId="7" xfId="7" applyNumberFormat="1" applyFont="1" applyFill="1" applyBorder="1" applyProtection="1"/>
    <xf numFmtId="165" fontId="63" fillId="3" borderId="9" xfId="4" quotePrefix="1" applyNumberFormat="1" applyFont="1" applyFill="1" applyBorder="1" applyAlignment="1" applyProtection="1">
      <alignment horizontal="right"/>
    </xf>
    <xf numFmtId="165" fontId="64" fillId="4" borderId="11" xfId="4" quotePrefix="1" applyNumberFormat="1" applyFont="1" applyFill="1" applyBorder="1" applyAlignment="1" applyProtection="1">
      <alignment horizontal="right"/>
    </xf>
    <xf numFmtId="165" fontId="63" fillId="4" borderId="10" xfId="4" quotePrefix="1" applyNumberFormat="1" applyFont="1" applyFill="1" applyBorder="1" applyAlignment="1" applyProtection="1">
      <alignment horizontal="right"/>
    </xf>
    <xf numFmtId="165" fontId="63" fillId="4" borderId="14" xfId="4" applyNumberFormat="1" applyFont="1" applyFill="1" applyBorder="1" applyAlignment="1" applyProtection="1">
      <alignment horizontal="right"/>
    </xf>
    <xf numFmtId="165" fontId="63" fillId="4" borderId="0" xfId="4" applyNumberFormat="1" applyFont="1" applyFill="1" applyBorder="1" applyAlignment="1" applyProtection="1">
      <alignment horizontal="right"/>
    </xf>
    <xf numFmtId="165" fontId="63" fillId="3" borderId="10" xfId="4" quotePrefix="1" applyNumberFormat="1" applyFont="1" applyFill="1" applyBorder="1" applyAlignment="1" applyProtection="1">
      <alignment horizontal="right"/>
    </xf>
    <xf numFmtId="5" fontId="64" fillId="2" borderId="14" xfId="7" applyNumberFormat="1" applyFont="1" applyFill="1" applyBorder="1" applyAlignment="1" applyProtection="1">
      <alignment horizontal="right"/>
    </xf>
    <xf numFmtId="0" fontId="64" fillId="4" borderId="1" xfId="7" applyFont="1" applyFill="1" applyBorder="1" applyAlignment="1" applyProtection="1">
      <alignment horizontal="right"/>
    </xf>
    <xf numFmtId="0" fontId="63" fillId="4" borderId="15" xfId="7" applyFont="1" applyFill="1" applyBorder="1" applyAlignment="1" applyProtection="1">
      <alignment horizontal="right"/>
    </xf>
    <xf numFmtId="0" fontId="63" fillId="3" borderId="15" xfId="7" applyFont="1" applyFill="1" applyBorder="1" applyAlignment="1" applyProtection="1">
      <alignment horizontal="right"/>
    </xf>
    <xf numFmtId="0" fontId="64" fillId="2" borderId="2" xfId="7" applyFont="1" applyFill="1" applyBorder="1" applyProtection="1"/>
    <xf numFmtId="170" fontId="64" fillId="2" borderId="7" xfId="4" applyNumberFormat="1" applyFont="1" applyFill="1" applyBorder="1" applyAlignment="1" applyProtection="1"/>
    <xf numFmtId="170" fontId="64" fillId="4" borderId="11" xfId="7" applyNumberFormat="1" applyFont="1" applyFill="1" applyBorder="1" applyAlignment="1" applyProtection="1">
      <alignment horizontal="right"/>
    </xf>
    <xf numFmtId="170" fontId="64" fillId="2" borderId="7" xfId="4" applyNumberFormat="1" applyFont="1" applyFill="1" applyBorder="1" applyAlignment="1" applyProtection="1">
      <alignment horizontal="right"/>
    </xf>
    <xf numFmtId="167" fontId="63" fillId="4" borderId="17" xfId="7" applyNumberFormat="1" applyFont="1" applyFill="1" applyBorder="1" applyAlignment="1" applyProtection="1">
      <alignment horizontal="right"/>
    </xf>
    <xf numFmtId="167" fontId="63" fillId="4" borderId="14" xfId="7" quotePrefix="1" applyNumberFormat="1" applyFont="1" applyFill="1" applyBorder="1" applyAlignment="1" applyProtection="1">
      <alignment horizontal="right"/>
    </xf>
    <xf numFmtId="167" fontId="63" fillId="4" borderId="0" xfId="7" quotePrefix="1" applyNumberFormat="1" applyFont="1" applyFill="1" applyBorder="1" applyAlignment="1" applyProtection="1">
      <alignment horizontal="right"/>
    </xf>
    <xf numFmtId="167" fontId="64" fillId="4" borderId="12" xfId="7" quotePrefix="1" applyNumberFormat="1" applyFont="1" applyFill="1" applyBorder="1" applyAlignment="1" applyProtection="1">
      <alignment horizontal="right"/>
    </xf>
    <xf numFmtId="167" fontId="63" fillId="3" borderId="17" xfId="7" applyNumberFormat="1" applyFont="1" applyFill="1" applyBorder="1" applyAlignment="1" applyProtection="1">
      <alignment horizontal="right"/>
    </xf>
    <xf numFmtId="39" fontId="64" fillId="2" borderId="14" xfId="7" applyNumberFormat="1" applyFont="1" applyFill="1" applyBorder="1" applyProtection="1"/>
    <xf numFmtId="0" fontId="43" fillId="3" borderId="0" xfId="7" applyFont="1" applyFill="1" applyProtection="1"/>
    <xf numFmtId="37" fontId="43" fillId="0" borderId="0" xfId="11" applyFont="1" applyFill="1" applyAlignment="1" applyProtection="1"/>
    <xf numFmtId="37" fontId="68" fillId="0" borderId="0" xfId="11" applyFont="1" applyFill="1" applyAlignment="1" applyProtection="1">
      <alignment horizontal="center"/>
    </xf>
    <xf numFmtId="37" fontId="67" fillId="0" borderId="0" xfId="11" applyFont="1" applyFill="1" applyAlignment="1" applyProtection="1">
      <alignment horizontal="right"/>
    </xf>
    <xf numFmtId="37" fontId="43" fillId="0" borderId="0" xfId="11" applyFont="1" applyFill="1" applyBorder="1" applyProtection="1"/>
    <xf numFmtId="37" fontId="67" fillId="0" borderId="0" xfId="11" applyFont="1" applyFill="1" applyProtection="1"/>
    <xf numFmtId="0" fontId="49" fillId="3" borderId="0" xfId="14" applyFont="1" applyFill="1" applyBorder="1" applyProtection="1"/>
    <xf numFmtId="0" fontId="51" fillId="3" borderId="0" xfId="14" applyFont="1" applyFill="1" applyBorder="1" applyAlignment="1" applyProtection="1">
      <alignment horizontal="right"/>
    </xf>
    <xf numFmtId="0" fontId="63" fillId="2" borderId="0" xfId="14" applyFont="1" applyFill="1" applyBorder="1" applyAlignment="1" applyProtection="1">
      <alignment horizontal="left"/>
    </xf>
    <xf numFmtId="165" fontId="64" fillId="2" borderId="1" xfId="14" applyNumberFormat="1" applyFont="1" applyFill="1" applyBorder="1" applyAlignment="1" applyProtection="1">
      <alignment horizontal="right"/>
    </xf>
    <xf numFmtId="165" fontId="63" fillId="2" borderId="2" xfId="14" applyNumberFormat="1" applyFont="1" applyFill="1" applyBorder="1" applyAlignment="1" applyProtection="1">
      <alignment horizontal="right"/>
    </xf>
    <xf numFmtId="165" fontId="63" fillId="2" borderId="0" xfId="14" applyNumberFormat="1" applyFont="1" applyFill="1" applyBorder="1" applyAlignment="1" applyProtection="1">
      <alignment horizontal="right"/>
    </xf>
    <xf numFmtId="165" fontId="63" fillId="2" borderId="1" xfId="14" applyNumberFormat="1" applyFont="1" applyFill="1" applyBorder="1" applyAlignment="1" applyProtection="1">
      <alignment horizontal="right"/>
    </xf>
    <xf numFmtId="165" fontId="63" fillId="2" borderId="15" xfId="14" quotePrefix="1" applyNumberFormat="1" applyFont="1" applyFill="1" applyBorder="1" applyAlignment="1" applyProtection="1">
      <alignment horizontal="right"/>
    </xf>
    <xf numFmtId="0" fontId="64" fillId="2" borderId="2" xfId="14" applyFont="1" applyFill="1" applyBorder="1" applyAlignment="1" applyProtection="1">
      <alignment horizontal="right"/>
    </xf>
    <xf numFmtId="37" fontId="63" fillId="0" borderId="0" xfId="11" applyFont="1" applyFill="1" applyProtection="1"/>
    <xf numFmtId="165" fontId="64" fillId="2" borderId="12" xfId="14" applyNumberFormat="1" applyFont="1" applyFill="1" applyBorder="1" applyAlignment="1" applyProtection="1">
      <alignment horizontal="right"/>
    </xf>
    <xf numFmtId="165" fontId="63" fillId="2" borderId="13" xfId="14" applyNumberFormat="1" applyFont="1" applyFill="1" applyBorder="1" applyAlignment="1" applyProtection="1">
      <alignment horizontal="right"/>
    </xf>
    <xf numFmtId="165" fontId="63" fillId="2" borderId="14" xfId="14" quotePrefix="1" applyNumberFormat="1" applyFont="1" applyFill="1" applyBorder="1" applyAlignment="1" applyProtection="1">
      <alignment horizontal="right"/>
    </xf>
    <xf numFmtId="165" fontId="63" fillId="2" borderId="0" xfId="14" quotePrefix="1" applyNumberFormat="1" applyFont="1" applyFill="1" applyBorder="1" applyAlignment="1" applyProtection="1">
      <alignment horizontal="right"/>
    </xf>
    <xf numFmtId="165" fontId="63" fillId="2" borderId="12" xfId="14" quotePrefix="1" applyNumberFormat="1" applyFont="1" applyFill="1" applyBorder="1" applyAlignment="1" applyProtection="1">
      <alignment horizontal="right"/>
    </xf>
    <xf numFmtId="0" fontId="64" fillId="2" borderId="14" xfId="14" quotePrefix="1" applyFont="1" applyFill="1" applyBorder="1" applyAlignment="1" applyProtection="1">
      <alignment horizontal="left" indent="3"/>
    </xf>
    <xf numFmtId="0" fontId="64" fillId="2" borderId="0" xfId="14" applyFont="1" applyFill="1" applyBorder="1" applyAlignment="1" applyProtection="1">
      <alignment horizontal="left"/>
    </xf>
    <xf numFmtId="0" fontId="64" fillId="2" borderId="0" xfId="14" applyFont="1" applyFill="1" applyBorder="1" applyAlignment="1" applyProtection="1">
      <alignment horizontal="right"/>
    </xf>
    <xf numFmtId="0" fontId="63" fillId="2" borderId="0" xfId="14" applyFont="1" applyFill="1" applyBorder="1" applyAlignment="1" applyProtection="1">
      <alignment horizontal="right"/>
    </xf>
    <xf numFmtId="0" fontId="63" fillId="2" borderId="0" xfId="14" applyFont="1" applyFill="1" applyBorder="1" applyProtection="1"/>
    <xf numFmtId="0" fontId="64" fillId="2" borderId="13" xfId="14" applyFont="1" applyFill="1" applyBorder="1" applyProtection="1"/>
    <xf numFmtId="0" fontId="64" fillId="2" borderId="0" xfId="14" applyFont="1" applyFill="1" applyBorder="1" applyAlignment="1" applyProtection="1">
      <alignment horizontal="left"/>
    </xf>
    <xf numFmtId="0" fontId="64" fillId="2" borderId="1" xfId="14" applyFont="1" applyFill="1" applyBorder="1" applyAlignment="1" applyProtection="1">
      <alignment horizontal="right"/>
    </xf>
    <xf numFmtId="0" fontId="63" fillId="2" borderId="15" xfId="14" applyFont="1" applyFill="1" applyBorder="1" applyAlignment="1" applyProtection="1">
      <alignment horizontal="right"/>
    </xf>
    <xf numFmtId="0" fontId="63" fillId="2" borderId="2" xfId="14" applyFont="1" applyFill="1" applyBorder="1" applyProtection="1"/>
    <xf numFmtId="0" fontId="64" fillId="2" borderId="59" xfId="14" applyFont="1" applyFill="1" applyBorder="1" applyAlignment="1" applyProtection="1">
      <alignment horizontal="right"/>
    </xf>
    <xf numFmtId="0" fontId="63" fillId="2" borderId="60" xfId="14" applyFont="1" applyFill="1" applyBorder="1" applyAlignment="1" applyProtection="1">
      <alignment horizontal="right"/>
    </xf>
    <xf numFmtId="0" fontId="63" fillId="2" borderId="61" xfId="14" applyFont="1" applyFill="1" applyBorder="1" applyProtection="1"/>
    <xf numFmtId="0" fontId="63" fillId="2" borderId="9" xfId="7" applyFont="1" applyFill="1" applyBorder="1" applyAlignment="1" applyProtection="1"/>
    <xf numFmtId="165" fontId="64" fillId="4" borderId="8" xfId="14" applyNumberFormat="1" applyFont="1" applyFill="1" applyBorder="1" applyAlignment="1" applyProtection="1">
      <alignment horizontal="right"/>
    </xf>
    <xf numFmtId="165" fontId="63" fillId="4" borderId="9" xfId="14" applyNumberFormat="1" applyFont="1" applyFill="1" applyBorder="1" applyAlignment="1" applyProtection="1">
      <alignment horizontal="right"/>
    </xf>
    <xf numFmtId="165" fontId="63" fillId="4" borderId="7" xfId="14" applyNumberFormat="1" applyFont="1" applyFill="1" applyBorder="1" applyAlignment="1" applyProtection="1">
      <alignment horizontal="right"/>
    </xf>
    <xf numFmtId="165" fontId="63" fillId="4" borderId="0" xfId="14" applyNumberFormat="1" applyFont="1" applyFill="1" applyBorder="1" applyAlignment="1" applyProtection="1">
      <alignment horizontal="right"/>
    </xf>
    <xf numFmtId="165" fontId="63" fillId="3" borderId="9" xfId="14" applyNumberFormat="1" applyFont="1" applyFill="1" applyBorder="1" applyAlignment="1" applyProtection="1">
      <alignment horizontal="right"/>
    </xf>
    <xf numFmtId="168" fontId="64" fillId="2" borderId="7" xfId="4" applyNumberFormat="1" applyFont="1" applyFill="1" applyBorder="1" applyAlignment="1" applyProtection="1"/>
    <xf numFmtId="165" fontId="64" fillId="4" borderId="11" xfId="14" applyNumberFormat="1" applyFont="1" applyFill="1" applyBorder="1" applyAlignment="1" applyProtection="1">
      <alignment horizontal="right"/>
    </xf>
    <xf numFmtId="0" fontId="63" fillId="2" borderId="18" xfId="7" applyFont="1" applyFill="1" applyBorder="1" applyAlignment="1" applyProtection="1"/>
    <xf numFmtId="165" fontId="63" fillId="4" borderId="17" xfId="14" applyNumberFormat="1" applyFont="1" applyFill="1" applyBorder="1" applyAlignment="1" applyProtection="1">
      <alignment horizontal="right"/>
    </xf>
    <xf numFmtId="165" fontId="63" fillId="4" borderId="10" xfId="14" applyNumberFormat="1" applyFont="1" applyFill="1" applyBorder="1" applyAlignment="1" applyProtection="1">
      <alignment horizontal="right"/>
    </xf>
    <xf numFmtId="165" fontId="63" fillId="4" borderId="14" xfId="14" applyNumberFormat="1" applyFont="1" applyFill="1" applyBorder="1" applyAlignment="1" applyProtection="1">
      <alignment horizontal="right"/>
    </xf>
    <xf numFmtId="165" fontId="64" fillId="4" borderId="12" xfId="14" applyNumberFormat="1" applyFont="1" applyFill="1" applyBorder="1" applyAlignment="1" applyProtection="1">
      <alignment horizontal="right"/>
    </xf>
    <xf numFmtId="168" fontId="64" fillId="2" borderId="14" xfId="4" applyNumberFormat="1" applyFont="1" applyFill="1" applyBorder="1" applyAlignment="1" applyProtection="1"/>
    <xf numFmtId="0" fontId="63" fillId="4" borderId="15" xfId="14" applyFont="1" applyFill="1" applyBorder="1" applyAlignment="1" applyProtection="1">
      <alignment horizontal="right"/>
    </xf>
    <xf numFmtId="0" fontId="63" fillId="4" borderId="7" xfId="14" applyFont="1" applyFill="1" applyBorder="1" applyProtection="1"/>
    <xf numFmtId="0" fontId="63" fillId="4" borderId="0" xfId="14" applyFont="1" applyFill="1" applyBorder="1" applyProtection="1"/>
    <xf numFmtId="0" fontId="64" fillId="4" borderId="59" xfId="14" applyFont="1" applyFill="1" applyBorder="1" applyAlignment="1" applyProtection="1">
      <alignment horizontal="right"/>
    </xf>
    <xf numFmtId="0" fontId="63" fillId="3" borderId="15" xfId="14" applyFont="1" applyFill="1" applyBorder="1" applyAlignment="1" applyProtection="1">
      <alignment horizontal="right"/>
    </xf>
    <xf numFmtId="0" fontId="64" fillId="2" borderId="61" xfId="14" applyFont="1" applyFill="1" applyBorder="1" applyProtection="1"/>
    <xf numFmtId="0" fontId="64" fillId="4" borderId="6" xfId="14" applyFont="1" applyFill="1" applyBorder="1" applyAlignment="1" applyProtection="1">
      <alignment horizontal="right"/>
    </xf>
    <xf numFmtId="0" fontId="63" fillId="4" borderId="0" xfId="14" applyFont="1" applyFill="1" applyBorder="1" applyAlignment="1" applyProtection="1">
      <alignment horizontal="right"/>
    </xf>
    <xf numFmtId="0" fontId="63" fillId="3" borderId="0" xfId="14" applyFont="1" applyFill="1" applyBorder="1" applyAlignment="1" applyProtection="1">
      <alignment horizontal="right"/>
    </xf>
    <xf numFmtId="0" fontId="64" fillId="2" borderId="7" xfId="14" applyFont="1" applyFill="1" applyBorder="1" applyProtection="1"/>
    <xf numFmtId="0" fontId="63" fillId="2" borderId="0" xfId="7" quotePrefix="1" applyFont="1" applyFill="1" applyBorder="1" applyAlignment="1" applyProtection="1">
      <alignment horizontal="left" indent="2"/>
    </xf>
    <xf numFmtId="0" fontId="63" fillId="4" borderId="7" xfId="14" applyFont="1" applyFill="1" applyBorder="1" applyAlignment="1" applyProtection="1">
      <alignment horizontal="right"/>
    </xf>
    <xf numFmtId="177" fontId="63" fillId="4" borderId="7" xfId="4" applyNumberFormat="1" applyFont="1" applyFill="1" applyBorder="1" applyAlignment="1" applyProtection="1">
      <alignment horizontal="right"/>
    </xf>
    <xf numFmtId="177" fontId="63" fillId="4" borderId="0" xfId="4" applyNumberFormat="1" applyFont="1" applyFill="1" applyBorder="1" applyAlignment="1" applyProtection="1">
      <alignment horizontal="right"/>
    </xf>
    <xf numFmtId="177" fontId="64" fillId="4" borderId="8" xfId="4" applyNumberFormat="1" applyFont="1" applyFill="1" applyBorder="1" applyAlignment="1" applyProtection="1">
      <alignment horizontal="right"/>
    </xf>
    <xf numFmtId="178" fontId="63" fillId="3" borderId="9" xfId="4" applyNumberFormat="1" applyFont="1" applyFill="1" applyBorder="1" applyAlignment="1" applyProtection="1">
      <alignment horizontal="right"/>
    </xf>
    <xf numFmtId="0" fontId="63" fillId="3" borderId="9" xfId="14" applyFont="1" applyFill="1" applyBorder="1" applyAlignment="1" applyProtection="1">
      <alignment horizontal="left"/>
    </xf>
    <xf numFmtId="0" fontId="63" fillId="3" borderId="9" xfId="14" quotePrefix="1" applyFont="1" applyFill="1" applyBorder="1" applyAlignment="1" applyProtection="1">
      <alignment horizontal="left"/>
    </xf>
    <xf numFmtId="0" fontId="63" fillId="2" borderId="0" xfId="7" applyFont="1" applyFill="1" applyBorder="1" applyAlignment="1" applyProtection="1">
      <alignment horizontal="left" indent="2"/>
    </xf>
    <xf numFmtId="177" fontId="64" fillId="4" borderId="6" xfId="4" applyNumberFormat="1" applyFont="1" applyFill="1" applyBorder="1" applyAlignment="1" applyProtection="1">
      <alignment horizontal="right"/>
    </xf>
    <xf numFmtId="178" fontId="63" fillId="3" borderId="0" xfId="4" applyNumberFormat="1" applyFont="1" applyFill="1" applyBorder="1" applyAlignment="1" applyProtection="1">
      <alignment horizontal="right"/>
    </xf>
    <xf numFmtId="0" fontId="63" fillId="3" borderId="9" xfId="14" quotePrefix="1" applyFont="1" applyFill="1" applyBorder="1" applyAlignment="1" applyProtection="1">
      <alignment horizontal="left" wrapText="1"/>
    </xf>
    <xf numFmtId="181" fontId="63" fillId="4" borderId="9" xfId="14" applyNumberFormat="1" applyFont="1" applyFill="1" applyBorder="1" applyAlignment="1" applyProtection="1">
      <alignment horizontal="right"/>
    </xf>
    <xf numFmtId="170" fontId="63" fillId="4" borderId="7" xfId="14" applyNumberFormat="1" applyFont="1" applyFill="1" applyBorder="1" applyAlignment="1" applyProtection="1">
      <alignment horizontal="right"/>
    </xf>
    <xf numFmtId="170" fontId="63" fillId="4" borderId="0" xfId="14" applyNumberFormat="1" applyFont="1" applyFill="1" applyBorder="1" applyAlignment="1" applyProtection="1">
      <alignment horizontal="right"/>
    </xf>
    <xf numFmtId="170" fontId="64" fillId="4" borderId="8" xfId="14" applyNumberFormat="1" applyFont="1" applyFill="1" applyBorder="1" applyAlignment="1" applyProtection="1">
      <alignment horizontal="right"/>
    </xf>
    <xf numFmtId="181" fontId="63" fillId="3" borderId="9" xfId="14" applyNumberFormat="1" applyFont="1" applyFill="1" applyBorder="1" applyAlignment="1" applyProtection="1">
      <alignment horizontal="right"/>
    </xf>
    <xf numFmtId="0" fontId="64" fillId="2" borderId="10" xfId="7" applyFont="1" applyFill="1" applyBorder="1" applyAlignment="1" applyProtection="1"/>
    <xf numFmtId="181" fontId="63" fillId="4" borderId="10" xfId="14" applyNumberFormat="1" applyFont="1" applyFill="1" applyBorder="1" applyAlignment="1" applyProtection="1">
      <alignment horizontal="right"/>
    </xf>
    <xf numFmtId="0" fontId="64" fillId="2" borderId="18" xfId="7" applyFont="1" applyFill="1" applyBorder="1" applyAlignment="1" applyProtection="1"/>
    <xf numFmtId="170" fontId="64" fillId="4" borderId="38" xfId="14" applyNumberFormat="1" applyFont="1" applyFill="1" applyBorder="1" applyAlignment="1" applyProtection="1">
      <alignment horizontal="right"/>
    </xf>
    <xf numFmtId="170" fontId="63" fillId="4" borderId="39" xfId="14" applyNumberFormat="1" applyFont="1" applyFill="1" applyBorder="1" applyAlignment="1" applyProtection="1">
      <alignment horizontal="right"/>
    </xf>
    <xf numFmtId="170" fontId="63" fillId="4" borderId="40" xfId="14" applyNumberFormat="1" applyFont="1" applyFill="1" applyBorder="1" applyAlignment="1" applyProtection="1">
      <alignment horizontal="right"/>
    </xf>
    <xf numFmtId="170" fontId="63" fillId="4" borderId="19" xfId="14" applyNumberFormat="1" applyFont="1" applyFill="1" applyBorder="1" applyAlignment="1" applyProtection="1">
      <alignment horizontal="right"/>
    </xf>
    <xf numFmtId="170" fontId="63" fillId="3" borderId="39" xfId="14" applyNumberFormat="1" applyFont="1" applyFill="1" applyBorder="1" applyAlignment="1" applyProtection="1">
      <alignment horizontal="right"/>
    </xf>
    <xf numFmtId="0" fontId="64" fillId="2" borderId="40" xfId="14" applyFont="1" applyFill="1" applyBorder="1" applyProtection="1"/>
    <xf numFmtId="0" fontId="64" fillId="2" borderId="9" xfId="7" applyFont="1" applyFill="1" applyBorder="1" applyAlignment="1" applyProtection="1"/>
    <xf numFmtId="184" fontId="63" fillId="4" borderId="17" xfId="14" applyNumberFormat="1" applyFont="1" applyFill="1" applyBorder="1" applyAlignment="1" applyProtection="1">
      <alignment horizontal="right"/>
    </xf>
    <xf numFmtId="177" fontId="63" fillId="4" borderId="14" xfId="4" applyNumberFormat="1" applyFont="1" applyFill="1" applyBorder="1" applyAlignment="1" applyProtection="1">
      <alignment horizontal="right"/>
    </xf>
    <xf numFmtId="177" fontId="64" fillId="4" borderId="12" xfId="4" applyNumberFormat="1" applyFont="1" applyFill="1" applyBorder="1" applyAlignment="1" applyProtection="1">
      <alignment horizontal="right"/>
    </xf>
    <xf numFmtId="165" fontId="64" fillId="4" borderId="17" xfId="4" applyNumberFormat="1" applyFont="1" applyFill="1" applyBorder="1" applyAlignment="1" applyProtection="1">
      <alignment horizontal="right"/>
    </xf>
    <xf numFmtId="165" fontId="63" fillId="3" borderId="17" xfId="4" applyNumberFormat="1" applyFont="1" applyFill="1" applyBorder="1" applyAlignment="1" applyProtection="1">
      <alignment horizontal="right"/>
    </xf>
    <xf numFmtId="0" fontId="64" fillId="2" borderId="14" xfId="14" applyFont="1" applyFill="1" applyBorder="1" applyProtection="1"/>
    <xf numFmtId="0" fontId="69" fillId="4" borderId="6" xfId="14" applyFont="1" applyFill="1" applyBorder="1" applyAlignment="1" applyProtection="1">
      <alignment horizontal="right"/>
    </xf>
    <xf numFmtId="0" fontId="70" fillId="4" borderId="0" xfId="14" applyFont="1" applyFill="1" applyBorder="1" applyAlignment="1" applyProtection="1">
      <alignment horizontal="right"/>
    </xf>
    <xf numFmtId="0" fontId="70" fillId="3" borderId="0" xfId="14" applyFont="1" applyFill="1" applyBorder="1" applyAlignment="1" applyProtection="1">
      <alignment horizontal="right"/>
    </xf>
    <xf numFmtId="165" fontId="63" fillId="4" borderId="13" xfId="14" applyNumberFormat="1" applyFont="1" applyFill="1" applyBorder="1" applyAlignment="1" applyProtection="1">
      <alignment horizontal="right"/>
    </xf>
    <xf numFmtId="165" fontId="63" fillId="4" borderId="13" xfId="1" applyNumberFormat="1" applyFont="1" applyFill="1" applyBorder="1" applyAlignment="1" applyProtection="1">
      <alignment horizontal="right"/>
    </xf>
    <xf numFmtId="165" fontId="64" fillId="4" borderId="12" xfId="1" applyNumberFormat="1" applyFont="1" applyFill="1" applyBorder="1" applyAlignment="1" applyProtection="1">
      <alignment horizontal="right"/>
    </xf>
    <xf numFmtId="165" fontId="64" fillId="4" borderId="13" xfId="4" applyNumberFormat="1" applyFont="1" applyFill="1" applyBorder="1" applyAlignment="1" applyProtection="1">
      <alignment horizontal="right"/>
    </xf>
    <xf numFmtId="165" fontId="63" fillId="3" borderId="13" xfId="4" applyNumberFormat="1" applyFont="1" applyFill="1" applyBorder="1" applyAlignment="1" applyProtection="1">
      <alignment horizontal="right"/>
    </xf>
    <xf numFmtId="179" fontId="64" fillId="2" borderId="14" xfId="2" applyNumberFormat="1" applyFont="1" applyFill="1" applyBorder="1" applyAlignment="1" applyProtection="1"/>
    <xf numFmtId="41" fontId="63" fillId="4" borderId="15" xfId="1" applyNumberFormat="1" applyFont="1" applyFill="1" applyBorder="1" applyAlignment="1" applyProtection="1">
      <alignment horizontal="right"/>
    </xf>
    <xf numFmtId="41" fontId="63" fillId="4" borderId="2" xfId="4" applyNumberFormat="1" applyFont="1" applyFill="1" applyBorder="1" applyAlignment="1" applyProtection="1">
      <alignment horizontal="right"/>
    </xf>
    <xf numFmtId="41" fontId="63" fillId="4" borderId="19" xfId="4" applyNumberFormat="1" applyFont="1" applyFill="1" applyBorder="1" applyAlignment="1" applyProtection="1">
      <alignment horizontal="right"/>
    </xf>
    <xf numFmtId="41" fontId="64" fillId="4" borderId="59" xfId="1" applyNumberFormat="1" applyFont="1" applyFill="1" applyBorder="1" applyAlignment="1" applyProtection="1">
      <alignment horizontal="right"/>
    </xf>
    <xf numFmtId="41" fontId="63" fillId="4" borderId="15" xfId="4" applyNumberFormat="1" applyFont="1" applyFill="1" applyBorder="1" applyAlignment="1" applyProtection="1">
      <alignment horizontal="right"/>
    </xf>
    <xf numFmtId="41" fontId="63" fillId="4" borderId="61" xfId="4" applyNumberFormat="1" applyFont="1" applyFill="1" applyBorder="1" applyAlignment="1" applyProtection="1">
      <alignment horizontal="right"/>
    </xf>
    <xf numFmtId="179" fontId="64" fillId="5" borderId="6" xfId="2" applyNumberFormat="1" applyFont="1" applyFill="1" applyBorder="1" applyAlignment="1" applyProtection="1"/>
    <xf numFmtId="0" fontId="63" fillId="3" borderId="0" xfId="7" applyFont="1" applyFill="1" applyAlignment="1" applyProtection="1">
      <alignment horizontal="center"/>
    </xf>
    <xf numFmtId="0" fontId="63" fillId="4" borderId="43" xfId="7" applyFont="1" applyFill="1" applyBorder="1" applyAlignment="1" applyProtection="1">
      <alignment horizontal="left" indent="2"/>
    </xf>
    <xf numFmtId="41" fontId="64" fillId="4" borderId="57" xfId="14" applyNumberFormat="1" applyFont="1" applyFill="1" applyBorder="1" applyAlignment="1" applyProtection="1">
      <alignment horizontal="right"/>
    </xf>
    <xf numFmtId="41" fontId="63" fillId="4" borderId="43" xfId="14" applyNumberFormat="1" applyFont="1" applyFill="1" applyBorder="1" applyAlignment="1" applyProtection="1">
      <alignment horizontal="right"/>
    </xf>
    <xf numFmtId="41" fontId="63" fillId="4" borderId="7" xfId="14" applyNumberFormat="1" applyFont="1" applyFill="1" applyBorder="1" applyAlignment="1" applyProtection="1">
      <alignment horizontal="right"/>
    </xf>
    <xf numFmtId="41" fontId="63" fillId="4" borderId="0" xfId="14" applyNumberFormat="1" applyFont="1" applyFill="1" applyBorder="1" applyAlignment="1" applyProtection="1">
      <alignment horizontal="right"/>
    </xf>
    <xf numFmtId="37" fontId="63" fillId="4" borderId="7" xfId="11" applyFont="1" applyFill="1" applyBorder="1" applyProtection="1"/>
    <xf numFmtId="0" fontId="63" fillId="4" borderId="45" xfId="7" applyFont="1" applyFill="1" applyBorder="1" applyAlignment="1" applyProtection="1">
      <alignment horizontal="left" indent="2"/>
    </xf>
    <xf numFmtId="41" fontId="64" fillId="4" borderId="58" xfId="14" applyNumberFormat="1" applyFont="1" applyFill="1" applyBorder="1" applyAlignment="1" applyProtection="1">
      <alignment horizontal="right"/>
    </xf>
    <xf numFmtId="41" fontId="63" fillId="4" borderId="0" xfId="1" applyNumberFormat="1" applyFont="1" applyFill="1" applyBorder="1" applyAlignment="1" applyProtection="1">
      <alignment horizontal="right"/>
    </xf>
    <xf numFmtId="41" fontId="63" fillId="4" borderId="7" xfId="4" applyNumberFormat="1" applyFont="1" applyFill="1" applyBorder="1" applyAlignment="1" applyProtection="1">
      <alignment horizontal="right"/>
    </xf>
    <xf numFmtId="41" fontId="64" fillId="4" borderId="6" xfId="1" applyNumberFormat="1" applyFont="1" applyFill="1" applyBorder="1" applyAlignment="1" applyProtection="1">
      <alignment horizontal="right"/>
    </xf>
    <xf numFmtId="41" fontId="63" fillId="4" borderId="0" xfId="4" applyNumberFormat="1" applyFont="1" applyFill="1" applyBorder="1" applyAlignment="1" applyProtection="1">
      <alignment horizontal="right"/>
    </xf>
    <xf numFmtId="41" fontId="63" fillId="4" borderId="13" xfId="14" applyNumberFormat="1" applyFont="1" applyFill="1" applyBorder="1" applyAlignment="1" applyProtection="1">
      <alignment horizontal="right"/>
    </xf>
    <xf numFmtId="41" fontId="63" fillId="4" borderId="14" xfId="4" applyNumberFormat="1" applyFont="1" applyFill="1" applyBorder="1" applyAlignment="1" applyProtection="1">
      <alignment horizontal="right"/>
    </xf>
    <xf numFmtId="41" fontId="64" fillId="4" borderId="12" xfId="1" applyNumberFormat="1" applyFont="1" applyFill="1" applyBorder="1" applyAlignment="1" applyProtection="1">
      <alignment horizontal="right"/>
    </xf>
    <xf numFmtId="37" fontId="63" fillId="4" borderId="14" xfId="11" applyFont="1" applyFill="1" applyBorder="1" applyProtection="1"/>
    <xf numFmtId="0" fontId="49" fillId="2" borderId="18" xfId="7" applyFont="1" applyFill="1" applyBorder="1" applyAlignment="1" applyProtection="1">
      <alignment horizontal="left" indent="2"/>
    </xf>
    <xf numFmtId="0" fontId="49" fillId="2" borderId="0" xfId="7" applyFont="1" applyFill="1" applyBorder="1" applyAlignment="1" applyProtection="1">
      <alignment horizontal="left" indent="2"/>
    </xf>
    <xf numFmtId="0" fontId="43" fillId="3" borderId="0" xfId="14" applyFont="1" applyFill="1" applyProtection="1"/>
    <xf numFmtId="0" fontId="40" fillId="0" borderId="0" xfId="11" applyNumberFormat="1" applyFont="1" applyFill="1" applyBorder="1" applyAlignment="1" applyProtection="1">
      <alignment horizontal="left"/>
    </xf>
    <xf numFmtId="0" fontId="46" fillId="4" borderId="0" xfId="14" applyFont="1" applyFill="1" applyAlignment="1" applyProtection="1">
      <alignment vertical="top"/>
      <protection locked="0"/>
    </xf>
    <xf numFmtId="37" fontId="43" fillId="4" borderId="0" xfId="11" applyFont="1" applyFill="1" applyAlignment="1" applyProtection="1"/>
    <xf numFmtId="37" fontId="43" fillId="0" borderId="0" xfId="15" applyFont="1" applyFill="1" applyProtection="1"/>
    <xf numFmtId="37" fontId="34" fillId="0" borderId="0" xfId="15" applyFont="1" applyFill="1" applyProtection="1"/>
    <xf numFmtId="0" fontId="43" fillId="2" borderId="0" xfId="14" applyFont="1" applyFill="1" applyBorder="1" applyProtection="1"/>
    <xf numFmtId="0" fontId="68" fillId="2" borderId="0" xfId="14" applyFont="1" applyFill="1" applyBorder="1" applyAlignment="1" applyProtection="1">
      <alignment horizontal="right"/>
    </xf>
    <xf numFmtId="0" fontId="43" fillId="2" borderId="0" xfId="14" applyFont="1" applyFill="1" applyProtection="1"/>
    <xf numFmtId="165" fontId="63" fillId="2" borderId="15" xfId="14" applyNumberFormat="1" applyFont="1" applyFill="1" applyBorder="1" applyAlignment="1" applyProtection="1">
      <alignment horizontal="right"/>
    </xf>
    <xf numFmtId="165" fontId="64" fillId="2" borderId="2" xfId="14" applyNumberFormat="1" applyFont="1" applyFill="1" applyBorder="1" applyAlignment="1" applyProtection="1">
      <alignment horizontal="right"/>
    </xf>
    <xf numFmtId="165" fontId="64" fillId="2" borderId="6" xfId="14" applyNumberFormat="1" applyFont="1" applyFill="1" applyBorder="1" applyAlignment="1" applyProtection="1">
      <alignment horizontal="right"/>
    </xf>
    <xf numFmtId="49" fontId="63" fillId="2" borderId="2" xfId="14" applyNumberFormat="1" applyFont="1" applyFill="1" applyBorder="1" applyAlignment="1" applyProtection="1">
      <alignment horizontal="right"/>
    </xf>
    <xf numFmtId="0" fontId="72" fillId="2" borderId="0" xfId="14" applyFont="1" applyFill="1" applyBorder="1" applyAlignment="1" applyProtection="1">
      <alignment horizontal="left"/>
    </xf>
    <xf numFmtId="165" fontId="63" fillId="2" borderId="12" xfId="14" applyNumberFormat="1" applyFont="1" applyFill="1" applyBorder="1" applyAlignment="1" applyProtection="1">
      <alignment horizontal="right"/>
    </xf>
    <xf numFmtId="0" fontId="63" fillId="2" borderId="14" xfId="14" quotePrefix="1" applyFont="1" applyFill="1" applyBorder="1" applyAlignment="1" applyProtection="1">
      <alignment horizontal="right"/>
    </xf>
    <xf numFmtId="168" fontId="70" fillId="2" borderId="4" xfId="4" applyNumberFormat="1" applyFont="1" applyFill="1" applyBorder="1" applyAlignment="1" applyProtection="1">
      <alignment horizontal="left"/>
    </xf>
    <xf numFmtId="168" fontId="70" fillId="2" borderId="0" xfId="4" applyNumberFormat="1" applyFont="1" applyFill="1" applyBorder="1" applyAlignment="1" applyProtection="1">
      <alignment horizontal="left"/>
    </xf>
    <xf numFmtId="168" fontId="70" fillId="2" borderId="13" xfId="4" applyNumberFormat="1" applyFont="1" applyFill="1" applyBorder="1" applyAlignment="1" applyProtection="1">
      <alignment horizontal="left"/>
    </xf>
    <xf numFmtId="167" fontId="63" fillId="2" borderId="13" xfId="4" applyFont="1" applyFill="1" applyBorder="1" applyAlignment="1" applyProtection="1">
      <alignment horizontal="left"/>
    </xf>
    <xf numFmtId="168" fontId="70" fillId="2" borderId="1" xfId="4" applyNumberFormat="1" applyFont="1" applyFill="1" applyBorder="1" applyAlignment="1" applyProtection="1">
      <alignment horizontal="left"/>
    </xf>
    <xf numFmtId="168" fontId="70" fillId="2" borderId="15" xfId="4" applyNumberFormat="1" applyFont="1" applyFill="1" applyBorder="1" applyAlignment="1" applyProtection="1">
      <alignment horizontal="left"/>
    </xf>
    <xf numFmtId="168" fontId="70" fillId="2" borderId="2" xfId="4" applyNumberFormat="1" applyFont="1" applyFill="1" applyBorder="1" applyAlignment="1" applyProtection="1">
      <alignment horizontal="left"/>
    </xf>
    <xf numFmtId="168" fontId="70" fillId="2" borderId="6" xfId="4" applyNumberFormat="1" applyFont="1" applyFill="1" applyBorder="1" applyAlignment="1" applyProtection="1">
      <alignment horizontal="left"/>
    </xf>
    <xf numFmtId="167" fontId="63" fillId="2" borderId="7" xfId="4" applyFont="1" applyFill="1" applyBorder="1" applyAlignment="1" applyProtection="1">
      <alignment horizontal="left"/>
    </xf>
    <xf numFmtId="0" fontId="70" fillId="2" borderId="9" xfId="14" applyFont="1" applyFill="1" applyBorder="1" applyAlignment="1" applyProtection="1">
      <alignment horizontal="left" indent="2"/>
    </xf>
    <xf numFmtId="0" fontId="63" fillId="2" borderId="9" xfId="14" quotePrefix="1" applyFont="1" applyFill="1" applyBorder="1" applyAlignment="1" applyProtection="1">
      <alignment horizontal="left"/>
    </xf>
    <xf numFmtId="165" fontId="63" fillId="2" borderId="9" xfId="4" applyNumberFormat="1" applyFont="1" applyFill="1" applyBorder="1" applyAlignment="1" applyProtection="1">
      <alignment horizontal="right"/>
    </xf>
    <xf numFmtId="165" fontId="63" fillId="2" borderId="7" xfId="4" applyNumberFormat="1" applyFont="1" applyFill="1" applyBorder="1" applyAlignment="1" applyProtection="1">
      <alignment horizontal="right"/>
    </xf>
    <xf numFmtId="165" fontId="63" fillId="2" borderId="0" xfId="4" applyNumberFormat="1" applyFont="1" applyFill="1" applyBorder="1" applyAlignment="1" applyProtection="1">
      <alignment horizontal="right"/>
    </xf>
    <xf numFmtId="165" fontId="63" fillId="2" borderId="8" xfId="4" applyNumberFormat="1" applyFont="1" applyFill="1" applyBorder="1" applyAlignment="1" applyProtection="1">
      <alignment horizontal="right"/>
    </xf>
    <xf numFmtId="168" fontId="63" fillId="2" borderId="7" xfId="4" applyNumberFormat="1" applyFont="1" applyFill="1" applyBorder="1" applyAlignment="1" applyProtection="1"/>
    <xf numFmtId="0" fontId="63" fillId="2" borderId="9" xfId="14" applyFont="1" applyFill="1" applyBorder="1" applyAlignment="1" applyProtection="1">
      <alignment horizontal="left" indent="2"/>
    </xf>
    <xf numFmtId="0" fontId="63" fillId="4" borderId="9" xfId="14" quotePrefix="1" applyFont="1" applyFill="1" applyBorder="1" applyAlignment="1" applyProtection="1">
      <alignment horizontal="left"/>
    </xf>
    <xf numFmtId="165" fontId="63" fillId="4" borderId="13" xfId="4" applyNumberFormat="1" applyFont="1" applyFill="1" applyBorder="1" applyAlignment="1" applyProtection="1">
      <alignment horizontal="right"/>
    </xf>
    <xf numFmtId="165" fontId="63" fillId="2" borderId="13" xfId="4" applyNumberFormat="1" applyFont="1" applyFill="1" applyBorder="1" applyAlignment="1" applyProtection="1">
      <alignment horizontal="right"/>
    </xf>
    <xf numFmtId="165" fontId="63" fillId="2" borderId="14" xfId="4" applyNumberFormat="1" applyFont="1" applyFill="1" applyBorder="1" applyAlignment="1" applyProtection="1">
      <alignment horizontal="right"/>
    </xf>
    <xf numFmtId="165" fontId="63" fillId="2" borderId="12" xfId="4" applyNumberFormat="1" applyFont="1" applyFill="1" applyBorder="1" applyAlignment="1" applyProtection="1">
      <alignment horizontal="right"/>
    </xf>
    <xf numFmtId="165" fontId="63" fillId="2" borderId="17" xfId="4" applyNumberFormat="1" applyFont="1" applyFill="1" applyBorder="1" applyAlignment="1" applyProtection="1">
      <alignment horizontal="right"/>
    </xf>
    <xf numFmtId="168" fontId="63" fillId="2" borderId="14" xfId="4" applyNumberFormat="1" applyFont="1" applyFill="1" applyBorder="1" applyAlignment="1" applyProtection="1"/>
    <xf numFmtId="0" fontId="63" fillId="2" borderId="10" xfId="14" applyFont="1" applyFill="1" applyBorder="1" applyAlignment="1" applyProtection="1">
      <alignment horizontal="left" indent="2"/>
    </xf>
    <xf numFmtId="0" fontId="63" fillId="2" borderId="9" xfId="14" applyFont="1" applyFill="1" applyBorder="1" applyAlignment="1" applyProtection="1">
      <alignment horizontal="left"/>
    </xf>
    <xf numFmtId="165" fontId="63" fillId="4" borderId="13" xfId="4" applyNumberFormat="1" applyFont="1" applyFill="1" applyBorder="1" applyAlignment="1" applyProtection="1">
      <alignment horizontal="right" indent="1"/>
    </xf>
    <xf numFmtId="165" fontId="63" fillId="3" borderId="13" xfId="4" applyNumberFormat="1" applyFont="1" applyFill="1" applyBorder="1" applyAlignment="1" applyProtection="1">
      <alignment horizontal="right" indent="1"/>
    </xf>
    <xf numFmtId="165" fontId="63" fillId="2" borderId="14" xfId="4" applyNumberFormat="1" applyFont="1" applyFill="1" applyBorder="1" applyAlignment="1" applyProtection="1">
      <alignment horizontal="right" indent="1"/>
    </xf>
    <xf numFmtId="165" fontId="63" fillId="2" borderId="0" xfId="4" applyNumberFormat="1" applyFont="1" applyFill="1" applyBorder="1" applyAlignment="1" applyProtection="1">
      <alignment horizontal="right" indent="1"/>
    </xf>
    <xf numFmtId="165" fontId="63" fillId="2" borderId="12" xfId="4" applyNumberFormat="1" applyFont="1" applyFill="1" applyBorder="1" applyAlignment="1" applyProtection="1">
      <alignment horizontal="right" indent="1"/>
    </xf>
    <xf numFmtId="165" fontId="63" fillId="3" borderId="18" xfId="4" applyNumberFormat="1" applyFont="1" applyFill="1" applyBorder="1" applyAlignment="1" applyProtection="1">
      <alignment horizontal="right"/>
    </xf>
    <xf numFmtId="165" fontId="63" fillId="2" borderId="18" xfId="4" applyNumberFormat="1" applyFont="1" applyFill="1" applyBorder="1" applyAlignment="1" applyProtection="1">
      <alignment horizontal="right"/>
    </xf>
    <xf numFmtId="165" fontId="63" fillId="2" borderId="20" xfId="4" applyNumberFormat="1" applyFont="1" applyFill="1" applyBorder="1" applyAlignment="1" applyProtection="1">
      <alignment horizontal="right"/>
    </xf>
    <xf numFmtId="165" fontId="64" fillId="4" borderId="18" xfId="4" applyNumberFormat="1" applyFont="1" applyFill="1" applyBorder="1" applyAlignment="1" applyProtection="1">
      <alignment horizontal="right"/>
    </xf>
    <xf numFmtId="165" fontId="63" fillId="3" borderId="4" xfId="4" applyNumberFormat="1" applyFont="1" applyFill="1" applyBorder="1" applyAlignment="1" applyProtection="1">
      <alignment horizontal="right" indent="1"/>
    </xf>
    <xf numFmtId="165" fontId="63" fillId="2" borderId="5" xfId="4" applyNumberFormat="1" applyFont="1" applyFill="1" applyBorder="1" applyAlignment="1" applyProtection="1">
      <alignment horizontal="right" indent="1"/>
    </xf>
    <xf numFmtId="165" fontId="63" fillId="2" borderId="3" xfId="4" applyNumberFormat="1" applyFont="1" applyFill="1" applyBorder="1" applyAlignment="1" applyProtection="1">
      <alignment horizontal="right" indent="1"/>
    </xf>
    <xf numFmtId="165" fontId="63" fillId="2" borderId="4" xfId="4" applyNumberFormat="1" applyFont="1" applyFill="1" applyBorder="1" applyAlignment="1" applyProtection="1">
      <alignment horizontal="right" indent="1"/>
    </xf>
    <xf numFmtId="168" fontId="63" fillId="2" borderId="5" xfId="4" applyNumberFormat="1" applyFont="1" applyFill="1" applyBorder="1" applyAlignment="1" applyProtection="1"/>
    <xf numFmtId="0" fontId="63" fillId="2" borderId="10" xfId="14" applyFont="1" applyFill="1" applyBorder="1" applyAlignment="1" applyProtection="1">
      <alignment horizontal="left"/>
    </xf>
    <xf numFmtId="165" fontId="63" fillId="2" borderId="27" xfId="4" applyNumberFormat="1" applyFont="1" applyFill="1" applyBorder="1" applyAlignment="1" applyProtection="1">
      <alignment horizontal="right" indent="1"/>
    </xf>
    <xf numFmtId="165" fontId="63" fillId="2" borderId="28" xfId="4" applyNumberFormat="1" applyFont="1" applyFill="1" applyBorder="1" applyAlignment="1" applyProtection="1">
      <alignment horizontal="right" indent="1"/>
    </xf>
    <xf numFmtId="165" fontId="63" fillId="2" borderId="26" xfId="4" applyNumberFormat="1" applyFont="1" applyFill="1" applyBorder="1" applyAlignment="1" applyProtection="1">
      <alignment horizontal="right" indent="1"/>
    </xf>
    <xf numFmtId="168" fontId="63" fillId="2" borderId="27" xfId="4" applyNumberFormat="1" applyFont="1" applyFill="1" applyBorder="1" applyAlignment="1" applyProtection="1"/>
    <xf numFmtId="165" fontId="64" fillId="4" borderId="4" xfId="4" applyNumberFormat="1" applyFont="1" applyFill="1" applyBorder="1" applyAlignment="1" applyProtection="1">
      <alignment horizontal="right"/>
    </xf>
    <xf numFmtId="165" fontId="63" fillId="2" borderId="4" xfId="4" applyNumberFormat="1" applyFont="1" applyFill="1" applyBorder="1" applyAlignment="1" applyProtection="1">
      <alignment horizontal="right"/>
    </xf>
    <xf numFmtId="168" fontId="63" fillId="2" borderId="4" xfId="4" applyNumberFormat="1" applyFont="1" applyFill="1" applyBorder="1" applyAlignment="1" applyProtection="1"/>
    <xf numFmtId="165" fontId="63" fillId="4" borderId="0" xfId="4" applyNumberFormat="1" applyFont="1" applyFill="1" applyBorder="1" applyAlignment="1" applyProtection="1">
      <alignment horizontal="right" indent="1"/>
    </xf>
    <xf numFmtId="165" fontId="63" fillId="3" borderId="0" xfId="4" applyNumberFormat="1" applyFont="1" applyFill="1" applyBorder="1" applyAlignment="1" applyProtection="1">
      <alignment horizontal="right" indent="1"/>
    </xf>
    <xf numFmtId="165" fontId="63" fillId="2" borderId="29" xfId="4" applyNumberFormat="1" applyFont="1" applyFill="1" applyBorder="1" applyAlignment="1" applyProtection="1">
      <alignment horizontal="right" indent="1"/>
    </xf>
    <xf numFmtId="165" fontId="63" fillId="2" borderId="6" xfId="4" applyNumberFormat="1" applyFont="1" applyFill="1" applyBorder="1" applyAlignment="1" applyProtection="1">
      <alignment horizontal="right" indent="1"/>
    </xf>
    <xf numFmtId="168" fontId="63" fillId="2" borderId="2" xfId="4" applyNumberFormat="1" applyFont="1" applyFill="1" applyBorder="1" applyAlignment="1" applyProtection="1"/>
    <xf numFmtId="0" fontId="63" fillId="2" borderId="0" xfId="14" applyFont="1" applyFill="1" applyBorder="1" applyAlignment="1" applyProtection="1">
      <alignment horizontal="left" indent="2"/>
    </xf>
    <xf numFmtId="165" fontId="63" fillId="2" borderId="11" xfId="4" applyNumberFormat="1" applyFont="1" applyFill="1" applyBorder="1" applyAlignment="1" applyProtection="1">
      <alignment horizontal="right"/>
    </xf>
    <xf numFmtId="165" fontId="63" fillId="3" borderId="7" xfId="4" applyNumberFormat="1" applyFont="1" applyFill="1" applyBorder="1" applyAlignment="1" applyProtection="1">
      <alignment horizontal="right"/>
    </xf>
    <xf numFmtId="0" fontId="64" fillId="2" borderId="0" xfId="14" applyFont="1" applyFill="1" applyBorder="1" applyProtection="1"/>
    <xf numFmtId="0" fontId="64" fillId="2" borderId="18" xfId="14" applyFont="1" applyFill="1" applyBorder="1" applyProtection="1"/>
    <xf numFmtId="165" fontId="63" fillId="3" borderId="5" xfId="4" applyNumberFormat="1" applyFont="1" applyFill="1" applyBorder="1" applyAlignment="1" applyProtection="1">
      <alignment horizontal="right"/>
    </xf>
    <xf numFmtId="165" fontId="63" fillId="2" borderId="3" xfId="4" applyNumberFormat="1" applyFont="1" applyFill="1" applyBorder="1" applyAlignment="1" applyProtection="1">
      <alignment horizontal="right"/>
    </xf>
    <xf numFmtId="168" fontId="63" fillId="2" borderId="13" xfId="4" applyNumberFormat="1" applyFont="1" applyFill="1" applyBorder="1" applyAlignment="1" applyProtection="1"/>
    <xf numFmtId="165" fontId="63" fillId="3" borderId="0" xfId="14" applyNumberFormat="1" applyFont="1" applyFill="1" applyBorder="1" applyAlignment="1" applyProtection="1">
      <alignment horizontal="right"/>
    </xf>
    <xf numFmtId="165" fontId="70" fillId="2" borderId="2" xfId="4" applyNumberFormat="1" applyFont="1" applyFill="1" applyBorder="1" applyAlignment="1" applyProtection="1">
      <alignment horizontal="right"/>
    </xf>
    <xf numFmtId="165" fontId="63" fillId="2" borderId="6" xfId="14" applyNumberFormat="1" applyFont="1" applyFill="1" applyBorder="1" applyAlignment="1" applyProtection="1">
      <alignment horizontal="right"/>
    </xf>
    <xf numFmtId="165" fontId="63" fillId="2" borderId="22" xfId="4" applyNumberFormat="1" applyFont="1" applyFill="1" applyBorder="1" applyAlignment="1" applyProtection="1">
      <alignment horizontal="right"/>
    </xf>
    <xf numFmtId="165" fontId="63" fillId="2" borderId="8" xfId="14" applyNumberFormat="1" applyFont="1" applyFill="1" applyBorder="1" applyAlignment="1" applyProtection="1">
      <alignment horizontal="right"/>
    </xf>
    <xf numFmtId="0" fontId="63" fillId="3" borderId="7" xfId="14" applyFont="1" applyFill="1" applyBorder="1" applyProtection="1"/>
    <xf numFmtId="165" fontId="63" fillId="2" borderId="10" xfId="4" applyNumberFormat="1" applyFont="1" applyFill="1" applyBorder="1" applyAlignment="1" applyProtection="1">
      <alignment horizontal="right"/>
    </xf>
    <xf numFmtId="165" fontId="63" fillId="2" borderId="23" xfId="4" applyNumberFormat="1" applyFont="1" applyFill="1" applyBorder="1" applyAlignment="1" applyProtection="1">
      <alignment horizontal="right"/>
    </xf>
    <xf numFmtId="165" fontId="64" fillId="4" borderId="10" xfId="4" applyNumberFormat="1" applyFont="1" applyFill="1" applyBorder="1" applyAlignment="1" applyProtection="1">
      <alignment horizontal="right"/>
    </xf>
    <xf numFmtId="0" fontId="63" fillId="2" borderId="7" xfId="14" applyFont="1" applyFill="1" applyBorder="1" applyProtection="1"/>
    <xf numFmtId="0" fontId="63" fillId="0" borderId="10" xfId="14" applyFont="1" applyFill="1" applyBorder="1" applyAlignment="1" applyProtection="1">
      <alignment horizontal="left" indent="2"/>
    </xf>
    <xf numFmtId="165" fontId="63" fillId="3" borderId="10" xfId="4" applyNumberFormat="1" applyFont="1" applyFill="1" applyBorder="1" applyAlignment="1" applyProtection="1">
      <alignment horizontal="right"/>
    </xf>
    <xf numFmtId="165" fontId="63" fillId="3" borderId="23" xfId="4" applyNumberFormat="1" applyFont="1" applyFill="1" applyBorder="1" applyAlignment="1" applyProtection="1">
      <alignment horizontal="right"/>
    </xf>
    <xf numFmtId="165" fontId="63" fillId="3" borderId="11" xfId="14" applyNumberFormat="1" applyFont="1" applyFill="1" applyBorder="1" applyAlignment="1" applyProtection="1">
      <alignment horizontal="right"/>
    </xf>
    <xf numFmtId="0" fontId="63" fillId="0" borderId="7" xfId="14" applyFont="1" applyFill="1" applyBorder="1" applyProtection="1"/>
    <xf numFmtId="165" fontId="63" fillId="3" borderId="32" xfId="4" applyNumberFormat="1" applyFont="1" applyFill="1" applyBorder="1" applyAlignment="1" applyProtection="1">
      <alignment horizontal="right"/>
    </xf>
    <xf numFmtId="0" fontId="63" fillId="2" borderId="14" xfId="14" applyFont="1" applyFill="1" applyBorder="1" applyProtection="1"/>
    <xf numFmtId="167" fontId="63" fillId="4" borderId="0" xfId="4" applyFont="1" applyFill="1" applyBorder="1" applyAlignment="1" applyProtection="1">
      <alignment horizontal="right"/>
    </xf>
    <xf numFmtId="167" fontId="63" fillId="3" borderId="0" xfId="4" applyFont="1" applyFill="1" applyBorder="1" applyAlignment="1" applyProtection="1">
      <alignment horizontal="right"/>
    </xf>
    <xf numFmtId="167" fontId="63" fillId="2" borderId="0" xfId="4" applyFont="1" applyFill="1" applyBorder="1" applyAlignment="1" applyProtection="1"/>
    <xf numFmtId="167" fontId="63" fillId="3" borderId="0" xfId="4" applyFont="1" applyFill="1" applyBorder="1" applyAlignment="1" applyProtection="1"/>
    <xf numFmtId="167" fontId="63" fillId="4" borderId="15" xfId="4" applyFont="1" applyFill="1" applyBorder="1" applyAlignment="1" applyProtection="1">
      <alignment horizontal="right"/>
    </xf>
    <xf numFmtId="167" fontId="63" fillId="3" borderId="15" xfId="4" applyFont="1" applyFill="1" applyBorder="1" applyAlignment="1" applyProtection="1">
      <alignment horizontal="right"/>
    </xf>
    <xf numFmtId="167" fontId="63" fillId="2" borderId="15" xfId="4" applyFont="1" applyFill="1" applyBorder="1" applyAlignment="1" applyProtection="1"/>
    <xf numFmtId="167" fontId="63" fillId="3" borderId="2" xfId="4" applyFont="1" applyFill="1" applyBorder="1" applyAlignment="1" applyProtection="1"/>
    <xf numFmtId="167" fontId="63" fillId="2" borderId="1" xfId="4" applyFont="1" applyFill="1" applyBorder="1" applyAlignment="1" applyProtection="1"/>
    <xf numFmtId="167" fontId="63" fillId="2" borderId="2" xfId="4" applyFont="1" applyFill="1" applyBorder="1" applyAlignment="1" applyProtection="1"/>
    <xf numFmtId="182" fontId="63" fillId="4" borderId="9" xfId="4" applyNumberFormat="1" applyFont="1" applyFill="1" applyBorder="1" applyAlignment="1" applyProtection="1">
      <alignment horizontal="right"/>
    </xf>
    <xf numFmtId="182" fontId="63" fillId="3" borderId="9" xfId="4" applyNumberFormat="1" applyFont="1" applyFill="1" applyBorder="1" applyAlignment="1" applyProtection="1">
      <alignment horizontal="right"/>
    </xf>
    <xf numFmtId="182" fontId="63" fillId="3" borderId="9" xfId="4" applyNumberFormat="1" applyFont="1" applyFill="1" applyBorder="1" applyAlignment="1" applyProtection="1"/>
    <xf numFmtId="172" fontId="63" fillId="3" borderId="22" xfId="4" applyNumberFormat="1" applyFont="1" applyFill="1" applyBorder="1" applyAlignment="1" applyProtection="1"/>
    <xf numFmtId="172" fontId="63" fillId="2" borderId="8" xfId="1" applyNumberFormat="1" applyFont="1" applyFill="1" applyBorder="1" applyAlignment="1" applyProtection="1">
      <alignment horizontal="right"/>
    </xf>
    <xf numFmtId="172" fontId="63" fillId="2" borderId="7" xfId="14" applyNumberFormat="1" applyFont="1" applyFill="1" applyBorder="1" applyAlignment="1" applyProtection="1">
      <alignment horizontal="right"/>
    </xf>
    <xf numFmtId="181" fontId="63" fillId="4" borderId="9" xfId="4" applyNumberFormat="1" applyFont="1" applyFill="1" applyBorder="1" applyAlignment="1" applyProtection="1">
      <alignment horizontal="right"/>
    </xf>
    <xf numFmtId="181" fontId="63" fillId="3" borderId="9" xfId="4" applyNumberFormat="1" applyFont="1" applyFill="1" applyBorder="1" applyAlignment="1" applyProtection="1">
      <alignment horizontal="right"/>
    </xf>
    <xf numFmtId="181" fontId="63" fillId="2" borderId="9" xfId="1" applyNumberFormat="1" applyFont="1" applyFill="1" applyBorder="1" applyAlignment="1" applyProtection="1">
      <alignment horizontal="right"/>
    </xf>
    <xf numFmtId="171" fontId="63" fillId="2" borderId="22" xfId="1" applyNumberFormat="1" applyFont="1" applyFill="1" applyBorder="1" applyAlignment="1" applyProtection="1">
      <alignment horizontal="right"/>
    </xf>
    <xf numFmtId="170" fontId="63" fillId="2" borderId="0" xfId="14" applyNumberFormat="1" applyFont="1" applyFill="1" applyBorder="1" applyAlignment="1" applyProtection="1">
      <alignment horizontal="right"/>
    </xf>
    <xf numFmtId="171" fontId="63" fillId="2" borderId="8" xfId="1" applyNumberFormat="1" applyFont="1" applyFill="1" applyBorder="1" applyAlignment="1" applyProtection="1">
      <alignment horizontal="right"/>
    </xf>
    <xf numFmtId="170" fontId="63" fillId="2" borderId="7" xfId="14" applyNumberFormat="1" applyFont="1" applyFill="1" applyBorder="1" applyAlignment="1" applyProtection="1">
      <alignment horizontal="right"/>
    </xf>
    <xf numFmtId="181" fontId="63" fillId="3" borderId="10" xfId="1" applyNumberFormat="1" applyFont="1" applyFill="1" applyBorder="1" applyAlignment="1" applyProtection="1"/>
    <xf numFmtId="171" fontId="63" fillId="3" borderId="23" xfId="1" applyNumberFormat="1" applyFont="1" applyFill="1" applyBorder="1" applyAlignment="1" applyProtection="1"/>
    <xf numFmtId="171" fontId="63" fillId="2" borderId="0" xfId="1" applyNumberFormat="1" applyFont="1" applyFill="1" applyBorder="1" applyAlignment="1" applyProtection="1"/>
    <xf numFmtId="171" fontId="63" fillId="2" borderId="11" xfId="1" applyNumberFormat="1" applyFont="1" applyFill="1" applyBorder="1" applyAlignment="1" applyProtection="1"/>
    <xf numFmtId="165" fontId="63" fillId="2" borderId="0" xfId="2" applyNumberFormat="1" applyFont="1" applyFill="1" applyBorder="1" applyAlignment="1" applyProtection="1">
      <alignment horizontal="right" indent="1"/>
    </xf>
    <xf numFmtId="175" fontId="63" fillId="2" borderId="7" xfId="2" applyNumberFormat="1" applyFont="1" applyFill="1" applyBorder="1" applyAlignment="1" applyProtection="1">
      <alignment horizontal="left" indent="4"/>
    </xf>
    <xf numFmtId="165" fontId="63" fillId="3" borderId="7" xfId="4" applyNumberFormat="1" applyFont="1" applyFill="1" applyBorder="1" applyAlignment="1" applyProtection="1">
      <alignment horizontal="right" indent="1"/>
    </xf>
    <xf numFmtId="165" fontId="63" fillId="2" borderId="6" xfId="4" applyNumberFormat="1" applyFont="1" applyFill="1" applyBorder="1" applyAlignment="1" applyProtection="1">
      <alignment horizontal="right"/>
    </xf>
    <xf numFmtId="165" fontId="64" fillId="4" borderId="0" xfId="4" applyNumberFormat="1" applyFont="1" applyFill="1" applyBorder="1" applyAlignment="1" applyProtection="1">
      <alignment horizontal="right"/>
    </xf>
    <xf numFmtId="37" fontId="46" fillId="0" borderId="0" xfId="15" applyFont="1" applyFill="1" applyProtection="1"/>
    <xf numFmtId="37" fontId="43" fillId="0" borderId="0" xfId="15" applyFont="1" applyFill="1" applyAlignment="1" applyProtection="1">
      <alignment horizontal="right"/>
    </xf>
    <xf numFmtId="37" fontId="55" fillId="0" borderId="0" xfId="15" applyFont="1" applyFill="1" applyAlignment="1" applyProtection="1">
      <alignment horizontal="center"/>
    </xf>
    <xf numFmtId="37" fontId="67" fillId="0" borderId="0" xfId="15" applyFont="1" applyFill="1" applyProtection="1"/>
    <xf numFmtId="37" fontId="43" fillId="0" borderId="0" xfId="15" applyFont="1" applyFill="1" applyBorder="1" applyProtection="1"/>
    <xf numFmtId="37" fontId="73" fillId="0" borderId="0" xfId="15" applyFont="1" applyFill="1" applyProtection="1"/>
    <xf numFmtId="37" fontId="43" fillId="0" borderId="0" xfId="21" applyFont="1" applyFill="1" applyProtection="1"/>
    <xf numFmtId="37" fontId="68" fillId="0" borderId="0" xfId="21" applyFont="1" applyFill="1" applyProtection="1"/>
    <xf numFmtId="0" fontId="75" fillId="2" borderId="0" xfId="7" quotePrefix="1" applyFont="1" applyFill="1" applyBorder="1" applyAlignment="1" applyProtection="1">
      <alignment horizontal="left"/>
    </xf>
    <xf numFmtId="0" fontId="76" fillId="2" borderId="0" xfId="7" applyFont="1" applyFill="1" applyAlignment="1" applyProtection="1">
      <alignment horizontal="centerContinuous"/>
    </xf>
    <xf numFmtId="0" fontId="76" fillId="2" borderId="0" xfId="7" applyFont="1" applyFill="1" applyAlignment="1" applyProtection="1">
      <alignment horizontal="center"/>
    </xf>
    <xf numFmtId="37" fontId="70" fillId="0" borderId="0" xfId="21" applyFont="1" applyFill="1" applyProtection="1"/>
    <xf numFmtId="165" fontId="64" fillId="2" borderId="3" xfId="7" applyNumberFormat="1" applyFont="1" applyFill="1" applyBorder="1" applyAlignment="1" applyProtection="1">
      <alignment horizontal="right"/>
    </xf>
    <xf numFmtId="165" fontId="63" fillId="2" borderId="4" xfId="7" applyNumberFormat="1" applyFont="1" applyFill="1" applyBorder="1" applyAlignment="1" applyProtection="1">
      <alignment horizontal="right"/>
    </xf>
    <xf numFmtId="165" fontId="77" fillId="2" borderId="4" xfId="7" applyNumberFormat="1" applyFont="1" applyFill="1" applyBorder="1" applyAlignment="1" applyProtection="1">
      <alignment horizontal="right"/>
    </xf>
    <xf numFmtId="165" fontId="78" fillId="2" borderId="4" xfId="7" applyNumberFormat="1" applyFont="1" applyFill="1" applyBorder="1" applyAlignment="1" applyProtection="1">
      <alignment horizontal="right"/>
    </xf>
    <xf numFmtId="14" fontId="63" fillId="2" borderId="5" xfId="7" quotePrefix="1" applyNumberFormat="1" applyFont="1" applyFill="1" applyBorder="1" applyAlignment="1" applyProtection="1">
      <alignment horizontal="right"/>
    </xf>
    <xf numFmtId="0" fontId="63" fillId="2" borderId="0" xfId="7" quotePrefix="1" applyFont="1" applyFill="1" applyBorder="1" applyAlignment="1" applyProtection="1">
      <alignment horizontal="left" wrapText="1"/>
    </xf>
    <xf numFmtId="165" fontId="63" fillId="2" borderId="0" xfId="7" applyNumberFormat="1" applyFont="1" applyFill="1" applyBorder="1" applyAlignment="1" applyProtection="1">
      <alignment horizontal="right"/>
    </xf>
    <xf numFmtId="165" fontId="77" fillId="2" borderId="0" xfId="7" applyNumberFormat="1" applyFont="1" applyFill="1" applyBorder="1" applyAlignment="1" applyProtection="1">
      <alignment horizontal="right"/>
    </xf>
    <xf numFmtId="165" fontId="78" fillId="2" borderId="15" xfId="7" applyNumberFormat="1" applyFont="1" applyFill="1" applyBorder="1" applyAlignment="1" applyProtection="1">
      <alignment horizontal="right"/>
    </xf>
    <xf numFmtId="165" fontId="63" fillId="2" borderId="15" xfId="7" applyNumberFormat="1" applyFont="1" applyFill="1" applyBorder="1" applyAlignment="1" applyProtection="1">
      <alignment horizontal="right"/>
    </xf>
    <xf numFmtId="14" fontId="63" fillId="2" borderId="15" xfId="7" quotePrefix="1" applyNumberFormat="1" applyFont="1" applyFill="1" applyBorder="1" applyAlignment="1" applyProtection="1">
      <alignment horizontal="right"/>
    </xf>
    <xf numFmtId="165" fontId="78" fillId="2" borderId="0" xfId="7" applyNumberFormat="1" applyFont="1" applyFill="1" applyBorder="1" applyAlignment="1" applyProtection="1">
      <alignment horizontal="right"/>
    </xf>
    <xf numFmtId="14" fontId="63" fillId="2" borderId="0" xfId="7" quotePrefix="1" applyNumberFormat="1" applyFont="1" applyFill="1" applyBorder="1" applyAlignment="1" applyProtection="1">
      <alignment horizontal="right"/>
    </xf>
    <xf numFmtId="0" fontId="75" fillId="2" borderId="0" xfId="7" quotePrefix="1" applyFont="1" applyFill="1" applyBorder="1" applyAlignment="1" applyProtection="1">
      <alignment horizontal="left" vertical="top"/>
    </xf>
    <xf numFmtId="0" fontId="63" fillId="2" borderId="13" xfId="7" quotePrefix="1" applyFont="1" applyFill="1" applyBorder="1" applyAlignment="1" applyProtection="1">
      <alignment horizontal="right" wrapText="1"/>
    </xf>
    <xf numFmtId="0" fontId="63" fillId="2" borderId="13" xfId="7" applyFont="1" applyFill="1" applyBorder="1" applyAlignment="1" applyProtection="1">
      <alignment horizontal="right" wrapText="1"/>
    </xf>
    <xf numFmtId="0" fontId="63" fillId="2" borderId="0" xfId="7" applyFont="1" applyFill="1" applyAlignment="1" applyProtection="1">
      <alignment horizontal="right"/>
    </xf>
    <xf numFmtId="0" fontId="64" fillId="2" borderId="0" xfId="7" applyFont="1" applyFill="1" applyAlignment="1" applyProtection="1">
      <alignment horizontal="right"/>
    </xf>
    <xf numFmtId="0" fontId="64" fillId="2" borderId="13" xfId="7" applyFont="1" applyFill="1" applyBorder="1" applyAlignment="1" applyProtection="1">
      <alignment horizontal="right"/>
    </xf>
    <xf numFmtId="0" fontId="63" fillId="2" borderId="15" xfId="7" applyFont="1" applyFill="1" applyBorder="1" applyProtection="1"/>
    <xf numFmtId="0" fontId="63" fillId="2" borderId="9" xfId="7" applyFont="1" applyFill="1" applyBorder="1" applyAlignment="1" applyProtection="1">
      <alignment horizontal="left" indent="1"/>
    </xf>
    <xf numFmtId="168" fontId="63" fillId="2" borderId="7" xfId="4" quotePrefix="1" applyNumberFormat="1" applyFont="1" applyFill="1" applyBorder="1" applyAlignment="1" applyProtection="1">
      <alignment horizontal="right"/>
    </xf>
    <xf numFmtId="0" fontId="63" fillId="2" borderId="10" xfId="7" quotePrefix="1" applyFont="1" applyFill="1" applyBorder="1" applyAlignment="1" applyProtection="1">
      <alignment horizontal="left" indent="1"/>
    </xf>
    <xf numFmtId="0" fontId="63" fillId="2" borderId="10" xfId="7" quotePrefix="1" applyFont="1" applyFill="1" applyBorder="1" applyAlignment="1" applyProtection="1"/>
    <xf numFmtId="168" fontId="63" fillId="2" borderId="7" xfId="4" applyNumberFormat="1" applyFont="1" applyFill="1" applyBorder="1" applyAlignment="1" applyProtection="1">
      <alignment horizontal="right"/>
    </xf>
    <xf numFmtId="0" fontId="63" fillId="2" borderId="10" xfId="7" applyFont="1" applyFill="1" applyBorder="1" applyAlignment="1" applyProtection="1">
      <alignment horizontal="left" indent="1"/>
    </xf>
    <xf numFmtId="0" fontId="63" fillId="2" borderId="10" xfId="7" applyFont="1" applyFill="1" applyBorder="1" applyAlignment="1" applyProtection="1"/>
    <xf numFmtId="165" fontId="63" fillId="4" borderId="17" xfId="4" applyNumberFormat="1" applyFont="1" applyFill="1" applyBorder="1" applyAlignment="1" applyProtection="1">
      <alignment horizontal="right"/>
    </xf>
    <xf numFmtId="168" fontId="63" fillId="2" borderId="14" xfId="4" applyNumberFormat="1" applyFont="1" applyFill="1" applyBorder="1" applyAlignment="1" applyProtection="1">
      <alignment horizontal="right"/>
    </xf>
    <xf numFmtId="165" fontId="63" fillId="3" borderId="0" xfId="4" quotePrefix="1" applyNumberFormat="1" applyFont="1" applyFill="1" applyBorder="1" applyAlignment="1" applyProtection="1">
      <alignment horizontal="right"/>
    </xf>
    <xf numFmtId="0" fontId="63" fillId="2" borderId="18" xfId="7" quotePrefix="1" applyFont="1" applyFill="1" applyBorder="1" applyAlignment="1" applyProtection="1">
      <alignment horizontal="left" indent="1"/>
    </xf>
    <xf numFmtId="0" fontId="63" fillId="2" borderId="18" xfId="7" quotePrefix="1" applyFont="1" applyFill="1" applyBorder="1" applyAlignment="1" applyProtection="1">
      <alignment wrapText="1"/>
    </xf>
    <xf numFmtId="0" fontId="63" fillId="2" borderId="0" xfId="7" quotePrefix="1" applyFont="1" applyFill="1" applyAlignment="1" applyProtection="1">
      <alignment horizontal="left"/>
    </xf>
    <xf numFmtId="0" fontId="63" fillId="2" borderId="0" xfId="7" applyFont="1" applyFill="1" applyProtection="1"/>
    <xf numFmtId="37" fontId="34" fillId="0" borderId="0" xfId="21" applyFont="1" applyFill="1" applyAlignment="1" applyProtection="1">
      <alignment horizontal="left"/>
      <protection locked="0"/>
    </xf>
    <xf numFmtId="37" fontId="43" fillId="0" borderId="0" xfId="21" applyFont="1" applyFill="1" applyProtection="1">
      <protection locked="0"/>
    </xf>
    <xf numFmtId="0" fontId="63" fillId="2" borderId="5" xfId="7" quotePrefix="1" applyFont="1" applyFill="1" applyBorder="1" applyAlignment="1" applyProtection="1">
      <alignment horizontal="right"/>
    </xf>
    <xf numFmtId="0" fontId="63" fillId="2" borderId="4" xfId="7" applyFont="1" applyFill="1" applyBorder="1" applyAlignment="1" applyProtection="1">
      <alignment horizontal="right" wrapText="1"/>
    </xf>
    <xf numFmtId="0" fontId="63" fillId="2" borderId="0" xfId="7" applyFont="1" applyFill="1" applyBorder="1" applyAlignment="1" applyProtection="1">
      <alignment horizontal="center" vertical="center" wrapText="1"/>
    </xf>
    <xf numFmtId="0" fontId="64" fillId="2" borderId="0" xfId="7" quotePrefix="1" applyFont="1" applyFill="1" applyBorder="1" applyAlignment="1" applyProtection="1">
      <alignment horizontal="left" vertical="center"/>
    </xf>
    <xf numFmtId="0" fontId="63" fillId="2" borderId="1" xfId="7" applyFont="1" applyFill="1" applyBorder="1" applyAlignment="1" applyProtection="1">
      <alignment horizontal="right"/>
    </xf>
    <xf numFmtId="0" fontId="63" fillId="2" borderId="15" xfId="7" quotePrefix="1" applyFont="1" applyFill="1" applyBorder="1" applyAlignment="1" applyProtection="1">
      <alignment horizontal="right"/>
    </xf>
    <xf numFmtId="0" fontId="64" fillId="2" borderId="15" xfId="7" quotePrefix="1" applyFont="1" applyFill="1" applyBorder="1" applyAlignment="1" applyProtection="1">
      <alignment horizontal="right"/>
    </xf>
    <xf numFmtId="0" fontId="64" fillId="2" borderId="2" xfId="7" quotePrefix="1" applyFont="1" applyFill="1" applyBorder="1" applyAlignment="1" applyProtection="1">
      <alignment horizontal="right"/>
    </xf>
    <xf numFmtId="0" fontId="63" fillId="2" borderId="6" xfId="7" applyFont="1" applyFill="1" applyBorder="1" applyAlignment="1" applyProtection="1">
      <alignment horizontal="right"/>
    </xf>
    <xf numFmtId="0" fontId="64" fillId="2" borderId="0" xfId="7" quotePrefix="1" applyFont="1" applyFill="1" applyBorder="1" applyAlignment="1" applyProtection="1">
      <alignment horizontal="right"/>
    </xf>
    <xf numFmtId="0" fontId="64" fillId="2" borderId="7" xfId="7" quotePrefix="1" applyFont="1" applyFill="1" applyBorder="1" applyAlignment="1" applyProtection="1">
      <alignment horizontal="right"/>
    </xf>
    <xf numFmtId="49" fontId="63" fillId="2" borderId="0" xfId="22" applyNumberFormat="1" applyFont="1" applyFill="1" applyBorder="1" applyAlignment="1" applyProtection="1">
      <alignment horizontal="left" vertical="center" indent="1"/>
    </xf>
    <xf numFmtId="49" fontId="63" fillId="2" borderId="0" xfId="22" applyNumberFormat="1" applyFont="1" applyFill="1" applyBorder="1" applyAlignment="1" applyProtection="1">
      <alignment vertical="center"/>
    </xf>
    <xf numFmtId="49" fontId="63" fillId="2" borderId="10" xfId="22" applyNumberFormat="1" applyFont="1" applyFill="1" applyBorder="1" applyAlignment="1" applyProtection="1">
      <alignment horizontal="left" vertical="center" indent="1"/>
    </xf>
    <xf numFmtId="49" fontId="63" fillId="2" borderId="10" xfId="22" applyNumberFormat="1" applyFont="1" applyFill="1" applyBorder="1" applyAlignment="1" applyProtection="1">
      <alignment vertical="center"/>
    </xf>
    <xf numFmtId="41" fontId="63" fillId="2" borderId="7" xfId="7" quotePrefix="1" applyNumberFormat="1" applyFont="1" applyFill="1" applyBorder="1" applyAlignment="1" applyProtection="1">
      <alignment horizontal="right"/>
    </xf>
    <xf numFmtId="49" fontId="63" fillId="2" borderId="18" xfId="22" applyNumberFormat="1" applyFont="1" applyFill="1" applyBorder="1" applyAlignment="1" applyProtection="1">
      <alignment horizontal="left" vertical="center"/>
    </xf>
    <xf numFmtId="41" fontId="63" fillId="2" borderId="5" xfId="7" quotePrefix="1" applyNumberFormat="1" applyFont="1" applyFill="1" applyBorder="1" applyAlignment="1" applyProtection="1">
      <alignment horizontal="right"/>
    </xf>
    <xf numFmtId="0" fontId="63" fillId="2" borderId="0" xfId="7" quotePrefix="1" applyFont="1" applyFill="1" applyBorder="1" applyAlignment="1" applyProtection="1">
      <alignment horizontal="left"/>
    </xf>
    <xf numFmtId="0" fontId="64" fillId="2" borderId="0" xfId="7" applyFont="1" applyFill="1" applyProtection="1"/>
    <xf numFmtId="0" fontId="75" fillId="4" borderId="0" xfId="7" quotePrefix="1" applyFont="1" applyFill="1" applyBorder="1" applyAlignment="1" applyProtection="1">
      <alignment horizontal="left" vertical="top"/>
    </xf>
    <xf numFmtId="0" fontId="63" fillId="4" borderId="4" xfId="7" applyFont="1" applyFill="1" applyBorder="1" applyAlignment="1" applyProtection="1">
      <alignment horizontal="right"/>
    </xf>
    <xf numFmtId="0" fontId="63" fillId="4" borderId="13" xfId="7" applyFont="1" applyFill="1" applyBorder="1" applyAlignment="1" applyProtection="1">
      <alignment horizontal="center"/>
    </xf>
    <xf numFmtId="0" fontId="64" fillId="4" borderId="13" xfId="7" applyFont="1" applyFill="1" applyBorder="1" applyAlignment="1" applyProtection="1">
      <alignment horizontal="center"/>
    </xf>
    <xf numFmtId="165" fontId="63" fillId="4" borderId="25" xfId="4" applyNumberFormat="1" applyFont="1" applyFill="1" applyBorder="1" applyAlignment="1" applyProtection="1">
      <alignment horizontal="right"/>
    </xf>
    <xf numFmtId="5" fontId="63" fillId="4" borderId="2" xfId="7" applyNumberFormat="1" applyFont="1" applyFill="1" applyBorder="1" applyProtection="1"/>
    <xf numFmtId="0" fontId="63" fillId="4" borderId="5" xfId="7" applyFont="1" applyFill="1" applyBorder="1" applyProtection="1"/>
    <xf numFmtId="37" fontId="55" fillId="0" borderId="0" xfId="21" applyFont="1" applyFill="1" applyBorder="1" applyAlignment="1" applyProtection="1">
      <alignment horizontal="center"/>
    </xf>
    <xf numFmtId="37" fontId="43" fillId="0" borderId="0" xfId="34" applyFont="1" applyFill="1" applyProtection="1"/>
    <xf numFmtId="37" fontId="73" fillId="0" borderId="0" xfId="34" applyFont="1" applyFill="1" applyProtection="1"/>
    <xf numFmtId="37" fontId="40" fillId="0" borderId="0" xfId="34" applyFont="1" applyFill="1" applyProtection="1"/>
    <xf numFmtId="165" fontId="41" fillId="2" borderId="15" xfId="7" applyNumberFormat="1" applyFont="1" applyFill="1" applyBorder="1" applyAlignment="1" applyProtection="1">
      <alignment horizontal="right"/>
    </xf>
    <xf numFmtId="165" fontId="40" fillId="2" borderId="4" xfId="7" applyNumberFormat="1" applyFont="1" applyFill="1" applyBorder="1" applyAlignment="1" applyProtection="1">
      <alignment horizontal="right"/>
    </xf>
    <xf numFmtId="0" fontId="40" fillId="2" borderId="5" xfId="7" applyFont="1" applyFill="1" applyBorder="1" applyAlignment="1" applyProtection="1">
      <alignment horizontal="right"/>
    </xf>
    <xf numFmtId="0" fontId="80" fillId="2" borderId="0" xfId="7" quotePrefix="1" applyFont="1" applyFill="1" applyBorder="1" applyAlignment="1" applyProtection="1">
      <alignment horizontal="left"/>
    </xf>
    <xf numFmtId="0" fontId="40" fillId="2" borderId="15" xfId="7" applyFont="1" applyFill="1" applyBorder="1" applyAlignment="1" applyProtection="1">
      <alignment horizontal="center"/>
    </xf>
    <xf numFmtId="0" fontId="40" fillId="3" borderId="0" xfId="7" applyFont="1" applyFill="1" applyProtection="1"/>
    <xf numFmtId="41" fontId="40" fillId="2" borderId="0" xfId="7" applyNumberFormat="1" applyFont="1" applyFill="1" applyBorder="1" applyAlignment="1" applyProtection="1">
      <alignment horizontal="right" wrapText="1"/>
    </xf>
    <xf numFmtId="41" fontId="40" fillId="2" borderId="0" xfId="7" quotePrefix="1" applyNumberFormat="1" applyFont="1" applyFill="1" applyBorder="1" applyAlignment="1" applyProtection="1">
      <alignment horizontal="right" wrapText="1"/>
    </xf>
    <xf numFmtId="165" fontId="40" fillId="2" borderId="0" xfId="7" applyNumberFormat="1" applyFont="1" applyFill="1" applyBorder="1" applyAlignment="1" applyProtection="1">
      <alignment horizontal="right" wrapText="1"/>
    </xf>
    <xf numFmtId="165" fontId="40" fillId="2" borderId="0" xfId="7" quotePrefix="1" applyNumberFormat="1" applyFont="1" applyFill="1" applyBorder="1" applyAlignment="1" applyProtection="1">
      <alignment horizontal="right"/>
    </xf>
    <xf numFmtId="0" fontId="40" fillId="2" borderId="1" xfId="7" quotePrefix="1" applyFont="1" applyFill="1" applyBorder="1" applyAlignment="1" applyProtection="1">
      <alignment horizontal="left"/>
    </xf>
    <xf numFmtId="0" fontId="40" fillId="2" borderId="15" xfId="7" applyFont="1" applyFill="1" applyBorder="1" applyProtection="1"/>
    <xf numFmtId="0" fontId="41" fillId="2" borderId="15" xfId="7" applyFont="1" applyFill="1" applyBorder="1" applyProtection="1"/>
    <xf numFmtId="0" fontId="40" fillId="2" borderId="2" xfId="7" applyFont="1" applyFill="1" applyBorder="1" applyProtection="1"/>
    <xf numFmtId="0" fontId="40" fillId="2" borderId="6" xfId="7" quotePrefix="1" applyFont="1" applyFill="1" applyBorder="1" applyAlignment="1" applyProtection="1">
      <alignment horizontal="left"/>
    </xf>
    <xf numFmtId="0" fontId="40" fillId="2" borderId="0" xfId="7" applyFont="1" applyFill="1" applyBorder="1" applyAlignment="1" applyProtection="1">
      <alignment horizontal="right"/>
    </xf>
    <xf numFmtId="0" fontId="41" fillId="2" borderId="0" xfId="7" applyFont="1" applyFill="1" applyBorder="1" applyAlignment="1" applyProtection="1">
      <alignment horizontal="right"/>
    </xf>
    <xf numFmtId="0" fontId="40" fillId="2" borderId="7" xfId="7" applyFont="1" applyFill="1" applyBorder="1" applyAlignment="1" applyProtection="1">
      <alignment horizontal="right"/>
    </xf>
    <xf numFmtId="0" fontId="40" fillId="2" borderId="9" xfId="7" applyFont="1" applyFill="1" applyBorder="1" applyAlignment="1" applyProtection="1">
      <alignment horizontal="left" indent="1"/>
    </xf>
    <xf numFmtId="0" fontId="40" fillId="2" borderId="9" xfId="7" applyFont="1" applyFill="1" applyBorder="1" applyAlignment="1" applyProtection="1"/>
    <xf numFmtId="0" fontId="40" fillId="2" borderId="8" xfId="7" applyFont="1" applyFill="1" applyBorder="1" applyAlignment="1" applyProtection="1">
      <alignment horizontal="left" indent="2"/>
    </xf>
    <xf numFmtId="165" fontId="41" fillId="2" borderId="9" xfId="4" quotePrefix="1" applyNumberFormat="1" applyFont="1" applyFill="1" applyBorder="1" applyAlignment="1" applyProtection="1">
      <alignment horizontal="right" indent="1"/>
    </xf>
    <xf numFmtId="165" fontId="40" fillId="3" borderId="9" xfId="4" applyNumberFormat="1" applyFont="1" applyFill="1" applyBorder="1" applyAlignment="1" applyProtection="1">
      <alignment horizontal="right"/>
    </xf>
    <xf numFmtId="165" fontId="40" fillId="2" borderId="9" xfId="4" applyNumberFormat="1" applyFont="1" applyFill="1" applyBorder="1" applyAlignment="1" applyProtection="1">
      <alignment horizontal="right"/>
    </xf>
    <xf numFmtId="5" fontId="40" fillId="2" borderId="7" xfId="7" quotePrefix="1" applyNumberFormat="1" applyFont="1" applyFill="1" applyBorder="1" applyAlignment="1" applyProtection="1">
      <alignment horizontal="right"/>
    </xf>
    <xf numFmtId="0" fontId="40" fillId="2" borderId="0" xfId="7" applyFont="1" applyFill="1" applyBorder="1" applyAlignment="1" applyProtection="1">
      <alignment horizontal="left" indent="1"/>
    </xf>
    <xf numFmtId="0" fontId="40" fillId="2" borderId="0" xfId="7" applyFont="1" applyFill="1" applyBorder="1" applyAlignment="1" applyProtection="1">
      <alignment wrapText="1"/>
    </xf>
    <xf numFmtId="0" fontId="40" fillId="2" borderId="6" xfId="7" applyFont="1" applyFill="1" applyBorder="1" applyAlignment="1" applyProtection="1">
      <alignment horizontal="left" indent="2"/>
    </xf>
    <xf numFmtId="0" fontId="40" fillId="2" borderId="10" xfId="7" applyFont="1" applyFill="1" applyBorder="1" applyAlignment="1" applyProtection="1">
      <alignment horizontal="left" indent="1"/>
    </xf>
    <xf numFmtId="0" fontId="40" fillId="2" borderId="10" xfId="7" applyFont="1" applyFill="1" applyBorder="1" applyAlignment="1" applyProtection="1"/>
    <xf numFmtId="0" fontId="40" fillId="2" borderId="11" xfId="7" applyFont="1" applyFill="1" applyBorder="1" applyAlignment="1" applyProtection="1">
      <alignment horizontal="left" indent="2"/>
    </xf>
    <xf numFmtId="165" fontId="41" fillId="2" borderId="9" xfId="4" applyNumberFormat="1" applyFont="1" applyFill="1" applyBorder="1" applyAlignment="1" applyProtection="1">
      <alignment horizontal="right"/>
    </xf>
    <xf numFmtId="168" fontId="40" fillId="2" borderId="7" xfId="4" applyNumberFormat="1" applyFont="1" applyFill="1" applyBorder="1" applyAlignment="1" applyProtection="1">
      <alignment horizontal="right"/>
    </xf>
    <xf numFmtId="0" fontId="40" fillId="2" borderId="10" xfId="7" applyFont="1" applyFill="1" applyBorder="1" applyAlignment="1" applyProtection="1">
      <alignment wrapText="1"/>
    </xf>
    <xf numFmtId="0" fontId="40" fillId="2" borderId="10" xfId="7" quotePrefix="1" applyFont="1" applyFill="1" applyBorder="1" applyAlignment="1" applyProtection="1">
      <alignment horizontal="left" indent="1"/>
    </xf>
    <xf numFmtId="0" fontId="40" fillId="2" borderId="10" xfId="7" quotePrefix="1" applyFont="1" applyFill="1" applyBorder="1" applyAlignment="1" applyProtection="1"/>
    <xf numFmtId="0" fontId="40" fillId="2" borderId="11" xfId="7" quotePrefix="1" applyFont="1" applyFill="1" applyBorder="1" applyAlignment="1" applyProtection="1">
      <alignment horizontal="left" indent="2"/>
    </xf>
    <xf numFmtId="0" fontId="40" fillId="2" borderId="6" xfId="7" quotePrefix="1" applyFont="1" applyFill="1" applyBorder="1" applyAlignment="1" applyProtection="1">
      <alignment horizontal="left" indent="2"/>
    </xf>
    <xf numFmtId="165" fontId="41" fillId="2" borderId="0" xfId="4" applyNumberFormat="1" applyFont="1" applyFill="1" applyBorder="1" applyAlignment="1" applyProtection="1">
      <alignment horizontal="right"/>
    </xf>
    <xf numFmtId="165" fontId="40" fillId="3" borderId="13" xfId="4" applyNumberFormat="1" applyFont="1" applyFill="1" applyBorder="1" applyAlignment="1" applyProtection="1">
      <alignment horizontal="right"/>
    </xf>
    <xf numFmtId="165" fontId="40" fillId="3" borderId="0" xfId="4" applyNumberFormat="1" applyFont="1" applyFill="1" applyBorder="1" applyAlignment="1" applyProtection="1">
      <alignment horizontal="right"/>
    </xf>
    <xf numFmtId="0" fontId="40" fillId="2" borderId="0" xfId="7" applyFont="1" applyFill="1" applyBorder="1" applyProtection="1"/>
    <xf numFmtId="0" fontId="40" fillId="2" borderId="3" xfId="7" applyFont="1" applyFill="1" applyBorder="1" applyProtection="1"/>
    <xf numFmtId="165" fontId="41" fillId="2" borderId="4" xfId="4" applyNumberFormat="1" applyFont="1" applyFill="1" applyBorder="1" applyAlignment="1" applyProtection="1">
      <alignment horizontal="right"/>
    </xf>
    <xf numFmtId="165" fontId="40" fillId="3" borderId="4" xfId="4" applyNumberFormat="1" applyFont="1" applyFill="1" applyBorder="1" applyAlignment="1" applyProtection="1">
      <alignment horizontal="right"/>
    </xf>
    <xf numFmtId="37" fontId="40" fillId="2" borderId="5" xfId="7" applyNumberFormat="1" applyFont="1" applyFill="1" applyBorder="1" applyAlignment="1" applyProtection="1">
      <alignment horizontal="right"/>
    </xf>
    <xf numFmtId="37" fontId="40" fillId="2" borderId="7" xfId="7" applyNumberFormat="1" applyFont="1" applyFill="1" applyBorder="1" applyProtection="1"/>
    <xf numFmtId="0" fontId="40" fillId="2" borderId="0" xfId="7" applyFont="1" applyFill="1" applyBorder="1" applyAlignment="1" applyProtection="1"/>
    <xf numFmtId="0" fontId="41" fillId="2" borderId="3" xfId="7" applyFont="1" applyFill="1" applyBorder="1" applyAlignment="1" applyProtection="1">
      <alignment horizontal="left"/>
    </xf>
    <xf numFmtId="0" fontId="40" fillId="2" borderId="6" xfId="7" applyFont="1" applyFill="1" applyBorder="1" applyProtection="1"/>
    <xf numFmtId="0" fontId="40" fillId="2" borderId="9" xfId="7" applyFont="1" applyFill="1" applyBorder="1" applyAlignment="1" applyProtection="1">
      <alignment horizontal="left" indent="2"/>
    </xf>
    <xf numFmtId="0" fontId="41" fillId="2" borderId="3" xfId="7" applyFont="1" applyFill="1" applyBorder="1" applyProtection="1"/>
    <xf numFmtId="0" fontId="40" fillId="2" borderId="18" xfId="7" applyFont="1" applyFill="1" applyBorder="1" applyAlignment="1" applyProtection="1">
      <alignment horizontal="left" indent="1"/>
    </xf>
    <xf numFmtId="0" fontId="40" fillId="2" borderId="18" xfId="7" applyFont="1" applyFill="1" applyBorder="1" applyAlignment="1" applyProtection="1">
      <alignment wrapText="1"/>
    </xf>
    <xf numFmtId="0" fontId="40" fillId="2" borderId="20" xfId="7" applyFont="1" applyFill="1" applyBorder="1" applyAlignment="1" applyProtection="1">
      <alignment horizontal="left" indent="2"/>
    </xf>
    <xf numFmtId="165" fontId="41" fillId="2" borderId="18" xfId="4" applyNumberFormat="1" applyFont="1" applyFill="1" applyBorder="1" applyAlignment="1" applyProtection="1">
      <alignment horizontal="right"/>
    </xf>
    <xf numFmtId="165" fontId="40" fillId="3" borderId="18" xfId="4" applyNumberFormat="1" applyFont="1" applyFill="1" applyBorder="1" applyAlignment="1" applyProtection="1">
      <alignment horizontal="right"/>
    </xf>
    <xf numFmtId="165" fontId="40" fillId="3" borderId="10" xfId="4" applyNumberFormat="1" applyFont="1" applyFill="1" applyBorder="1" applyAlignment="1" applyProtection="1">
      <alignment horizontal="right"/>
    </xf>
    <xf numFmtId="168" fontId="40" fillId="2" borderId="5" xfId="4" applyNumberFormat="1" applyFont="1" applyFill="1" applyBorder="1" applyAlignment="1" applyProtection="1">
      <alignment horizontal="right"/>
    </xf>
    <xf numFmtId="0" fontId="40" fillId="2" borderId="0" xfId="7" applyFont="1" applyFill="1" applyBorder="1" applyAlignment="1" applyProtection="1">
      <alignment horizontal="left"/>
    </xf>
    <xf numFmtId="0" fontId="40" fillId="2" borderId="8" xfId="7" quotePrefix="1" applyFont="1" applyFill="1" applyBorder="1" applyAlignment="1" applyProtection="1">
      <alignment horizontal="left"/>
    </xf>
    <xf numFmtId="37" fontId="40" fillId="2" borderId="7" xfId="7" applyNumberFormat="1" applyFont="1" applyFill="1" applyBorder="1" applyAlignment="1" applyProtection="1">
      <alignment horizontal="right"/>
    </xf>
    <xf numFmtId="0" fontId="40" fillId="2" borderId="10" xfId="7" applyFont="1" applyFill="1" applyBorder="1" applyAlignment="1" applyProtection="1">
      <alignment horizontal="left"/>
    </xf>
    <xf numFmtId="0" fontId="41" fillId="2" borderId="6" xfId="7" applyFont="1" applyFill="1" applyBorder="1" applyProtection="1"/>
    <xf numFmtId="0" fontId="41" fillId="2" borderId="20" xfId="7" applyFont="1" applyFill="1" applyBorder="1" applyProtection="1"/>
    <xf numFmtId="0" fontId="40" fillId="2" borderId="6" xfId="7" applyFont="1" applyFill="1" applyBorder="1" applyAlignment="1" applyProtection="1">
      <alignment horizontal="left"/>
    </xf>
    <xf numFmtId="0" fontId="40" fillId="2" borderId="9" xfId="7" applyFont="1" applyFill="1" applyBorder="1" applyAlignment="1" applyProtection="1">
      <alignment horizontal="left"/>
    </xf>
    <xf numFmtId="0" fontId="40" fillId="2" borderId="0" xfId="7" applyFont="1" applyFill="1" applyBorder="1" applyAlignment="1" applyProtection="1">
      <alignment horizontal="left" wrapText="1"/>
    </xf>
    <xf numFmtId="165" fontId="41" fillId="2" borderId="9" xfId="4" applyNumberFormat="1" applyFont="1" applyFill="1" applyBorder="1" applyAlignment="1" applyProtection="1">
      <alignment horizontal="right"/>
      <protection locked="0"/>
    </xf>
    <xf numFmtId="37" fontId="40" fillId="2" borderId="7" xfId="7" applyNumberFormat="1" applyFont="1" applyFill="1" applyBorder="1" applyAlignment="1" applyProtection="1">
      <alignment horizontal="right"/>
      <protection locked="0"/>
    </xf>
    <xf numFmtId="165" fontId="40" fillId="2" borderId="4" xfId="4" applyNumberFormat="1" applyFont="1" applyFill="1" applyBorder="1" applyAlignment="1" applyProtection="1">
      <alignment horizontal="right"/>
    </xf>
    <xf numFmtId="0" fontId="41" fillId="2" borderId="12" xfId="7" applyFont="1" applyFill="1" applyBorder="1" applyProtection="1"/>
    <xf numFmtId="165" fontId="41" fillId="3" borderId="13" xfId="4" applyNumberFormat="1" applyFont="1" applyFill="1" applyBorder="1" applyAlignment="1" applyProtection="1">
      <alignment horizontal="right"/>
    </xf>
    <xf numFmtId="5" fontId="40" fillId="2" borderId="14" xfId="7" applyNumberFormat="1" applyFont="1" applyFill="1" applyBorder="1" applyAlignment="1" applyProtection="1">
      <alignment horizontal="right"/>
    </xf>
    <xf numFmtId="0" fontId="41" fillId="2" borderId="1" xfId="7" applyFont="1" applyFill="1" applyBorder="1" applyProtection="1"/>
    <xf numFmtId="165" fontId="41" fillId="3" borderId="15" xfId="4" applyNumberFormat="1" applyFont="1" applyFill="1" applyBorder="1" applyAlignment="1" applyProtection="1">
      <alignment horizontal="right"/>
    </xf>
    <xf numFmtId="165" fontId="40" fillId="3" borderId="15" xfId="4" applyNumberFormat="1" applyFont="1" applyFill="1" applyBorder="1" applyAlignment="1" applyProtection="1">
      <alignment horizontal="right"/>
    </xf>
    <xf numFmtId="5" fontId="40" fillId="2" borderId="2" xfId="7" applyNumberFormat="1" applyFont="1" applyFill="1" applyBorder="1" applyAlignment="1" applyProtection="1">
      <alignment horizontal="right"/>
    </xf>
    <xf numFmtId="0" fontId="41" fillId="2" borderId="0" xfId="7" applyFont="1" applyFill="1" applyBorder="1" applyAlignment="1" applyProtection="1">
      <alignment horizontal="left"/>
    </xf>
    <xf numFmtId="0" fontId="41" fillId="2" borderId="8" xfId="7" applyFont="1" applyFill="1" applyBorder="1" applyProtection="1"/>
    <xf numFmtId="165" fontId="41" fillId="3" borderId="9" xfId="4" applyNumberFormat="1" applyFont="1" applyFill="1" applyBorder="1" applyAlignment="1" applyProtection="1">
      <alignment horizontal="right"/>
    </xf>
    <xf numFmtId="5" fontId="40" fillId="2" borderId="22" xfId="7" applyNumberFormat="1" applyFont="1" applyFill="1" applyBorder="1" applyAlignment="1" applyProtection="1">
      <alignment horizontal="right"/>
    </xf>
    <xf numFmtId="0" fontId="41" fillId="2" borderId="10" xfId="7" applyFont="1" applyFill="1" applyBorder="1" applyAlignment="1" applyProtection="1">
      <alignment horizontal="left"/>
    </xf>
    <xf numFmtId="37" fontId="82" fillId="0" borderId="0" xfId="34" applyFont="1" applyFill="1" applyProtection="1"/>
    <xf numFmtId="37" fontId="83" fillId="0" borderId="0" xfId="34" applyFont="1" applyFill="1" applyAlignment="1" applyProtection="1">
      <alignment horizontal="center"/>
    </xf>
    <xf numFmtId="37" fontId="67" fillId="0" borderId="0" xfId="34" applyFont="1" applyFill="1" applyProtection="1"/>
    <xf numFmtId="0" fontId="43" fillId="0" borderId="0" xfId="10" applyFont="1" applyAlignment="1" applyProtection="1">
      <alignment horizontal="center"/>
    </xf>
    <xf numFmtId="0" fontId="73" fillId="0" borderId="0" xfId="10" applyFont="1" applyProtection="1"/>
    <xf numFmtId="0" fontId="34" fillId="0" borderId="0" xfId="10" applyFont="1" applyFill="1" applyAlignment="1" applyProtection="1">
      <alignment horizontal="center"/>
      <protection locked="0"/>
    </xf>
    <xf numFmtId="0" fontId="43" fillId="0" borderId="0" xfId="10" applyFont="1" applyFill="1" applyProtection="1"/>
    <xf numFmtId="10" fontId="43" fillId="0" borderId="0" xfId="10" applyNumberFormat="1" applyFont="1" applyFill="1" applyProtection="1"/>
    <xf numFmtId="0" fontId="52" fillId="2" borderId="0" xfId="7" applyFont="1" applyFill="1" applyBorder="1" applyAlignment="1" applyProtection="1">
      <alignment horizontal="left"/>
    </xf>
    <xf numFmtId="0" fontId="84" fillId="2" borderId="0" xfId="7" applyFont="1" applyFill="1" applyBorder="1" applyAlignment="1" applyProtection="1">
      <alignment horizontal="left"/>
    </xf>
    <xf numFmtId="165" fontId="51" fillId="2" borderId="3" xfId="7" applyNumberFormat="1" applyFont="1" applyFill="1" applyBorder="1" applyAlignment="1" applyProtection="1">
      <alignment horizontal="right"/>
    </xf>
    <xf numFmtId="165" fontId="49" fillId="2" borderId="4" xfId="7" applyNumberFormat="1" applyFont="1" applyFill="1" applyBorder="1" applyAlignment="1" applyProtection="1">
      <alignment horizontal="right"/>
    </xf>
    <xf numFmtId="0" fontId="49" fillId="2" borderId="5" xfId="7" quotePrefix="1" applyFont="1" applyFill="1" applyBorder="1" applyAlignment="1" applyProtection="1">
      <alignment horizontal="right"/>
    </xf>
    <xf numFmtId="0" fontId="51" fillId="2" borderId="0" xfId="7" applyFont="1" applyFill="1" applyBorder="1" applyProtection="1"/>
    <xf numFmtId="0" fontId="49" fillId="2" borderId="4" xfId="7" applyFont="1" applyFill="1" applyBorder="1" applyAlignment="1" applyProtection="1">
      <alignment horizontal="right"/>
    </xf>
    <xf numFmtId="0" fontId="49" fillId="2" borderId="4" xfId="6" applyFont="1" applyFill="1" applyBorder="1" applyAlignment="1" applyProtection="1">
      <alignment horizontal="right"/>
    </xf>
    <xf numFmtId="0" fontId="51" fillId="2" borderId="6" xfId="6" applyFont="1" applyFill="1" applyBorder="1" applyProtection="1"/>
    <xf numFmtId="0" fontId="49" fillId="2" borderId="0" xfId="6" applyFont="1" applyFill="1" applyBorder="1" applyProtection="1"/>
    <xf numFmtId="0" fontId="49" fillId="2" borderId="7" xfId="6" applyFont="1" applyFill="1" applyBorder="1" applyAlignment="1" applyProtection="1">
      <alignment horizontal="right"/>
    </xf>
    <xf numFmtId="0" fontId="51" fillId="2" borderId="0" xfId="6" applyFont="1" applyFill="1" applyBorder="1" applyAlignment="1" applyProtection="1">
      <alignment horizontal="left" indent="1"/>
    </xf>
    <xf numFmtId="168" fontId="51" fillId="3" borderId="6" xfId="4" applyNumberFormat="1" applyFont="1" applyFill="1" applyBorder="1" applyAlignment="1" applyProtection="1"/>
    <xf numFmtId="168" fontId="49" fillId="3" borderId="0" xfId="4" applyNumberFormat="1" applyFont="1" applyFill="1" applyBorder="1" applyAlignment="1" applyProtection="1"/>
    <xf numFmtId="168" fontId="49" fillId="2" borderId="0" xfId="4" applyNumberFormat="1" applyFont="1" applyFill="1" applyBorder="1" applyAlignment="1" applyProtection="1"/>
    <xf numFmtId="0" fontId="49" fillId="2" borderId="7" xfId="6" applyFont="1" applyFill="1" applyBorder="1" applyProtection="1"/>
    <xf numFmtId="0" fontId="49" fillId="4" borderId="0" xfId="6" applyFont="1" applyFill="1" applyBorder="1" applyAlignment="1" applyProtection="1">
      <alignment horizontal="left" indent="3"/>
    </xf>
    <xf numFmtId="184" fontId="49" fillId="4" borderId="9" xfId="1" applyNumberFormat="1" applyFont="1" applyFill="1" applyBorder="1" applyAlignment="1" applyProtection="1">
      <alignment horizontal="right"/>
    </xf>
    <xf numFmtId="184" fontId="49" fillId="4" borderId="9" xfId="1" applyNumberFormat="1" applyFont="1" applyFill="1" applyBorder="1" applyAlignment="1" applyProtection="1"/>
    <xf numFmtId="9" fontId="49" fillId="4" borderId="7" xfId="1" applyNumberFormat="1" applyFont="1" applyFill="1" applyBorder="1" applyAlignment="1" applyProtection="1"/>
    <xf numFmtId="0" fontId="49" fillId="4" borderId="10" xfId="6" applyFont="1" applyFill="1" applyBorder="1" applyAlignment="1" applyProtection="1">
      <alignment horizontal="left" indent="3"/>
    </xf>
    <xf numFmtId="184" fontId="49" fillId="4" borderId="0" xfId="1" applyNumberFormat="1" applyFont="1" applyFill="1" applyBorder="1" applyAlignment="1" applyProtection="1">
      <alignment horizontal="right"/>
    </xf>
    <xf numFmtId="184" fontId="49" fillId="4" borderId="0" xfId="1" applyNumberFormat="1" applyFont="1" applyFill="1" applyBorder="1" applyAlignment="1" applyProtection="1"/>
    <xf numFmtId="184" fontId="49" fillId="4" borderId="10" xfId="1" applyNumberFormat="1" applyFont="1" applyFill="1" applyBorder="1" applyAlignment="1" applyProtection="1">
      <alignment horizontal="right"/>
    </xf>
    <xf numFmtId="184" fontId="49" fillId="4" borderId="10" xfId="1" applyNumberFormat="1" applyFont="1" applyFill="1" applyBorder="1" applyAlignment="1" applyProtection="1"/>
    <xf numFmtId="184" fontId="49" fillId="4" borderId="13" xfId="1" applyNumberFormat="1" applyFont="1" applyFill="1" applyBorder="1" applyAlignment="1" applyProtection="1">
      <alignment horizontal="right"/>
    </xf>
    <xf numFmtId="184" fontId="49" fillId="4" borderId="13" xfId="1" applyNumberFormat="1" applyFont="1" applyFill="1" applyBorder="1" applyAlignment="1" applyProtection="1"/>
    <xf numFmtId="9" fontId="49" fillId="4" borderId="14" xfId="1" applyNumberFormat="1" applyFont="1" applyFill="1" applyBorder="1" applyAlignment="1" applyProtection="1"/>
    <xf numFmtId="9" fontId="51" fillId="4" borderId="1" xfId="1" applyFont="1" applyFill="1" applyBorder="1" applyAlignment="1" applyProtection="1"/>
    <xf numFmtId="9" fontId="49" fillId="4" borderId="15" xfId="1" applyFont="1" applyFill="1" applyBorder="1" applyAlignment="1" applyProtection="1"/>
    <xf numFmtId="9" fontId="49" fillId="4" borderId="2" xfId="1" applyFont="1" applyFill="1" applyBorder="1" applyAlignment="1" applyProtection="1"/>
    <xf numFmtId="0" fontId="51" fillId="4" borderId="0" xfId="6" applyFont="1" applyFill="1" applyBorder="1" applyAlignment="1" applyProtection="1">
      <alignment horizontal="left" indent="1"/>
    </xf>
    <xf numFmtId="9" fontId="51" fillId="4" borderId="6" xfId="1" applyFont="1" applyFill="1" applyBorder="1" applyAlignment="1" applyProtection="1"/>
    <xf numFmtId="9" fontId="49" fillId="4" borderId="0" xfId="1" applyFont="1" applyFill="1" applyBorder="1" applyAlignment="1" applyProtection="1"/>
    <xf numFmtId="9" fontId="49" fillId="4" borderId="7" xfId="1" applyFont="1" applyFill="1" applyBorder="1" applyAlignment="1" applyProtection="1"/>
    <xf numFmtId="0" fontId="49" fillId="4" borderId="9" xfId="6" applyFont="1" applyFill="1" applyBorder="1" applyAlignment="1" applyProtection="1">
      <alignment horizontal="left" indent="3"/>
    </xf>
    <xf numFmtId="9" fontId="49" fillId="4" borderId="14" xfId="1" applyFont="1" applyFill="1" applyBorder="1" applyAlignment="1" applyProtection="1"/>
    <xf numFmtId="10" fontId="49" fillId="4" borderId="0" xfId="1" applyNumberFormat="1" applyFont="1" applyFill="1" applyBorder="1" applyAlignment="1" applyProtection="1">
      <alignment horizontal="left" indent="1"/>
    </xf>
    <xf numFmtId="169" fontId="49" fillId="4" borderId="9" xfId="1" applyNumberFormat="1" applyFont="1" applyFill="1" applyBorder="1" applyAlignment="1" applyProtection="1">
      <alignment horizontal="right"/>
    </xf>
    <xf numFmtId="169" fontId="49" fillId="4" borderId="9" xfId="1" applyNumberFormat="1" applyFont="1" applyFill="1" applyBorder="1" applyAlignment="1" applyProtection="1"/>
    <xf numFmtId="169" fontId="49" fillId="4" borderId="7" xfId="1" applyNumberFormat="1" applyFont="1" applyFill="1" applyBorder="1" applyAlignment="1" applyProtection="1"/>
    <xf numFmtId="10" fontId="49" fillId="4" borderId="10" xfId="1" applyNumberFormat="1" applyFont="1" applyFill="1" applyBorder="1" applyAlignment="1" applyProtection="1">
      <alignment horizontal="left" indent="1"/>
    </xf>
    <xf numFmtId="0" fontId="49" fillId="4" borderId="0" xfId="6" applyFont="1" applyFill="1" applyBorder="1" applyAlignment="1" applyProtection="1">
      <alignment horizontal="left" indent="1"/>
    </xf>
    <xf numFmtId="169" fontId="49" fillId="4" borderId="0" xfId="1" applyNumberFormat="1" applyFont="1" applyFill="1" applyBorder="1" applyAlignment="1" applyProtection="1">
      <alignment horizontal="right"/>
    </xf>
    <xf numFmtId="169" fontId="49" fillId="4" borderId="0" xfId="1" applyNumberFormat="1" applyFont="1" applyFill="1" applyBorder="1" applyAlignment="1" applyProtection="1"/>
    <xf numFmtId="169" fontId="49" fillId="4" borderId="10" xfId="1" applyNumberFormat="1" applyFont="1" applyFill="1" applyBorder="1" applyAlignment="1" applyProtection="1">
      <alignment horizontal="right"/>
    </xf>
    <xf numFmtId="169" fontId="49" fillId="4" borderId="10" xfId="1" applyNumberFormat="1" applyFont="1" applyFill="1" applyBorder="1" applyAlignment="1" applyProtection="1"/>
    <xf numFmtId="169" fontId="49" fillId="4" borderId="17" xfId="1" applyNumberFormat="1" applyFont="1" applyFill="1" applyBorder="1" applyAlignment="1" applyProtection="1">
      <alignment horizontal="right"/>
    </xf>
    <xf numFmtId="169" fontId="49" fillId="4" borderId="17" xfId="1" applyNumberFormat="1" applyFont="1" applyFill="1" applyBorder="1" applyAlignment="1" applyProtection="1"/>
    <xf numFmtId="169" fontId="49" fillId="4" borderId="14" xfId="1" applyNumberFormat="1" applyFont="1" applyFill="1" applyBorder="1" applyAlignment="1" applyProtection="1"/>
    <xf numFmtId="0" fontId="63" fillId="3" borderId="0" xfId="7" applyFont="1" applyFill="1" applyProtection="1"/>
    <xf numFmtId="165" fontId="49" fillId="4" borderId="3" xfId="8" applyNumberFormat="1" applyFont="1" applyFill="1" applyBorder="1" applyAlignment="1" applyProtection="1">
      <alignment horizontal="right"/>
    </xf>
    <xf numFmtId="165" fontId="49" fillId="4" borderId="4" xfId="8" applyNumberFormat="1" applyFont="1" applyFill="1" applyBorder="1" applyAlignment="1" applyProtection="1">
      <alignment horizontal="right"/>
    </xf>
    <xf numFmtId="165" fontId="51" fillId="4" borderId="4" xfId="8" applyNumberFormat="1" applyFont="1" applyFill="1" applyBorder="1" applyAlignment="1" applyProtection="1">
      <alignment horizontal="right"/>
    </xf>
    <xf numFmtId="0" fontId="49" fillId="4" borderId="5" xfId="9" applyFont="1" applyFill="1" applyBorder="1" applyProtection="1"/>
    <xf numFmtId="0" fontId="43" fillId="4" borderId="0" xfId="10" applyFont="1" applyFill="1" applyAlignment="1" applyProtection="1">
      <alignment horizontal="center"/>
    </xf>
    <xf numFmtId="37" fontId="49" fillId="4" borderId="0" xfId="8" applyFont="1" applyFill="1" applyBorder="1" applyProtection="1"/>
    <xf numFmtId="0" fontId="49" fillId="4" borderId="0" xfId="10" applyFont="1" applyFill="1" applyBorder="1" applyProtection="1"/>
    <xf numFmtId="165" fontId="51" fillId="4" borderId="15" xfId="4" applyNumberFormat="1" applyFont="1" applyFill="1" applyBorder="1" applyAlignment="1" applyProtection="1">
      <alignment horizontal="right"/>
    </xf>
    <xf numFmtId="165" fontId="51" fillId="4" borderId="15" xfId="8" applyNumberFormat="1" applyFont="1" applyFill="1" applyBorder="1" applyAlignment="1" applyProtection="1">
      <alignment horizontal="right"/>
    </xf>
    <xf numFmtId="0" fontId="49" fillId="4" borderId="15" xfId="9" applyFont="1" applyFill="1" applyBorder="1" applyProtection="1"/>
    <xf numFmtId="37" fontId="52" fillId="4" borderId="0" xfId="8" applyFont="1" applyFill="1" applyBorder="1" applyAlignment="1" applyProtection="1">
      <alignment horizontal="left"/>
    </xf>
    <xf numFmtId="37" fontId="84" fillId="4" borderId="0" xfId="8" applyFont="1" applyFill="1" applyBorder="1" applyAlignment="1" applyProtection="1">
      <alignment horizontal="left"/>
    </xf>
    <xf numFmtId="165" fontId="51" fillId="4" borderId="13" xfId="4" applyNumberFormat="1" applyFont="1" applyFill="1" applyBorder="1" applyAlignment="1" applyProtection="1">
      <alignment horizontal="right"/>
    </xf>
    <xf numFmtId="165" fontId="49" fillId="4" borderId="13" xfId="4" applyNumberFormat="1" applyFont="1" applyFill="1" applyBorder="1" applyAlignment="1" applyProtection="1">
      <alignment horizontal="right"/>
    </xf>
    <xf numFmtId="0" fontId="49" fillId="4" borderId="13" xfId="9" applyFont="1" applyFill="1" applyBorder="1" applyProtection="1"/>
    <xf numFmtId="165" fontId="49" fillId="4" borderId="15" xfId="4" applyNumberFormat="1" applyFont="1" applyFill="1" applyBorder="1" applyAlignment="1" applyProtection="1">
      <alignment horizontal="right"/>
    </xf>
    <xf numFmtId="0" fontId="49" fillId="4" borderId="7" xfId="9" applyFont="1" applyFill="1" applyBorder="1" applyProtection="1"/>
    <xf numFmtId="165" fontId="51" fillId="4" borderId="10" xfId="4" applyNumberFormat="1" applyFont="1" applyFill="1" applyBorder="1" applyAlignment="1" applyProtection="1">
      <alignment horizontal="right"/>
    </xf>
    <xf numFmtId="165" fontId="49" fillId="4" borderId="10" xfId="4" applyNumberFormat="1" applyFont="1" applyFill="1" applyBorder="1" applyAlignment="1" applyProtection="1">
      <alignment horizontal="right"/>
    </xf>
    <xf numFmtId="165" fontId="49" fillId="4" borderId="18" xfId="4" applyNumberFormat="1" applyFont="1" applyFill="1" applyBorder="1" applyAlignment="1" applyProtection="1">
      <alignment horizontal="right"/>
    </xf>
    <xf numFmtId="165" fontId="49" fillId="4" borderId="4" xfId="4" quotePrefix="1" applyNumberFormat="1" applyFont="1" applyFill="1" applyBorder="1" applyAlignment="1" applyProtection="1">
      <alignment horizontal="right"/>
    </xf>
    <xf numFmtId="0" fontId="43" fillId="0" borderId="0" xfId="10" applyFont="1" applyBorder="1" applyProtection="1"/>
    <xf numFmtId="0" fontId="83" fillId="0" borderId="0" xfId="10" applyFont="1" applyBorder="1" applyAlignment="1" applyProtection="1">
      <alignment horizontal="center"/>
    </xf>
    <xf numFmtId="0" fontId="43" fillId="0" borderId="0" xfId="10" applyFont="1" applyProtection="1"/>
    <xf numFmtId="0" fontId="43" fillId="3" borderId="0" xfId="0" applyFont="1" applyFill="1" applyAlignment="1" applyProtection="1"/>
    <xf numFmtId="0" fontId="73" fillId="3" borderId="0" xfId="0" applyFont="1" applyFill="1" applyAlignment="1" applyProtection="1"/>
    <xf numFmtId="0" fontId="34" fillId="3" borderId="0" xfId="0" applyFont="1" applyFill="1" applyAlignment="1" applyProtection="1">
      <alignment horizontal="center"/>
      <protection locked="0"/>
    </xf>
    <xf numFmtId="0" fontId="43" fillId="3" borderId="1" xfId="7" applyFont="1" applyFill="1" applyBorder="1" applyProtection="1"/>
    <xf numFmtId="0" fontId="43" fillId="3" borderId="15" xfId="7" applyFont="1" applyFill="1" applyBorder="1" applyProtection="1"/>
    <xf numFmtId="0" fontId="43" fillId="3" borderId="2" xfId="7" applyFont="1" applyFill="1" applyBorder="1" applyProtection="1"/>
    <xf numFmtId="165" fontId="49" fillId="3" borderId="15" xfId="7" quotePrefix="1" applyNumberFormat="1" applyFont="1" applyFill="1" applyBorder="1" applyAlignment="1" applyProtection="1">
      <alignment horizontal="right"/>
    </xf>
    <xf numFmtId="165" fontId="51" fillId="2" borderId="12" xfId="7" applyNumberFormat="1" applyFont="1" applyFill="1" applyBorder="1" applyAlignment="1" applyProtection="1">
      <alignment horizontal="right"/>
    </xf>
    <xf numFmtId="165" fontId="49" fillId="2" borderId="13" xfId="7" applyNumberFormat="1" applyFont="1" applyFill="1" applyBorder="1" applyAlignment="1" applyProtection="1">
      <alignment horizontal="right"/>
    </xf>
    <xf numFmtId="0" fontId="49" fillId="3" borderId="14" xfId="7" applyFont="1" applyFill="1" applyBorder="1" applyProtection="1"/>
    <xf numFmtId="0" fontId="49" fillId="3" borderId="0" xfId="7" applyFont="1" applyFill="1" applyBorder="1" applyProtection="1"/>
    <xf numFmtId="0" fontId="49" fillId="3" borderId="12" xfId="7" applyFont="1" applyFill="1" applyBorder="1" applyProtection="1"/>
    <xf numFmtId="0" fontId="49" fillId="3" borderId="0" xfId="7" applyFont="1" applyFill="1" applyProtection="1"/>
    <xf numFmtId="165" fontId="49" fillId="3" borderId="0" xfId="7" applyNumberFormat="1" applyFont="1" applyFill="1" applyBorder="1" applyAlignment="1" applyProtection="1">
      <alignment horizontal="right"/>
    </xf>
    <xf numFmtId="165" fontId="49" fillId="3" borderId="1" xfId="7" applyNumberFormat="1" applyFont="1" applyFill="1" applyBorder="1" applyAlignment="1" applyProtection="1">
      <alignment horizontal="right"/>
    </xf>
    <xf numFmtId="165" fontId="49" fillId="3" borderId="15" xfId="7" applyNumberFormat="1" applyFont="1" applyFill="1" applyBorder="1" applyAlignment="1" applyProtection="1">
      <alignment horizontal="right"/>
    </xf>
    <xf numFmtId="0" fontId="49" fillId="3" borderId="2" xfId="7" applyFont="1" applyFill="1" applyBorder="1" applyProtection="1"/>
    <xf numFmtId="0" fontId="49" fillId="3" borderId="1" xfId="7" applyFont="1" applyFill="1" applyBorder="1" applyProtection="1"/>
    <xf numFmtId="0" fontId="51" fillId="3" borderId="0" xfId="7" applyFont="1" applyFill="1" applyBorder="1" applyAlignment="1" applyProtection="1">
      <alignment horizontal="left" indent="1"/>
    </xf>
    <xf numFmtId="165" fontId="49" fillId="3" borderId="6" xfId="7" applyNumberFormat="1" applyFont="1" applyFill="1" applyBorder="1" applyAlignment="1" applyProtection="1">
      <alignment horizontal="right"/>
    </xf>
    <xf numFmtId="0" fontId="49" fillId="3" borderId="7" xfId="7" applyFont="1" applyFill="1" applyBorder="1" applyProtection="1"/>
    <xf numFmtId="0" fontId="49" fillId="3" borderId="6" xfId="7" applyFont="1" applyFill="1" applyBorder="1" applyProtection="1"/>
    <xf numFmtId="0" fontId="49" fillId="3" borderId="0" xfId="7" applyFont="1" applyFill="1" applyBorder="1" applyAlignment="1" applyProtection="1">
      <alignment horizontal="left" indent="3"/>
    </xf>
    <xf numFmtId="0" fontId="49" fillId="3" borderId="0" xfId="7" applyFont="1" applyFill="1" applyBorder="1" applyAlignment="1" applyProtection="1"/>
    <xf numFmtId="165" fontId="51" fillId="4" borderId="8" xfId="4" applyNumberFormat="1" applyFont="1" applyFill="1" applyBorder="1" applyAlignment="1" applyProtection="1">
      <alignment horizontal="right"/>
    </xf>
    <xf numFmtId="165" fontId="49" fillId="4" borderId="9" xfId="4" applyNumberFormat="1" applyFont="1" applyFill="1" applyBorder="1" applyAlignment="1" applyProtection="1">
      <alignment horizontal="right"/>
    </xf>
    <xf numFmtId="165" fontId="49" fillId="4" borderId="0" xfId="4" applyNumberFormat="1" applyFont="1" applyFill="1" applyBorder="1" applyAlignment="1" applyProtection="1">
      <alignment horizontal="right"/>
    </xf>
    <xf numFmtId="0" fontId="49" fillId="4" borderId="7" xfId="7" applyFont="1" applyFill="1" applyBorder="1" applyProtection="1"/>
    <xf numFmtId="0" fontId="49" fillId="4" borderId="0" xfId="7" applyFont="1" applyFill="1" applyBorder="1" applyProtection="1"/>
    <xf numFmtId="0" fontId="49" fillId="4" borderId="6" xfId="7" applyFont="1" applyFill="1" applyBorder="1" applyProtection="1"/>
    <xf numFmtId="165" fontId="49" fillId="3" borderId="0" xfId="4" applyNumberFormat="1" applyFont="1" applyFill="1" applyBorder="1" applyAlignment="1" applyProtection="1">
      <alignment horizontal="right"/>
    </xf>
    <xf numFmtId="0" fontId="49" fillId="3" borderId="10" xfId="7" applyFont="1" applyFill="1" applyBorder="1" applyAlignment="1" applyProtection="1">
      <alignment horizontal="left" indent="3"/>
    </xf>
    <xf numFmtId="0" fontId="49" fillId="3" borderId="10" xfId="7" applyFont="1" applyFill="1" applyBorder="1" applyAlignment="1" applyProtection="1"/>
    <xf numFmtId="0" fontId="49" fillId="4" borderId="11" xfId="7" applyFont="1" applyFill="1" applyBorder="1" applyProtection="1"/>
    <xf numFmtId="165" fontId="49" fillId="3" borderId="10" xfId="4" applyNumberFormat="1" applyFont="1" applyFill="1" applyBorder="1" applyAlignment="1" applyProtection="1">
      <alignment horizontal="right"/>
    </xf>
    <xf numFmtId="165" fontId="51" fillId="4" borderId="20" xfId="4" applyNumberFormat="1" applyFont="1" applyFill="1" applyBorder="1" applyAlignment="1" applyProtection="1">
      <alignment horizontal="right"/>
    </xf>
    <xf numFmtId="165" fontId="49" fillId="3" borderId="18" xfId="4" applyNumberFormat="1" applyFont="1" applyFill="1" applyBorder="1" applyAlignment="1" applyProtection="1">
      <alignment horizontal="right"/>
    </xf>
    <xf numFmtId="0" fontId="49" fillId="2" borderId="10" xfId="7" applyFont="1" applyFill="1" applyBorder="1" applyAlignment="1" applyProtection="1">
      <alignment horizontal="left" indent="1"/>
    </xf>
    <xf numFmtId="165" fontId="51" fillId="4" borderId="3" xfId="4" applyNumberFormat="1" applyFont="1" applyFill="1" applyBorder="1" applyAlignment="1" applyProtection="1">
      <alignment horizontal="right"/>
    </xf>
    <xf numFmtId="165" fontId="49" fillId="4" borderId="4" xfId="4" applyNumberFormat="1" applyFont="1" applyFill="1" applyBorder="1" applyAlignment="1" applyProtection="1">
      <alignment horizontal="right"/>
    </xf>
    <xf numFmtId="0" fontId="49" fillId="4" borderId="5" xfId="7" applyFont="1" applyFill="1" applyBorder="1" applyProtection="1"/>
    <xf numFmtId="0" fontId="49" fillId="4" borderId="3" xfId="7" applyFont="1" applyFill="1" applyBorder="1" applyProtection="1"/>
    <xf numFmtId="165" fontId="49" fillId="3" borderId="4" xfId="4" applyNumberFormat="1" applyFont="1" applyFill="1" applyBorder="1" applyAlignment="1" applyProtection="1">
      <alignment horizontal="right"/>
    </xf>
    <xf numFmtId="0" fontId="49" fillId="2" borderId="5" xfId="7" applyFont="1" applyFill="1" applyBorder="1" applyProtection="1"/>
    <xf numFmtId="0" fontId="49" fillId="3" borderId="0" xfId="7" applyFont="1" applyFill="1" applyBorder="1" applyAlignment="1" applyProtection="1">
      <alignment horizontal="left" indent="2"/>
    </xf>
    <xf numFmtId="0" fontId="49" fillId="3" borderId="9" xfId="7" applyFont="1" applyFill="1" applyBorder="1" applyAlignment="1" applyProtection="1">
      <alignment horizontal="left" indent="3"/>
    </xf>
    <xf numFmtId="0" fontId="49" fillId="0" borderId="9" xfId="7" applyFont="1" applyFill="1" applyBorder="1" applyAlignment="1" applyProtection="1">
      <alignment horizontal="left" indent="3"/>
    </xf>
    <xf numFmtId="0" fontId="49" fillId="0" borderId="9" xfId="7" applyFont="1" applyFill="1" applyBorder="1" applyAlignment="1" applyProtection="1"/>
    <xf numFmtId="165" fontId="49" fillId="2" borderId="9" xfId="4" applyNumberFormat="1" applyFont="1" applyFill="1" applyBorder="1" applyAlignment="1" applyProtection="1">
      <alignment horizontal="right"/>
    </xf>
    <xf numFmtId="0" fontId="49" fillId="0" borderId="10" xfId="7" applyFont="1" applyFill="1" applyBorder="1" applyAlignment="1" applyProtection="1">
      <alignment horizontal="left" indent="3"/>
    </xf>
    <xf numFmtId="0" fontId="49" fillId="0" borderId="10" xfId="7" applyFont="1" applyFill="1" applyBorder="1" applyAlignment="1" applyProtection="1"/>
    <xf numFmtId="165" fontId="49" fillId="2" borderId="10" xfId="4" applyNumberFormat="1" applyFont="1" applyFill="1" applyBorder="1" applyAlignment="1" applyProtection="1">
      <alignment horizontal="right"/>
    </xf>
    <xf numFmtId="0" fontId="87" fillId="4" borderId="7" xfId="7" applyFont="1" applyFill="1" applyBorder="1" applyProtection="1"/>
    <xf numFmtId="0" fontId="87" fillId="4" borderId="0" xfId="7" applyFont="1" applyFill="1" applyBorder="1" applyProtection="1"/>
    <xf numFmtId="0" fontId="87" fillId="4" borderId="6" xfId="7" applyFont="1" applyFill="1" applyBorder="1" applyProtection="1"/>
    <xf numFmtId="0" fontId="87" fillId="3" borderId="7" xfId="7" applyFont="1" applyFill="1" applyBorder="1" applyProtection="1"/>
    <xf numFmtId="0" fontId="49" fillId="7" borderId="10" xfId="7" applyFont="1" applyFill="1" applyBorder="1" applyAlignment="1" applyProtection="1"/>
    <xf numFmtId="0" fontId="49" fillId="2" borderId="0" xfId="7" applyFont="1" applyFill="1" applyBorder="1" applyAlignment="1" applyProtection="1">
      <alignment horizontal="left" indent="1"/>
    </xf>
    <xf numFmtId="0" fontId="87" fillId="4" borderId="5" xfId="7" applyFont="1" applyFill="1" applyBorder="1" applyProtection="1"/>
    <xf numFmtId="0" fontId="87" fillId="4" borderId="3" xfId="7" applyFont="1" applyFill="1" applyBorder="1" applyProtection="1"/>
    <xf numFmtId="0" fontId="87" fillId="3" borderId="5" xfId="7" applyFont="1" applyFill="1" applyBorder="1" applyProtection="1"/>
    <xf numFmtId="0" fontId="87" fillId="4" borderId="14" xfId="7" applyFont="1" applyFill="1" applyBorder="1" applyProtection="1"/>
    <xf numFmtId="0" fontId="87" fillId="4" borderId="12" xfId="7" applyFont="1" applyFill="1" applyBorder="1" applyProtection="1"/>
    <xf numFmtId="165" fontId="49" fillId="3" borderId="13" xfId="4" applyNumberFormat="1" applyFont="1" applyFill="1" applyBorder="1" applyAlignment="1" applyProtection="1">
      <alignment horizontal="right"/>
    </xf>
    <xf numFmtId="0" fontId="87" fillId="2" borderId="14" xfId="7" applyFont="1" applyFill="1" applyBorder="1" applyProtection="1"/>
    <xf numFmtId="165" fontId="87" fillId="4" borderId="15" xfId="4" applyNumberFormat="1" applyFont="1" applyFill="1" applyBorder="1" applyAlignment="1" applyProtection="1">
      <alignment horizontal="right"/>
    </xf>
    <xf numFmtId="165" fontId="87" fillId="4" borderId="0" xfId="4" applyNumberFormat="1" applyFont="1" applyFill="1" applyBorder="1" applyAlignment="1" applyProtection="1">
      <alignment horizontal="right"/>
    </xf>
    <xf numFmtId="0" fontId="87" fillId="4" borderId="0" xfId="7" applyFont="1" applyFill="1" applyProtection="1"/>
    <xf numFmtId="165" fontId="87" fillId="3" borderId="0" xfId="4" applyNumberFormat="1" applyFont="1" applyFill="1" applyBorder="1" applyAlignment="1" applyProtection="1">
      <alignment horizontal="right"/>
    </xf>
    <xf numFmtId="0" fontId="87" fillId="3" borderId="0" xfId="7" applyFont="1" applyFill="1" applyProtection="1"/>
    <xf numFmtId="165" fontId="88" fillId="4" borderId="13" xfId="4" applyNumberFormat="1" applyFont="1" applyFill="1" applyBorder="1" applyAlignment="1" applyProtection="1">
      <alignment horizontal="right"/>
    </xf>
    <xf numFmtId="165" fontId="87" fillId="4" borderId="13" xfId="4" applyNumberFormat="1" applyFont="1" applyFill="1" applyBorder="1" applyAlignment="1" applyProtection="1">
      <alignment horizontal="right"/>
    </xf>
    <xf numFmtId="0" fontId="87" fillId="4" borderId="2" xfId="7" applyFont="1" applyFill="1" applyBorder="1" applyProtection="1"/>
    <xf numFmtId="0" fontId="87" fillId="4" borderId="1" xfId="7" applyFont="1" applyFill="1" applyBorder="1" applyProtection="1"/>
    <xf numFmtId="0" fontId="87" fillId="3" borderId="2" xfId="7" applyFont="1" applyFill="1" applyBorder="1" applyProtection="1"/>
    <xf numFmtId="0" fontId="49" fillId="3" borderId="9" xfId="7" applyFont="1" applyFill="1" applyBorder="1" applyAlignment="1" applyProtection="1"/>
    <xf numFmtId="0" fontId="87" fillId="4" borderId="8" xfId="7" applyFont="1" applyFill="1" applyBorder="1" applyProtection="1"/>
    <xf numFmtId="165" fontId="49" fillId="3" borderId="9" xfId="4" applyNumberFormat="1" applyFont="1" applyFill="1" applyBorder="1" applyAlignment="1" applyProtection="1">
      <alignment horizontal="right"/>
    </xf>
    <xf numFmtId="0" fontId="51" fillId="2" borderId="0" xfId="7" applyFont="1" applyFill="1" applyBorder="1" applyAlignment="1" applyProtection="1">
      <alignment horizontal="left" indent="1"/>
    </xf>
    <xf numFmtId="165" fontId="49" fillId="2" borderId="0" xfId="4" applyNumberFormat="1" applyFont="1" applyFill="1" applyBorder="1" applyAlignment="1" applyProtection="1">
      <alignment horizontal="right"/>
    </xf>
    <xf numFmtId="0" fontId="87" fillId="2" borderId="7" xfId="7" applyFont="1" applyFill="1" applyBorder="1" applyProtection="1"/>
    <xf numFmtId="0" fontId="87" fillId="4" borderId="11" xfId="7" applyFont="1" applyFill="1" applyBorder="1" applyProtection="1"/>
    <xf numFmtId="165" fontId="49" fillId="2" borderId="4" xfId="4" applyNumberFormat="1" applyFont="1" applyFill="1" applyBorder="1" applyAlignment="1" applyProtection="1">
      <alignment horizontal="right"/>
    </xf>
    <xf numFmtId="0" fontId="68" fillId="3" borderId="0" xfId="0" applyFont="1" applyFill="1" applyAlignment="1" applyProtection="1">
      <alignment horizontal="center"/>
    </xf>
    <xf numFmtId="0" fontId="67" fillId="3" borderId="0" xfId="0" applyFont="1" applyFill="1" applyAlignment="1" applyProtection="1"/>
    <xf numFmtId="0" fontId="34" fillId="3" borderId="1" xfId="7" applyFont="1" applyFill="1" applyBorder="1" applyProtection="1"/>
    <xf numFmtId="0" fontId="34" fillId="3" borderId="15" xfId="7" applyFont="1" applyFill="1" applyBorder="1" applyProtection="1"/>
    <xf numFmtId="0" fontId="34" fillId="3" borderId="2" xfId="7" applyFont="1" applyFill="1" applyBorder="1" applyProtection="1"/>
    <xf numFmtId="0" fontId="34" fillId="3" borderId="19" xfId="7" applyFont="1" applyFill="1" applyBorder="1" applyProtection="1"/>
    <xf numFmtId="165" fontId="34" fillId="3" borderId="15" xfId="7" quotePrefix="1" applyNumberFormat="1" applyFont="1" applyFill="1" applyBorder="1" applyAlignment="1" applyProtection="1">
      <alignment horizontal="right"/>
    </xf>
    <xf numFmtId="165" fontId="36" fillId="2" borderId="12" xfId="7" applyNumberFormat="1" applyFont="1" applyFill="1" applyBorder="1" applyAlignment="1" applyProtection="1">
      <alignment horizontal="right"/>
    </xf>
    <xf numFmtId="165" fontId="34" fillId="2" borderId="13" xfId="7" applyNumberFormat="1" applyFont="1" applyFill="1" applyBorder="1" applyAlignment="1" applyProtection="1">
      <alignment horizontal="right"/>
    </xf>
    <xf numFmtId="165" fontId="34" fillId="2" borderId="14" xfId="7" applyNumberFormat="1" applyFont="1" applyFill="1" applyBorder="1" applyAlignment="1" applyProtection="1">
      <alignment horizontal="right"/>
    </xf>
    <xf numFmtId="165" fontId="34" fillId="2" borderId="19" xfId="7" applyNumberFormat="1" applyFont="1" applyFill="1" applyBorder="1" applyAlignment="1" applyProtection="1">
      <alignment horizontal="right"/>
    </xf>
    <xf numFmtId="0" fontId="34" fillId="3" borderId="14" xfId="7" applyFont="1" applyFill="1" applyBorder="1" applyProtection="1"/>
    <xf numFmtId="165" fontId="34" fillId="3" borderId="0" xfId="7" applyNumberFormat="1" applyFont="1" applyFill="1" applyAlignment="1" applyProtection="1">
      <alignment horizontal="right"/>
    </xf>
    <xf numFmtId="165" fontId="34" fillId="3" borderId="0" xfId="7" applyNumberFormat="1" applyFont="1" applyFill="1" applyBorder="1" applyAlignment="1" applyProtection="1">
      <alignment horizontal="right"/>
    </xf>
    <xf numFmtId="165" fontId="34" fillId="3" borderId="4" xfId="7" applyNumberFormat="1" applyFont="1" applyFill="1" applyBorder="1" applyAlignment="1" applyProtection="1">
      <alignment horizontal="right"/>
    </xf>
    <xf numFmtId="0" fontId="34" fillId="3" borderId="0" xfId="7" applyFont="1" applyFill="1" applyProtection="1"/>
    <xf numFmtId="165" fontId="34" fillId="3" borderId="1" xfId="4" applyNumberFormat="1" applyFont="1" applyFill="1" applyBorder="1" applyAlignment="1" applyProtection="1">
      <alignment horizontal="right"/>
    </xf>
    <xf numFmtId="165" fontId="34" fillId="3" borderId="15" xfId="4" applyNumberFormat="1" applyFont="1" applyFill="1" applyBorder="1" applyAlignment="1" applyProtection="1">
      <alignment horizontal="right"/>
    </xf>
    <xf numFmtId="165" fontId="34" fillId="3" borderId="2" xfId="4" applyNumberFormat="1" applyFont="1" applyFill="1" applyBorder="1" applyAlignment="1" applyProtection="1">
      <alignment horizontal="right"/>
    </xf>
    <xf numFmtId="165" fontId="34" fillId="3" borderId="19" xfId="4" applyNumberFormat="1" applyFont="1" applyFill="1" applyBorder="1" applyAlignment="1" applyProtection="1">
      <alignment horizontal="right"/>
    </xf>
    <xf numFmtId="0" fontId="36" fillId="3" borderId="0" xfId="7" applyFont="1" applyFill="1" applyBorder="1" applyAlignment="1" applyProtection="1">
      <alignment horizontal="left"/>
    </xf>
    <xf numFmtId="165" fontId="34" fillId="3" borderId="6" xfId="4" applyNumberFormat="1" applyFont="1" applyFill="1" applyBorder="1" applyAlignment="1" applyProtection="1">
      <alignment horizontal="right"/>
    </xf>
    <xf numFmtId="165" fontId="34" fillId="3" borderId="0" xfId="4" applyNumberFormat="1" applyFont="1" applyFill="1" applyBorder="1" applyAlignment="1" applyProtection="1">
      <alignment horizontal="right"/>
    </xf>
    <xf numFmtId="165" fontId="34" fillId="3" borderId="7" xfId="4" applyNumberFormat="1" applyFont="1" applyFill="1" applyBorder="1" applyAlignment="1" applyProtection="1">
      <alignment horizontal="right"/>
    </xf>
    <xf numFmtId="0" fontId="34" fillId="3" borderId="7" xfId="7" applyFont="1" applyFill="1" applyBorder="1" applyProtection="1"/>
    <xf numFmtId="0" fontId="34" fillId="3" borderId="9" xfId="7" applyFont="1" applyFill="1" applyBorder="1" applyAlignment="1" applyProtection="1">
      <alignment horizontal="left"/>
    </xf>
    <xf numFmtId="165" fontId="36" fillId="4" borderId="8" xfId="4" applyNumberFormat="1" applyFont="1" applyFill="1" applyBorder="1" applyAlignment="1" applyProtection="1">
      <alignment horizontal="right"/>
    </xf>
    <xf numFmtId="165" fontId="34" fillId="4" borderId="9" xfId="4" applyNumberFormat="1" applyFont="1" applyFill="1" applyBorder="1" applyAlignment="1" applyProtection="1">
      <alignment horizontal="right"/>
    </xf>
    <xf numFmtId="165" fontId="34" fillId="4" borderId="7" xfId="4" applyNumberFormat="1" applyFont="1" applyFill="1" applyBorder="1" applyAlignment="1" applyProtection="1">
      <alignment horizontal="right"/>
    </xf>
    <xf numFmtId="165" fontId="34" fillId="4" borderId="19" xfId="4" applyNumberFormat="1" applyFont="1" applyFill="1" applyBorder="1" applyAlignment="1" applyProtection="1">
      <alignment horizontal="right"/>
    </xf>
    <xf numFmtId="165" fontId="34" fillId="2" borderId="9" xfId="4" applyNumberFormat="1" applyFont="1" applyFill="1" applyBorder="1" applyAlignment="1" applyProtection="1">
      <alignment horizontal="right"/>
    </xf>
    <xf numFmtId="0" fontId="34" fillId="3" borderId="0" xfId="7" applyFont="1" applyFill="1" applyBorder="1" applyAlignment="1" applyProtection="1">
      <alignment horizontal="left"/>
    </xf>
    <xf numFmtId="0" fontId="34" fillId="3" borderId="10" xfId="7" applyFont="1" applyFill="1" applyBorder="1" applyAlignment="1" applyProtection="1">
      <alignment horizontal="left"/>
    </xf>
    <xf numFmtId="0" fontId="34" fillId="2" borderId="10" xfId="7" applyFont="1" applyFill="1" applyBorder="1" applyAlignment="1" applyProtection="1">
      <alignment horizontal="left"/>
    </xf>
    <xf numFmtId="165" fontId="34" fillId="4" borderId="0" xfId="4" applyNumberFormat="1" applyFont="1" applyFill="1" applyBorder="1" applyAlignment="1" applyProtection="1">
      <alignment horizontal="right"/>
    </xf>
    <xf numFmtId="0" fontId="34" fillId="2" borderId="7" xfId="7" applyFont="1" applyFill="1" applyBorder="1" applyProtection="1"/>
    <xf numFmtId="0" fontId="34" fillId="2" borderId="10" xfId="7" applyFont="1" applyFill="1" applyBorder="1" applyAlignment="1" applyProtection="1"/>
    <xf numFmtId="165" fontId="36" fillId="4" borderId="3" xfId="4" applyNumberFormat="1" applyFont="1" applyFill="1" applyBorder="1" applyAlignment="1" applyProtection="1">
      <alignment horizontal="right"/>
    </xf>
    <xf numFmtId="165" fontId="34" fillId="4" borderId="4" xfId="4" applyNumberFormat="1" applyFont="1" applyFill="1" applyBorder="1" applyAlignment="1" applyProtection="1">
      <alignment horizontal="right"/>
    </xf>
    <xf numFmtId="165" fontId="34" fillId="4" borderId="5" xfId="4" applyNumberFormat="1" applyFont="1" applyFill="1" applyBorder="1" applyAlignment="1" applyProtection="1">
      <alignment horizontal="right"/>
    </xf>
    <xf numFmtId="165" fontId="36" fillId="4" borderId="4" xfId="4" applyNumberFormat="1" applyFont="1" applyFill="1" applyBorder="1" applyAlignment="1" applyProtection="1">
      <alignment horizontal="right"/>
    </xf>
    <xf numFmtId="165" fontId="34" fillId="2" borderId="4" xfId="4" applyNumberFormat="1" applyFont="1" applyFill="1" applyBorder="1" applyAlignment="1" applyProtection="1">
      <alignment horizontal="right"/>
    </xf>
    <xf numFmtId="0" fontId="34" fillId="2" borderId="5" xfId="7" applyFont="1" applyFill="1" applyBorder="1" applyProtection="1"/>
    <xf numFmtId="165" fontId="36" fillId="4" borderId="6" xfId="4" applyNumberFormat="1" applyFont="1" applyFill="1" applyBorder="1" applyAlignment="1" applyProtection="1">
      <alignment horizontal="right"/>
    </xf>
    <xf numFmtId="165" fontId="36" fillId="4" borderId="0" xfId="4" applyNumberFormat="1" applyFont="1" applyFill="1" applyBorder="1" applyAlignment="1" applyProtection="1">
      <alignment horizontal="right"/>
    </xf>
    <xf numFmtId="165" fontId="34" fillId="2" borderId="0" xfId="4" applyNumberFormat="1" applyFont="1" applyFill="1" applyBorder="1" applyAlignment="1" applyProtection="1">
      <alignment horizontal="right"/>
    </xf>
    <xf numFmtId="0" fontId="34" fillId="3" borderId="10" xfId="7" applyFont="1" applyFill="1" applyBorder="1" applyAlignment="1" applyProtection="1"/>
    <xf numFmtId="165" fontId="34" fillId="4" borderId="10" xfId="4" applyNumberFormat="1" applyFont="1" applyFill="1" applyBorder="1" applyAlignment="1" applyProtection="1">
      <alignment horizontal="right"/>
    </xf>
    <xf numFmtId="0" fontId="34" fillId="0" borderId="10" xfId="7" applyFont="1" applyFill="1" applyBorder="1" applyAlignment="1" applyProtection="1">
      <alignment horizontal="left"/>
    </xf>
    <xf numFmtId="0" fontId="34" fillId="2" borderId="0" xfId="7" applyFont="1" applyFill="1" applyBorder="1" applyAlignment="1" applyProtection="1">
      <alignment horizontal="left"/>
    </xf>
    <xf numFmtId="0" fontId="89" fillId="3" borderId="5" xfId="7" applyFont="1" applyFill="1" applyBorder="1" applyProtection="1"/>
    <xf numFmtId="0" fontId="89" fillId="3" borderId="0" xfId="7" applyFont="1" applyFill="1" applyBorder="1" applyProtection="1"/>
    <xf numFmtId="165" fontId="36" fillId="4" borderId="1" xfId="7" applyNumberFormat="1" applyFont="1" applyFill="1" applyBorder="1" applyAlignment="1" applyProtection="1">
      <alignment horizontal="right"/>
    </xf>
    <xf numFmtId="165" fontId="34" fillId="4" borderId="15" xfId="7" applyNumberFormat="1" applyFont="1" applyFill="1" applyBorder="1" applyAlignment="1" applyProtection="1">
      <alignment horizontal="right"/>
    </xf>
    <xf numFmtId="165" fontId="34" fillId="4" borderId="2" xfId="7" applyNumberFormat="1" applyFont="1" applyFill="1" applyBorder="1" applyAlignment="1" applyProtection="1">
      <alignment horizontal="right"/>
    </xf>
    <xf numFmtId="165" fontId="34" fillId="4" borderId="19" xfId="7" applyNumberFormat="1" applyFont="1" applyFill="1" applyBorder="1" applyAlignment="1" applyProtection="1">
      <alignment horizontal="right"/>
    </xf>
    <xf numFmtId="165" fontId="34" fillId="3" borderId="15" xfId="7" applyNumberFormat="1" applyFont="1" applyFill="1" applyBorder="1" applyAlignment="1" applyProtection="1">
      <alignment horizontal="right"/>
    </xf>
    <xf numFmtId="0" fontId="89" fillId="3" borderId="2" xfId="7" applyFont="1" applyFill="1" applyBorder="1" applyProtection="1"/>
    <xf numFmtId="0" fontId="89" fillId="3" borderId="7" xfId="7" applyFont="1" applyFill="1" applyBorder="1" applyProtection="1"/>
    <xf numFmtId="0" fontId="34" fillId="2" borderId="9" xfId="7" applyFont="1" applyFill="1" applyBorder="1" applyAlignment="1" applyProtection="1">
      <alignment horizontal="left"/>
    </xf>
    <xf numFmtId="0" fontId="89" fillId="2" borderId="7" xfId="7" applyFont="1" applyFill="1" applyBorder="1" applyProtection="1"/>
    <xf numFmtId="165" fontId="34" fillId="4" borderId="18" xfId="4" applyNumberFormat="1" applyFont="1" applyFill="1" applyBorder="1" applyAlignment="1" applyProtection="1">
      <alignment horizontal="right"/>
    </xf>
    <xf numFmtId="0" fontId="89" fillId="2" borderId="5" xfId="7" applyFont="1" applyFill="1" applyBorder="1" applyProtection="1"/>
    <xf numFmtId="165" fontId="36" fillId="4" borderId="12" xfId="4" applyNumberFormat="1" applyFont="1" applyFill="1" applyBorder="1" applyAlignment="1" applyProtection="1">
      <alignment horizontal="right"/>
    </xf>
    <xf numFmtId="165" fontId="34" fillId="4" borderId="13" xfId="4" applyNumberFormat="1" applyFont="1" applyFill="1" applyBorder="1" applyAlignment="1" applyProtection="1">
      <alignment horizontal="right"/>
    </xf>
    <xf numFmtId="165" fontId="34" fillId="4" borderId="14" xfId="4" applyNumberFormat="1" applyFont="1" applyFill="1" applyBorder="1" applyAlignment="1" applyProtection="1">
      <alignment horizontal="right"/>
    </xf>
    <xf numFmtId="165" fontId="36" fillId="4" borderId="13" xfId="4" applyNumberFormat="1" applyFont="1" applyFill="1" applyBorder="1" applyAlignment="1" applyProtection="1">
      <alignment horizontal="right"/>
    </xf>
    <xf numFmtId="165" fontId="34" fillId="2" borderId="13" xfId="4" applyNumberFormat="1" applyFont="1" applyFill="1" applyBorder="1" applyAlignment="1" applyProtection="1">
      <alignment horizontal="right"/>
    </xf>
    <xf numFmtId="0" fontId="89" fillId="3" borderId="14" xfId="7" applyFont="1" applyFill="1" applyBorder="1" applyProtection="1"/>
    <xf numFmtId="0" fontId="89" fillId="3" borderId="13" xfId="7" applyFont="1" applyFill="1" applyBorder="1" applyProtection="1"/>
    <xf numFmtId="165" fontId="34" fillId="4" borderId="33" xfId="4" applyNumberFormat="1" applyFont="1" applyFill="1" applyBorder="1" applyAlignment="1" applyProtection="1">
      <alignment horizontal="right"/>
    </xf>
    <xf numFmtId="0" fontId="34" fillId="3" borderId="18" xfId="7" applyFont="1" applyFill="1" applyBorder="1" applyAlignment="1" applyProtection="1">
      <alignment horizontal="left"/>
    </xf>
    <xf numFmtId="0" fontId="36" fillId="2" borderId="10" xfId="7" applyFont="1" applyFill="1" applyBorder="1" applyAlignment="1" applyProtection="1">
      <alignment horizontal="left"/>
    </xf>
    <xf numFmtId="0" fontId="36" fillId="3" borderId="0" xfId="7" applyFont="1" applyFill="1" applyBorder="1" applyAlignment="1" applyProtection="1"/>
    <xf numFmtId="0" fontId="34" fillId="2" borderId="9" xfId="7" applyFont="1" applyFill="1" applyBorder="1" applyAlignment="1" applyProtection="1"/>
    <xf numFmtId="0" fontId="36" fillId="2" borderId="10" xfId="7" applyFont="1" applyFill="1" applyBorder="1" applyAlignment="1" applyProtection="1"/>
    <xf numFmtId="165" fontId="36" fillId="4" borderId="16" xfId="4" applyNumberFormat="1" applyFont="1" applyFill="1" applyBorder="1" applyAlignment="1" applyProtection="1">
      <alignment horizontal="right"/>
    </xf>
    <xf numFmtId="165" fontId="34" fillId="4" borderId="17" xfId="4" applyNumberFormat="1" applyFont="1" applyFill="1" applyBorder="1" applyAlignment="1" applyProtection="1">
      <alignment horizontal="right"/>
    </xf>
    <xf numFmtId="165" fontId="34" fillId="2" borderId="17" xfId="4" applyNumberFormat="1" applyFont="1" applyFill="1" applyBorder="1" applyAlignment="1" applyProtection="1">
      <alignment horizontal="right"/>
    </xf>
    <xf numFmtId="0" fontId="89" fillId="2" borderId="14" xfId="7" applyFont="1" applyFill="1" applyBorder="1" applyProtection="1"/>
    <xf numFmtId="0" fontId="40" fillId="2" borderId="0" xfId="7" applyFont="1" applyFill="1" applyBorder="1" applyAlignment="1" applyProtection="1">
      <alignment horizontal="left" vertical="top"/>
    </xf>
    <xf numFmtId="0" fontId="43" fillId="3" borderId="0" xfId="0" applyFont="1" applyFill="1" applyBorder="1" applyAlignment="1" applyProtection="1"/>
    <xf numFmtId="0" fontId="83" fillId="3" borderId="0" xfId="0" applyFont="1" applyFill="1" applyAlignment="1" applyProtection="1">
      <alignment horizontal="center" vertical="center"/>
    </xf>
    <xf numFmtId="37" fontId="43" fillId="0" borderId="0" xfId="32" applyFont="1" applyProtection="1"/>
    <xf numFmtId="37" fontId="34" fillId="0" borderId="0" xfId="32" applyFont="1" applyProtection="1">
      <protection locked="0"/>
    </xf>
    <xf numFmtId="37" fontId="90" fillId="0" borderId="0" xfId="32" applyFont="1" applyProtection="1"/>
    <xf numFmtId="165" fontId="36" fillId="2" borderId="1" xfId="7" applyNumberFormat="1" applyFont="1" applyFill="1" applyBorder="1" applyAlignment="1" applyProtection="1">
      <alignment horizontal="right"/>
    </xf>
    <xf numFmtId="165" fontId="89" fillId="2" borderId="2" xfId="7" applyNumberFormat="1" applyFont="1" applyFill="1" applyBorder="1" applyAlignment="1" applyProtection="1">
      <alignment horizontal="right"/>
    </xf>
    <xf numFmtId="165" fontId="89" fillId="2" borderId="6" xfId="7" applyNumberFormat="1" applyFont="1" applyFill="1" applyBorder="1" applyAlignment="1" applyProtection="1">
      <alignment horizontal="right"/>
    </xf>
    <xf numFmtId="165" fontId="89" fillId="2" borderId="1" xfId="4" applyNumberFormat="1" applyFont="1" applyFill="1" applyBorder="1" applyAlignment="1" applyProtection="1">
      <alignment horizontal="right"/>
    </xf>
    <xf numFmtId="165" fontId="34" fillId="2" borderId="15" xfId="7" quotePrefix="1" applyNumberFormat="1" applyFont="1" applyFill="1" applyBorder="1" applyAlignment="1" applyProtection="1">
      <alignment horizontal="right"/>
    </xf>
    <xf numFmtId="0" fontId="89" fillId="2" borderId="2" xfId="7" quotePrefix="1" applyNumberFormat="1" applyFont="1" applyFill="1" applyBorder="1" applyAlignment="1" applyProtection="1">
      <alignment horizontal="right"/>
    </xf>
    <xf numFmtId="37" fontId="34" fillId="0" borderId="0" xfId="32" applyFont="1" applyProtection="1"/>
    <xf numFmtId="0" fontId="45" fillId="2" borderId="0" xfId="7" applyFont="1" applyFill="1" applyBorder="1" applyAlignment="1" applyProtection="1">
      <alignment horizontal="left"/>
    </xf>
    <xf numFmtId="165" fontId="89" fillId="2" borderId="14" xfId="7" quotePrefix="1" applyNumberFormat="1" applyFont="1" applyFill="1" applyBorder="1" applyAlignment="1" applyProtection="1">
      <alignment horizontal="right"/>
    </xf>
    <xf numFmtId="165" fontId="89" fillId="2" borderId="0" xfId="7" quotePrefix="1" applyNumberFormat="1" applyFont="1" applyFill="1" applyBorder="1" applyAlignment="1" applyProtection="1">
      <alignment horizontal="right"/>
    </xf>
    <xf numFmtId="165" fontId="34" fillId="2" borderId="12" xfId="7" applyNumberFormat="1" applyFont="1" applyFill="1" applyBorder="1" applyAlignment="1" applyProtection="1">
      <alignment horizontal="right"/>
    </xf>
    <xf numFmtId="0" fontId="89" fillId="2" borderId="14" xfId="7" applyFont="1" applyFill="1" applyBorder="1" applyAlignment="1" applyProtection="1">
      <alignment horizontal="right"/>
    </xf>
    <xf numFmtId="0" fontId="34" fillId="2" borderId="0" xfId="7" applyFont="1" applyFill="1" applyBorder="1" applyProtection="1"/>
    <xf numFmtId="165" fontId="89" fillId="2" borderId="0" xfId="7" applyNumberFormat="1" applyFont="1" applyFill="1" applyBorder="1" applyAlignment="1" applyProtection="1">
      <alignment horizontal="right"/>
    </xf>
    <xf numFmtId="168" fontId="34" fillId="2" borderId="4" xfId="4" applyNumberFormat="1" applyFont="1" applyFill="1" applyBorder="1" applyAlignment="1" applyProtection="1"/>
    <xf numFmtId="168" fontId="34" fillId="2" borderId="0" xfId="4" applyNumberFormat="1" applyFont="1" applyFill="1" applyBorder="1" applyAlignment="1" applyProtection="1"/>
    <xf numFmtId="0" fontId="91" fillId="2" borderId="0" xfId="7" applyFont="1" applyFill="1" applyBorder="1" applyProtection="1"/>
    <xf numFmtId="165" fontId="36" fillId="4" borderId="1" xfId="4" applyNumberFormat="1" applyFont="1" applyFill="1" applyBorder="1" applyAlignment="1" applyProtection="1">
      <alignment horizontal="right"/>
    </xf>
    <xf numFmtId="165" fontId="34" fillId="4" borderId="15" xfId="4" applyNumberFormat="1" applyFont="1" applyFill="1" applyBorder="1" applyAlignment="1" applyProtection="1">
      <alignment horizontal="right"/>
    </xf>
    <xf numFmtId="165" fontId="89" fillId="4" borderId="2" xfId="4" applyNumberFormat="1" applyFont="1" applyFill="1" applyBorder="1" applyAlignment="1" applyProtection="1">
      <alignment horizontal="right"/>
    </xf>
    <xf numFmtId="165" fontId="89" fillId="4" borderId="0" xfId="4" applyNumberFormat="1" applyFont="1" applyFill="1" applyBorder="1" applyAlignment="1" applyProtection="1">
      <alignment horizontal="right"/>
    </xf>
    <xf numFmtId="165" fontId="34" fillId="4" borderId="1" xfId="4" applyNumberFormat="1" applyFont="1" applyFill="1" applyBorder="1" applyAlignment="1" applyProtection="1">
      <alignment horizontal="right"/>
    </xf>
    <xf numFmtId="165" fontId="34" fillId="2" borderId="15" xfId="4" applyNumberFormat="1" applyFont="1" applyFill="1" applyBorder="1" applyAlignment="1" applyProtection="1">
      <alignment horizontal="right"/>
    </xf>
    <xf numFmtId="5" fontId="89" fillId="2" borderId="2" xfId="7" applyNumberFormat="1" applyFont="1" applyFill="1" applyBorder="1" applyProtection="1"/>
    <xf numFmtId="165" fontId="89" fillId="4" borderId="14" xfId="4" applyNumberFormat="1" applyFont="1" applyFill="1" applyBorder="1" applyAlignment="1" applyProtection="1">
      <alignment horizontal="right"/>
    </xf>
    <xf numFmtId="165" fontId="34" fillId="4" borderId="12" xfId="4" applyNumberFormat="1" applyFont="1" applyFill="1" applyBorder="1" applyAlignment="1" applyProtection="1">
      <alignment horizontal="right"/>
    </xf>
    <xf numFmtId="165" fontId="89" fillId="2" borderId="14" xfId="7" applyNumberFormat="1" applyFont="1" applyFill="1" applyBorder="1" applyAlignment="1" applyProtection="1">
      <alignment horizontal="right"/>
    </xf>
    <xf numFmtId="165" fontId="89" fillId="4" borderId="7" xfId="4" applyNumberFormat="1" applyFont="1" applyFill="1" applyBorder="1" applyAlignment="1" applyProtection="1">
      <alignment horizontal="right"/>
    </xf>
    <xf numFmtId="165" fontId="34" fillId="4" borderId="8" xfId="4" applyNumberFormat="1" applyFont="1" applyFill="1" applyBorder="1" applyAlignment="1" applyProtection="1">
      <alignment horizontal="right"/>
    </xf>
    <xf numFmtId="165" fontId="89" fillId="2" borderId="7" xfId="7" applyNumberFormat="1" applyFont="1" applyFill="1" applyBorder="1" applyAlignment="1" applyProtection="1">
      <alignment horizontal="right"/>
    </xf>
    <xf numFmtId="0" fontId="34" fillId="2" borderId="10" xfId="7" applyFont="1" applyFill="1" applyBorder="1" applyAlignment="1" applyProtection="1">
      <alignment horizontal="left" indent="2"/>
    </xf>
    <xf numFmtId="165" fontId="36" fillId="4" borderId="11" xfId="4" applyNumberFormat="1" applyFont="1" applyFill="1" applyBorder="1" applyAlignment="1" applyProtection="1">
      <alignment horizontal="right"/>
    </xf>
    <xf numFmtId="165" fontId="34" fillId="4" borderId="11" xfId="4" applyNumberFormat="1" applyFont="1" applyFill="1" applyBorder="1" applyAlignment="1" applyProtection="1">
      <alignment horizontal="right"/>
    </xf>
    <xf numFmtId="165" fontId="34" fillId="2" borderId="10" xfId="4" applyNumberFormat="1" applyFont="1" applyFill="1" applyBorder="1" applyAlignment="1" applyProtection="1">
      <alignment horizontal="right"/>
    </xf>
    <xf numFmtId="0" fontId="34" fillId="4" borderId="10" xfId="7" applyFont="1" applyFill="1" applyBorder="1" applyAlignment="1" applyProtection="1">
      <alignment horizontal="left" indent="2"/>
    </xf>
    <xf numFmtId="0" fontId="34" fillId="4" borderId="10" xfId="7" applyFont="1" applyFill="1" applyBorder="1" applyAlignment="1" applyProtection="1"/>
    <xf numFmtId="0" fontId="89" fillId="4" borderId="7" xfId="7" applyFont="1" applyFill="1" applyBorder="1" applyProtection="1"/>
    <xf numFmtId="37" fontId="43" fillId="4" borderId="0" xfId="32" applyFont="1" applyFill="1" applyProtection="1"/>
    <xf numFmtId="165" fontId="36" fillId="4" borderId="20" xfId="4" applyNumberFormat="1" applyFont="1" applyFill="1" applyBorder="1" applyAlignment="1" applyProtection="1">
      <alignment horizontal="right"/>
    </xf>
    <xf numFmtId="165" fontId="89" fillId="4" borderId="7" xfId="4" quotePrefix="1" applyNumberFormat="1" applyFont="1" applyFill="1" applyBorder="1" applyAlignment="1" applyProtection="1">
      <alignment horizontal="right"/>
    </xf>
    <xf numFmtId="165" fontId="89" fillId="4" borderId="0" xfId="4" quotePrefix="1" applyNumberFormat="1" applyFont="1" applyFill="1" applyBorder="1" applyAlignment="1" applyProtection="1">
      <alignment horizontal="right"/>
    </xf>
    <xf numFmtId="165" fontId="34" fillId="4" borderId="6" xfId="4" quotePrefix="1" applyNumberFormat="1" applyFont="1" applyFill="1" applyBorder="1" applyAlignment="1" applyProtection="1">
      <alignment horizontal="right"/>
    </xf>
    <xf numFmtId="165" fontId="34" fillId="4" borderId="0" xfId="4" quotePrefix="1" applyNumberFormat="1" applyFont="1" applyFill="1" applyBorder="1" applyAlignment="1" applyProtection="1">
      <alignment horizontal="right"/>
    </xf>
    <xf numFmtId="165" fontId="34" fillId="4" borderId="4" xfId="4" quotePrefix="1" applyNumberFormat="1" applyFont="1" applyFill="1" applyBorder="1" applyAlignment="1" applyProtection="1">
      <alignment horizontal="right"/>
    </xf>
    <xf numFmtId="165" fontId="89" fillId="4" borderId="5" xfId="4" quotePrefix="1" applyNumberFormat="1" applyFont="1" applyFill="1" applyBorder="1" applyAlignment="1" applyProtection="1">
      <alignment horizontal="right"/>
    </xf>
    <xf numFmtId="165" fontId="34" fillId="4" borderId="3" xfId="4" quotePrefix="1" applyNumberFormat="1" applyFont="1" applyFill="1" applyBorder="1" applyAlignment="1" applyProtection="1">
      <alignment horizontal="right"/>
    </xf>
    <xf numFmtId="0" fontId="89" fillId="4" borderId="5" xfId="7" applyFont="1" applyFill="1" applyBorder="1" applyProtection="1"/>
    <xf numFmtId="5" fontId="89" fillId="4" borderId="7" xfId="7" applyNumberFormat="1" applyFont="1" applyFill="1" applyBorder="1" applyProtection="1"/>
    <xf numFmtId="165" fontId="34" fillId="4" borderId="6" xfId="4" applyNumberFormat="1" applyFont="1" applyFill="1" applyBorder="1" applyAlignment="1" applyProtection="1">
      <alignment horizontal="right"/>
    </xf>
    <xf numFmtId="5" fontId="89" fillId="4" borderId="5" xfId="7" quotePrefix="1" applyNumberFormat="1" applyFont="1" applyFill="1" applyBorder="1" applyAlignment="1" applyProtection="1">
      <alignment horizontal="right"/>
    </xf>
    <xf numFmtId="37" fontId="90" fillId="4" borderId="0" xfId="32" applyFont="1" applyFill="1" applyProtection="1"/>
    <xf numFmtId="0" fontId="40" fillId="4" borderId="0" xfId="7" quotePrefix="1" applyFont="1" applyFill="1" applyBorder="1" applyAlignment="1" applyProtection="1"/>
    <xf numFmtId="37" fontId="55" fillId="4" borderId="0" xfId="32" applyFont="1" applyFill="1" applyAlignment="1" applyProtection="1">
      <alignment horizontal="center"/>
    </xf>
    <xf numFmtId="37" fontId="67" fillId="4" borderId="0" xfId="32" applyFont="1" applyFill="1" applyProtection="1"/>
    <xf numFmtId="37" fontId="55" fillId="0" borderId="0" xfId="32" applyFont="1" applyAlignment="1" applyProtection="1">
      <alignment horizontal="center"/>
    </xf>
    <xf numFmtId="37" fontId="67" fillId="0" borderId="0" xfId="32" applyFont="1" applyProtection="1"/>
    <xf numFmtId="165" fontId="36" fillId="4" borderId="2" xfId="7" applyNumberFormat="1" applyFont="1" applyFill="1" applyBorder="1" applyAlignment="1" applyProtection="1">
      <alignment horizontal="right"/>
    </xf>
    <xf numFmtId="165" fontId="36" fillId="4" borderId="0" xfId="7" applyNumberFormat="1" applyFont="1" applyFill="1" applyBorder="1" applyAlignment="1" applyProtection="1">
      <alignment horizontal="right"/>
    </xf>
    <xf numFmtId="165" fontId="34" fillId="4" borderId="1" xfId="7" applyNumberFormat="1" applyFont="1" applyFill="1" applyBorder="1" applyAlignment="1" applyProtection="1">
      <alignment horizontal="right"/>
    </xf>
    <xf numFmtId="165" fontId="34" fillId="4" borderId="15" xfId="7" quotePrefix="1" applyNumberFormat="1" applyFont="1" applyFill="1" applyBorder="1" applyAlignment="1" applyProtection="1">
      <alignment horizontal="right"/>
    </xf>
    <xf numFmtId="176" fontId="34" fillId="4" borderId="2" xfId="7" quotePrefix="1" applyNumberFormat="1" applyFont="1" applyFill="1" applyBorder="1" applyAlignment="1" applyProtection="1">
      <alignment horizontal="right"/>
    </xf>
    <xf numFmtId="0" fontId="45" fillId="4" borderId="0" xfId="7" applyFont="1" applyFill="1" applyBorder="1" applyAlignment="1" applyProtection="1">
      <alignment horizontal="left"/>
    </xf>
    <xf numFmtId="165" fontId="36" fillId="4" borderId="12" xfId="7" applyNumberFormat="1" applyFont="1" applyFill="1" applyBorder="1" applyAlignment="1" applyProtection="1">
      <alignment horizontal="right"/>
    </xf>
    <xf numFmtId="165" fontId="34" fillId="4" borderId="13" xfId="7" applyNumberFormat="1" applyFont="1" applyFill="1" applyBorder="1" applyAlignment="1" applyProtection="1">
      <alignment horizontal="right"/>
    </xf>
    <xf numFmtId="165" fontId="34" fillId="4" borderId="14" xfId="7" quotePrefix="1" applyNumberFormat="1" applyFont="1" applyFill="1" applyBorder="1" applyAlignment="1" applyProtection="1">
      <alignment horizontal="right"/>
    </xf>
    <xf numFmtId="165" fontId="34" fillId="4" borderId="0" xfId="7" applyNumberFormat="1" applyFont="1" applyFill="1" applyBorder="1" applyAlignment="1" applyProtection="1">
      <alignment horizontal="right"/>
    </xf>
    <xf numFmtId="165" fontId="34" fillId="4" borderId="12" xfId="7" applyNumberFormat="1" applyFont="1" applyFill="1" applyBorder="1" applyAlignment="1" applyProtection="1">
      <alignment horizontal="right"/>
    </xf>
    <xf numFmtId="0" fontId="34" fillId="4" borderId="14" xfId="7" quotePrefix="1" applyFont="1" applyFill="1" applyBorder="1" applyAlignment="1" applyProtection="1">
      <alignment horizontal="right"/>
    </xf>
    <xf numFmtId="0" fontId="92" fillId="4" borderId="0" xfId="7" applyFont="1" applyFill="1" applyBorder="1" applyAlignment="1" applyProtection="1">
      <alignment horizontal="left"/>
    </xf>
    <xf numFmtId="165" fontId="90" fillId="4" borderId="0" xfId="7" applyNumberFormat="1" applyFont="1" applyFill="1" applyBorder="1" applyAlignment="1" applyProtection="1">
      <alignment horizontal="right"/>
    </xf>
    <xf numFmtId="0" fontId="90" fillId="4" borderId="4" xfId="7" applyFont="1" applyFill="1" applyBorder="1" applyProtection="1"/>
    <xf numFmtId="0" fontId="90" fillId="4" borderId="0" xfId="7" applyFont="1" applyFill="1" applyBorder="1" applyAlignment="1" applyProtection="1">
      <alignment horizontal="right"/>
    </xf>
    <xf numFmtId="168" fontId="34" fillId="4" borderId="15" xfId="4" applyNumberFormat="1" applyFont="1" applyFill="1" applyBorder="1" applyAlignment="1" applyProtection="1"/>
    <xf numFmtId="0" fontId="34" fillId="4" borderId="2" xfId="7" applyFont="1" applyFill="1" applyBorder="1" applyProtection="1"/>
    <xf numFmtId="0" fontId="36" fillId="4" borderId="0" xfId="7" applyFont="1" applyFill="1" applyAlignment="1" applyProtection="1">
      <alignment horizontal="left"/>
    </xf>
    <xf numFmtId="0" fontId="36" fillId="4" borderId="0" xfId="7" applyFont="1" applyFill="1" applyBorder="1" applyAlignment="1" applyProtection="1"/>
    <xf numFmtId="165" fontId="34" fillId="4" borderId="7" xfId="7" applyNumberFormat="1" applyFont="1" applyFill="1" applyBorder="1" applyAlignment="1" applyProtection="1">
      <alignment horizontal="right"/>
    </xf>
    <xf numFmtId="168" fontId="34" fillId="4" borderId="0" xfId="4" applyNumberFormat="1" applyFont="1" applyFill="1" applyBorder="1" applyAlignment="1" applyProtection="1"/>
    <xf numFmtId="0" fontId="34" fillId="4" borderId="7" xfId="7" applyFont="1" applyFill="1" applyBorder="1" applyProtection="1"/>
    <xf numFmtId="0" fontId="34" fillId="4" borderId="9" xfId="7" applyFont="1" applyFill="1" applyBorder="1" applyAlignment="1" applyProtection="1">
      <alignment horizontal="left" indent="2"/>
    </xf>
    <xf numFmtId="0" fontId="34" fillId="4" borderId="9" xfId="7" applyFont="1" applyFill="1" applyBorder="1" applyAlignment="1" applyProtection="1"/>
    <xf numFmtId="165" fontId="89" fillId="4" borderId="14" xfId="7" applyNumberFormat="1" applyFont="1" applyFill="1" applyBorder="1" applyAlignment="1" applyProtection="1">
      <alignment horizontal="right"/>
    </xf>
    <xf numFmtId="165" fontId="89" fillId="4" borderId="7" xfId="7" applyNumberFormat="1" applyFont="1" applyFill="1" applyBorder="1" applyAlignment="1" applyProtection="1">
      <alignment horizontal="right"/>
    </xf>
    <xf numFmtId="0" fontId="34" fillId="4" borderId="0" xfId="7" applyFont="1" applyFill="1" applyBorder="1" applyAlignment="1" applyProtection="1">
      <alignment horizontal="left" indent="2"/>
    </xf>
    <xf numFmtId="0" fontId="34" fillId="4" borderId="0" xfId="7" applyFont="1" applyFill="1" applyBorder="1" applyAlignment="1" applyProtection="1"/>
    <xf numFmtId="0" fontId="36" fillId="4" borderId="0" xfId="7" applyFont="1" applyFill="1" applyBorder="1" applyProtection="1"/>
    <xf numFmtId="165" fontId="89" fillId="4" borderId="5" xfId="4" applyNumberFormat="1" applyFont="1" applyFill="1" applyBorder="1" applyAlignment="1" applyProtection="1">
      <alignment horizontal="right"/>
    </xf>
    <xf numFmtId="165" fontId="34" fillId="4" borderId="3" xfId="4" applyNumberFormat="1" applyFont="1" applyFill="1" applyBorder="1" applyAlignment="1" applyProtection="1">
      <alignment horizontal="right"/>
    </xf>
    <xf numFmtId="0" fontId="36" fillId="4" borderId="0" xfId="7" applyFont="1" applyFill="1" applyBorder="1" applyAlignment="1" applyProtection="1">
      <alignment horizontal="left"/>
    </xf>
    <xf numFmtId="5" fontId="89" fillId="4" borderId="5" xfId="7" applyNumberFormat="1" applyFont="1" applyFill="1" applyBorder="1" applyProtection="1"/>
    <xf numFmtId="37" fontId="40" fillId="0" borderId="0" xfId="32" applyFont="1" applyProtection="1"/>
    <xf numFmtId="0" fontId="40" fillId="2" borderId="0" xfId="7" quotePrefix="1" applyFont="1" applyFill="1" applyBorder="1" applyAlignment="1" applyProtection="1">
      <alignment vertical="top"/>
    </xf>
    <xf numFmtId="37" fontId="73" fillId="0" borderId="0" xfId="31" applyFont="1" applyProtection="1"/>
    <xf numFmtId="37" fontId="34" fillId="0" borderId="0" xfId="31" applyFont="1" applyProtection="1">
      <protection locked="0"/>
    </xf>
    <xf numFmtId="37" fontId="43" fillId="0" borderId="0" xfId="31" applyFont="1" applyProtection="1"/>
    <xf numFmtId="0" fontId="43" fillId="3" borderId="0" xfId="7" applyFont="1" applyFill="1" applyBorder="1" applyAlignment="1" applyProtection="1">
      <alignment horizontal="left"/>
    </xf>
    <xf numFmtId="0" fontId="63" fillId="3" borderId="5" xfId="7" applyFont="1" applyFill="1" applyBorder="1" applyProtection="1"/>
    <xf numFmtId="37" fontId="63" fillId="0" borderId="0" xfId="31" applyFont="1" applyProtection="1"/>
    <xf numFmtId="0" fontId="64" fillId="3" borderId="0" xfId="7" applyFont="1" applyFill="1" applyBorder="1" applyProtection="1"/>
    <xf numFmtId="165" fontId="63" fillId="3" borderId="0" xfId="7" applyNumberFormat="1" applyFont="1" applyFill="1" applyAlignment="1" applyProtection="1">
      <alignment horizontal="right"/>
    </xf>
    <xf numFmtId="165" fontId="63" fillId="3" borderId="0" xfId="7" applyNumberFormat="1" applyFont="1" applyFill="1" applyBorder="1" applyAlignment="1" applyProtection="1">
      <alignment horizontal="right"/>
    </xf>
    <xf numFmtId="0" fontId="63" fillId="3" borderId="4" xfId="7" applyFont="1" applyFill="1" applyBorder="1" applyProtection="1"/>
    <xf numFmtId="165" fontId="63" fillId="3" borderId="1" xfId="4" applyNumberFormat="1" applyFont="1" applyFill="1" applyBorder="1" applyAlignment="1" applyProtection="1">
      <alignment horizontal="right"/>
    </xf>
    <xf numFmtId="165" fontId="63" fillId="3" borderId="15" xfId="4" applyNumberFormat="1" applyFont="1" applyFill="1" applyBorder="1" applyAlignment="1" applyProtection="1">
      <alignment horizontal="right"/>
    </xf>
    <xf numFmtId="0" fontId="63" fillId="3" borderId="2" xfId="7" applyFont="1" applyFill="1" applyBorder="1" applyProtection="1"/>
    <xf numFmtId="0" fontId="64" fillId="2" borderId="0" xfId="7" applyFont="1" applyFill="1" applyBorder="1" applyAlignment="1" applyProtection="1">
      <alignment horizontal="left" indent="1"/>
    </xf>
    <xf numFmtId="165" fontId="78" fillId="3" borderId="6" xfId="4" applyNumberFormat="1" applyFont="1" applyFill="1" applyBorder="1" applyAlignment="1" applyProtection="1">
      <alignment horizontal="right"/>
    </xf>
    <xf numFmtId="165" fontId="78" fillId="3" borderId="0" xfId="4" applyNumberFormat="1" applyFont="1" applyFill="1" applyBorder="1" applyAlignment="1" applyProtection="1">
      <alignment horizontal="right"/>
    </xf>
    <xf numFmtId="0" fontId="63" fillId="3" borderId="7" xfId="7" applyFont="1" applyFill="1" applyBorder="1" applyProtection="1"/>
    <xf numFmtId="0" fontId="63" fillId="2" borderId="0" xfId="7" applyFont="1" applyFill="1" applyBorder="1" applyAlignment="1" applyProtection="1">
      <alignment horizontal="left" indent="3"/>
    </xf>
    <xf numFmtId="0" fontId="63" fillId="2" borderId="0" xfId="7" applyFont="1" applyFill="1" applyBorder="1" applyAlignment="1" applyProtection="1"/>
    <xf numFmtId="0" fontId="63" fillId="2" borderId="10" xfId="7" applyFont="1" applyFill="1" applyBorder="1" applyAlignment="1" applyProtection="1">
      <alignment horizontal="left" indent="3"/>
    </xf>
    <xf numFmtId="0" fontId="63" fillId="3" borderId="0" xfId="7" applyFont="1" applyFill="1" applyBorder="1" applyAlignment="1" applyProtection="1">
      <alignment horizontal="left" indent="2"/>
    </xf>
    <xf numFmtId="0" fontId="63" fillId="2" borderId="9" xfId="7" applyFont="1" applyFill="1" applyBorder="1" applyAlignment="1" applyProtection="1">
      <alignment horizontal="left" indent="3"/>
    </xf>
    <xf numFmtId="165" fontId="64" fillId="4" borderId="11" xfId="4" applyNumberFormat="1" applyFont="1" applyFill="1" applyBorder="1" applyAlignment="1" applyProtection="1">
      <alignment horizontal="right"/>
    </xf>
    <xf numFmtId="165" fontId="63" fillId="4" borderId="10" xfId="4" applyNumberFormat="1" applyFont="1" applyFill="1" applyBorder="1" applyAlignment="1" applyProtection="1">
      <alignment horizontal="right"/>
    </xf>
    <xf numFmtId="0" fontId="63" fillId="0" borderId="10" xfId="7" applyFont="1" applyFill="1" applyBorder="1" applyAlignment="1" applyProtection="1">
      <alignment horizontal="left" indent="3"/>
    </xf>
    <xf numFmtId="0" fontId="63" fillId="0" borderId="10" xfId="7" applyFont="1" applyFill="1" applyBorder="1" applyAlignment="1" applyProtection="1"/>
    <xf numFmtId="0" fontId="63" fillId="0" borderId="10" xfId="7" applyFont="1" applyFill="1" applyBorder="1" applyAlignment="1" applyProtection="1">
      <alignment horizontal="left" indent="1"/>
    </xf>
    <xf numFmtId="165" fontId="63" fillId="4" borderId="15" xfId="7" applyNumberFormat="1" applyFont="1" applyFill="1" applyBorder="1" applyAlignment="1" applyProtection="1">
      <alignment horizontal="right"/>
    </xf>
    <xf numFmtId="165" fontId="63" fillId="3" borderId="15" xfId="7" applyNumberFormat="1" applyFont="1" applyFill="1" applyBorder="1" applyAlignment="1" applyProtection="1">
      <alignment horizontal="right"/>
    </xf>
    <xf numFmtId="0" fontId="63" fillId="0" borderId="9" xfId="7" applyFont="1" applyFill="1" applyBorder="1" applyAlignment="1" applyProtection="1"/>
    <xf numFmtId="0" fontId="63" fillId="2" borderId="7" xfId="7" applyFont="1" applyFill="1" applyBorder="1" applyProtection="1"/>
    <xf numFmtId="0" fontId="63" fillId="2" borderId="14" xfId="7" applyFont="1" applyFill="1" applyBorder="1" applyProtection="1"/>
    <xf numFmtId="0" fontId="43" fillId="2" borderId="0" xfId="7" applyFont="1" applyFill="1" applyProtection="1"/>
    <xf numFmtId="37" fontId="83" fillId="0" borderId="0" xfId="31" applyFont="1" applyAlignment="1" applyProtection="1">
      <alignment horizontal="center"/>
    </xf>
    <xf numFmtId="37" fontId="67" fillId="0" borderId="0" xfId="31" applyFont="1" applyProtection="1"/>
    <xf numFmtId="0" fontId="43" fillId="3" borderId="0" xfId="0" applyFont="1" applyFill="1" applyAlignment="1" applyProtection="1">
      <alignment horizontal="center"/>
    </xf>
    <xf numFmtId="0" fontId="43" fillId="2" borderId="0" xfId="7" quotePrefix="1" applyFont="1" applyFill="1" applyBorder="1" applyAlignment="1" applyProtection="1">
      <alignment horizontal="left"/>
    </xf>
    <xf numFmtId="0" fontId="93" fillId="2" borderId="0" xfId="7" applyFont="1" applyFill="1" applyBorder="1" applyAlignment="1" applyProtection="1">
      <alignment horizontal="center" vertical="center"/>
    </xf>
    <xf numFmtId="0" fontId="49" fillId="3" borderId="0" xfId="0" applyFont="1" applyFill="1" applyAlignment="1" applyProtection="1"/>
    <xf numFmtId="165" fontId="49" fillId="2" borderId="3" xfId="7" applyNumberFormat="1" applyFont="1" applyFill="1" applyBorder="1" applyAlignment="1" applyProtection="1">
      <alignment horizontal="right"/>
    </xf>
    <xf numFmtId="0" fontId="49" fillId="3" borderId="5" xfId="7" applyFont="1" applyFill="1" applyBorder="1" applyProtection="1"/>
    <xf numFmtId="165" fontId="49" fillId="3" borderId="4" xfId="7" applyNumberFormat="1" applyFont="1" applyFill="1" applyBorder="1" applyAlignment="1" applyProtection="1">
      <alignment horizontal="right"/>
    </xf>
    <xf numFmtId="0" fontId="51" fillId="2" borderId="0" xfId="7" applyFont="1" applyFill="1" applyBorder="1" applyAlignment="1" applyProtection="1">
      <alignment horizontal="left" indent="2"/>
    </xf>
    <xf numFmtId="165" fontId="49" fillId="2" borderId="6" xfId="7" applyNumberFormat="1" applyFont="1" applyFill="1" applyBorder="1" applyAlignment="1" applyProtection="1">
      <alignment horizontal="right"/>
    </xf>
    <xf numFmtId="165" fontId="49" fillId="2" borderId="0" xfId="7" applyNumberFormat="1" applyFont="1" applyFill="1" applyBorder="1" applyAlignment="1" applyProtection="1">
      <alignment horizontal="right"/>
    </xf>
    <xf numFmtId="0" fontId="49" fillId="2" borderId="7" xfId="7" applyFont="1" applyFill="1" applyBorder="1" applyProtection="1"/>
    <xf numFmtId="0" fontId="49" fillId="2" borderId="9" xfId="7" applyFont="1" applyFill="1" applyBorder="1" applyAlignment="1" applyProtection="1">
      <alignment horizontal="left" indent="4"/>
    </xf>
    <xf numFmtId="0" fontId="49" fillId="2" borderId="9" xfId="7" applyFont="1" applyFill="1" applyBorder="1" applyAlignment="1" applyProtection="1"/>
    <xf numFmtId="165" fontId="49" fillId="2" borderId="6" xfId="4" applyNumberFormat="1" applyFont="1" applyFill="1" applyBorder="1" applyAlignment="1" applyProtection="1">
      <alignment horizontal="right"/>
    </xf>
    <xf numFmtId="0" fontId="49" fillId="2" borderId="18" xfId="7" applyFont="1" applyFill="1" applyBorder="1" applyAlignment="1" applyProtection="1">
      <alignment horizontal="left" indent="4"/>
    </xf>
    <xf numFmtId="0" fontId="49" fillId="2" borderId="18" xfId="7" applyFont="1" applyFill="1" applyBorder="1" applyAlignment="1" applyProtection="1"/>
    <xf numFmtId="165" fontId="49" fillId="2" borderId="3" xfId="4" applyNumberFormat="1" applyFont="1" applyFill="1" applyBorder="1" applyAlignment="1" applyProtection="1">
      <alignment horizontal="right"/>
    </xf>
    <xf numFmtId="165" fontId="87" fillId="3" borderId="6" xfId="4" applyNumberFormat="1" applyFont="1" applyFill="1" applyBorder="1" applyAlignment="1" applyProtection="1">
      <alignment horizontal="right"/>
    </xf>
    <xf numFmtId="165" fontId="49" fillId="2" borderId="8" xfId="4" applyNumberFormat="1" applyFont="1" applyFill="1" applyBorder="1" applyAlignment="1" applyProtection="1">
      <alignment horizontal="right"/>
    </xf>
    <xf numFmtId="165" fontId="49" fillId="2" borderId="20" xfId="4" applyNumberFormat="1" applyFont="1" applyFill="1" applyBorder="1" applyAlignment="1" applyProtection="1">
      <alignment horizontal="right"/>
    </xf>
    <xf numFmtId="165" fontId="49" fillId="2" borderId="18" xfId="4" applyNumberFormat="1" applyFont="1" applyFill="1" applyBorder="1" applyAlignment="1" applyProtection="1">
      <alignment horizontal="right"/>
    </xf>
    <xf numFmtId="165" fontId="49" fillId="2" borderId="12" xfId="4" applyNumberFormat="1" applyFont="1" applyFill="1" applyBorder="1" applyAlignment="1" applyProtection="1">
      <alignment horizontal="right"/>
    </xf>
    <xf numFmtId="165" fontId="49" fillId="2" borderId="13" xfId="4" applyNumberFormat="1" applyFont="1" applyFill="1" applyBorder="1" applyAlignment="1" applyProtection="1">
      <alignment horizontal="right"/>
    </xf>
    <xf numFmtId="0" fontId="49" fillId="2" borderId="14" xfId="7" applyFont="1" applyFill="1" applyBorder="1" applyProtection="1"/>
    <xf numFmtId="0" fontId="49" fillId="2" borderId="10" xfId="7" applyFont="1" applyFill="1" applyBorder="1" applyAlignment="1" applyProtection="1">
      <alignment horizontal="left" indent="4"/>
    </xf>
    <xf numFmtId="0" fontId="49" fillId="2" borderId="10" xfId="7" applyFont="1" applyFill="1" applyBorder="1" applyAlignment="1" applyProtection="1"/>
    <xf numFmtId="0" fontId="49" fillId="2" borderId="0" xfId="7" applyFont="1" applyFill="1" applyBorder="1" applyProtection="1"/>
    <xf numFmtId="165" fontId="49" fillId="2" borderId="5" xfId="4" applyNumberFormat="1" applyFont="1" applyFill="1" applyBorder="1" applyAlignment="1" applyProtection="1">
      <alignment horizontal="right"/>
    </xf>
    <xf numFmtId="165" fontId="49" fillId="2" borderId="1" xfId="7" applyNumberFormat="1" applyFont="1" applyFill="1" applyBorder="1" applyAlignment="1" applyProtection="1">
      <alignment horizontal="right"/>
    </xf>
    <xf numFmtId="165" fontId="49" fillId="2" borderId="15" xfId="7" applyNumberFormat="1" applyFont="1" applyFill="1" applyBorder="1" applyAlignment="1" applyProtection="1">
      <alignment horizontal="right"/>
    </xf>
    <xf numFmtId="0" fontId="49" fillId="2" borderId="0" xfId="7" applyFont="1" applyFill="1" applyProtection="1"/>
    <xf numFmtId="0" fontId="51" fillId="2" borderId="18" xfId="7" applyFont="1" applyFill="1" applyBorder="1" applyProtection="1"/>
    <xf numFmtId="0" fontId="43" fillId="3" borderId="0" xfId="7" applyFont="1" applyFill="1" applyBorder="1" applyAlignment="1" applyProtection="1">
      <alignment horizontal="left" indent="1"/>
    </xf>
    <xf numFmtId="168" fontId="94" fillId="2" borderId="0" xfId="4" applyNumberFormat="1" applyFont="1" applyFill="1" applyBorder="1" applyAlignment="1" applyProtection="1"/>
    <xf numFmtId="168" fontId="95" fillId="2" borderId="0" xfId="4" applyNumberFormat="1" applyFont="1" applyFill="1" applyBorder="1" applyAlignment="1" applyProtection="1"/>
    <xf numFmtId="0" fontId="55" fillId="3" borderId="0" xfId="0" applyFont="1" applyFill="1" applyAlignment="1" applyProtection="1">
      <alignment horizontal="center"/>
    </xf>
    <xf numFmtId="165" fontId="49" fillId="2" borderId="5" xfId="7" applyNumberFormat="1" applyFont="1" applyFill="1" applyBorder="1" applyAlignment="1" applyProtection="1">
      <alignment horizontal="right"/>
    </xf>
    <xf numFmtId="165" fontId="49" fillId="3" borderId="0" xfId="7" applyNumberFormat="1" applyFont="1" applyFill="1" applyAlignment="1" applyProtection="1">
      <alignment horizontal="right"/>
    </xf>
    <xf numFmtId="165" fontId="49" fillId="3" borderId="2" xfId="7" applyNumberFormat="1" applyFont="1" applyFill="1" applyBorder="1" applyAlignment="1" applyProtection="1">
      <alignment horizontal="right"/>
    </xf>
    <xf numFmtId="165" fontId="49" fillId="3" borderId="7" xfId="7" applyNumberFormat="1" applyFont="1" applyFill="1" applyBorder="1" applyAlignment="1" applyProtection="1">
      <alignment horizontal="right"/>
    </xf>
    <xf numFmtId="165" fontId="49" fillId="2" borderId="7" xfId="7" applyNumberFormat="1" applyFont="1" applyFill="1" applyBorder="1" applyAlignment="1" applyProtection="1">
      <alignment horizontal="right"/>
    </xf>
    <xf numFmtId="0" fontId="49" fillId="2" borderId="9" xfId="7" applyFont="1" applyFill="1" applyBorder="1" applyProtection="1"/>
    <xf numFmtId="165" fontId="49" fillId="3" borderId="7" xfId="4" applyNumberFormat="1" applyFont="1" applyFill="1" applyBorder="1" applyAlignment="1" applyProtection="1">
      <alignment horizontal="right"/>
    </xf>
    <xf numFmtId="165" fontId="49" fillId="3" borderId="21" xfId="4" applyNumberFormat="1" applyFont="1" applyFill="1" applyBorder="1" applyAlignment="1" applyProtection="1">
      <alignment horizontal="right"/>
    </xf>
    <xf numFmtId="0" fontId="49" fillId="2" borderId="10" xfId="7" applyFont="1" applyFill="1" applyBorder="1" applyProtection="1"/>
    <xf numFmtId="165" fontId="49" fillId="4" borderId="17" xfId="4" applyNumberFormat="1" applyFont="1" applyFill="1" applyBorder="1" applyAlignment="1" applyProtection="1">
      <alignment horizontal="right"/>
    </xf>
    <xf numFmtId="165" fontId="49" fillId="3" borderId="17" xfId="4" applyNumberFormat="1" applyFont="1" applyFill="1" applyBorder="1" applyAlignment="1" applyProtection="1">
      <alignment horizontal="right"/>
    </xf>
    <xf numFmtId="165" fontId="49" fillId="3" borderId="32" xfId="4" applyNumberFormat="1" applyFont="1" applyFill="1" applyBorder="1" applyAlignment="1" applyProtection="1">
      <alignment horizontal="right"/>
    </xf>
    <xf numFmtId="0" fontId="49" fillId="2" borderId="18" xfId="7" applyFont="1" applyFill="1" applyBorder="1" applyProtection="1"/>
    <xf numFmtId="165" fontId="49" fillId="3" borderId="5" xfId="4" applyNumberFormat="1" applyFont="1" applyFill="1" applyBorder="1" applyAlignment="1" applyProtection="1">
      <alignment horizontal="right"/>
    </xf>
    <xf numFmtId="165" fontId="49" fillId="4" borderId="0" xfId="7" applyNumberFormat="1" applyFont="1" applyFill="1" applyBorder="1" applyAlignment="1" applyProtection="1">
      <alignment horizontal="right"/>
    </xf>
    <xf numFmtId="165" fontId="87" fillId="3" borderId="7" xfId="4" applyNumberFormat="1" applyFont="1" applyFill="1" applyBorder="1" applyAlignment="1" applyProtection="1">
      <alignment horizontal="right"/>
    </xf>
    <xf numFmtId="165" fontId="49" fillId="3" borderId="22" xfId="4" applyNumberFormat="1" applyFont="1" applyFill="1" applyBorder="1" applyAlignment="1" applyProtection="1">
      <alignment horizontal="right"/>
    </xf>
    <xf numFmtId="165" fontId="49" fillId="3" borderId="14" xfId="4" applyNumberFormat="1" applyFont="1" applyFill="1" applyBorder="1" applyAlignment="1" applyProtection="1">
      <alignment horizontal="right"/>
    </xf>
    <xf numFmtId="165" fontId="49" fillId="4" borderId="4" xfId="7" applyNumberFormat="1" applyFont="1" applyFill="1" applyBorder="1" applyAlignment="1" applyProtection="1">
      <alignment horizontal="right"/>
    </xf>
    <xf numFmtId="165" fontId="49" fillId="4" borderId="15" xfId="7" applyNumberFormat="1" applyFont="1" applyFill="1" applyBorder="1" applyAlignment="1" applyProtection="1">
      <alignment horizontal="right"/>
    </xf>
    <xf numFmtId="0" fontId="97" fillId="2" borderId="9" xfId="7" quotePrefix="1" applyFont="1" applyFill="1" applyBorder="1" applyProtection="1"/>
    <xf numFmtId="165" fontId="36" fillId="2" borderId="3" xfId="7" applyNumberFormat="1" applyFont="1" applyFill="1" applyBorder="1" applyAlignment="1" applyProtection="1">
      <alignment horizontal="right"/>
    </xf>
    <xf numFmtId="0" fontId="34" fillId="3" borderId="5" xfId="7" applyFont="1" applyFill="1" applyBorder="1" applyProtection="1"/>
    <xf numFmtId="0" fontId="34" fillId="3" borderId="0" xfId="7" applyFont="1" applyFill="1" applyBorder="1" applyProtection="1"/>
    <xf numFmtId="0" fontId="36" fillId="2" borderId="0" xfId="7" applyFont="1" applyFill="1" applyBorder="1" applyAlignment="1" applyProtection="1">
      <alignment horizontal="left" indent="1"/>
    </xf>
    <xf numFmtId="0" fontId="34" fillId="3" borderId="6" xfId="7" applyFont="1" applyFill="1" applyBorder="1" applyProtection="1"/>
    <xf numFmtId="0" fontId="34" fillId="2" borderId="0" xfId="7" applyFont="1" applyFill="1" applyBorder="1" applyAlignment="1" applyProtection="1"/>
    <xf numFmtId="165" fontId="34" fillId="3" borderId="9" xfId="4" applyNumberFormat="1" applyFont="1" applyFill="1" applyBorder="1" applyAlignment="1" applyProtection="1">
      <alignment horizontal="right"/>
    </xf>
    <xf numFmtId="0" fontId="34" fillId="2" borderId="18" xfId="7" applyFont="1" applyFill="1" applyBorder="1" applyAlignment="1" applyProtection="1"/>
    <xf numFmtId="165" fontId="34" fillId="2" borderId="18" xfId="4" applyNumberFormat="1" applyFont="1" applyFill="1" applyBorder="1" applyAlignment="1" applyProtection="1">
      <alignment horizontal="right"/>
    </xf>
    <xf numFmtId="165" fontId="34" fillId="3" borderId="4" xfId="4" applyNumberFormat="1" applyFont="1" applyFill="1" applyBorder="1" applyAlignment="1" applyProtection="1">
      <alignment horizontal="right"/>
    </xf>
    <xf numFmtId="0" fontId="36" fillId="2" borderId="5" xfId="7" applyFont="1" applyFill="1" applyBorder="1" applyProtection="1"/>
    <xf numFmtId="0" fontId="34" fillId="3" borderId="0" xfId="7" applyFont="1" applyFill="1" applyBorder="1" applyAlignment="1" applyProtection="1">
      <alignment horizontal="left" indent="3"/>
    </xf>
    <xf numFmtId="0" fontId="34" fillId="3" borderId="0" xfId="7" applyFont="1" applyFill="1" applyBorder="1" applyAlignment="1" applyProtection="1"/>
    <xf numFmtId="0" fontId="34" fillId="3" borderId="10" xfId="7" applyFont="1" applyFill="1" applyBorder="1" applyAlignment="1" applyProtection="1">
      <alignment horizontal="left" indent="3"/>
    </xf>
    <xf numFmtId="165" fontId="34" fillId="3" borderId="10" xfId="4" applyNumberFormat="1" applyFont="1" applyFill="1" applyBorder="1" applyAlignment="1" applyProtection="1">
      <alignment horizontal="right"/>
    </xf>
    <xf numFmtId="0" fontId="34" fillId="3" borderId="9" xfId="7" applyFont="1" applyFill="1" applyBorder="1" applyAlignment="1" applyProtection="1">
      <alignment horizontal="left" indent="3"/>
    </xf>
    <xf numFmtId="0" fontId="34" fillId="3" borderId="9" xfId="7" applyFont="1" applyFill="1" applyBorder="1" applyAlignment="1" applyProtection="1"/>
    <xf numFmtId="0" fontId="34" fillId="0" borderId="9" xfId="7" applyFont="1" applyFill="1" applyBorder="1" applyAlignment="1" applyProtection="1">
      <alignment horizontal="left" indent="3"/>
    </xf>
    <xf numFmtId="0" fontId="34" fillId="0" borderId="9" xfId="7" applyFont="1" applyFill="1" applyBorder="1" applyAlignment="1" applyProtection="1"/>
    <xf numFmtId="0" fontId="34" fillId="0" borderId="10" xfId="7" applyFont="1" applyFill="1" applyBorder="1" applyAlignment="1" applyProtection="1">
      <alignment horizontal="left" indent="2"/>
    </xf>
    <xf numFmtId="165" fontId="89" fillId="3" borderId="0" xfId="4" applyNumberFormat="1" applyFont="1" applyFill="1" applyBorder="1" applyAlignment="1" applyProtection="1">
      <alignment horizontal="right"/>
    </xf>
    <xf numFmtId="0" fontId="34" fillId="2" borderId="9" xfId="7" applyFont="1" applyFill="1" applyBorder="1" applyAlignment="1" applyProtection="1">
      <alignment horizontal="left" indent="2"/>
    </xf>
    <xf numFmtId="0" fontId="91" fillId="2" borderId="7" xfId="7" applyFont="1" applyFill="1" applyBorder="1" applyProtection="1"/>
    <xf numFmtId="0" fontId="91" fillId="2" borderId="5" xfId="7" applyFont="1" applyFill="1" applyBorder="1" applyProtection="1"/>
    <xf numFmtId="0" fontId="41" fillId="3" borderId="0" xfId="7" applyFont="1" applyFill="1" applyBorder="1" applyProtection="1"/>
    <xf numFmtId="0" fontId="98" fillId="3" borderId="0" xfId="7" applyFont="1" applyFill="1" applyProtection="1"/>
    <xf numFmtId="37" fontId="73" fillId="0" borderId="0" xfId="30" applyFont="1" applyProtection="1"/>
    <xf numFmtId="37" fontId="43" fillId="0" borderId="0" xfId="30" applyFont="1" applyProtection="1"/>
    <xf numFmtId="37" fontId="34" fillId="0" borderId="0" xfId="30" applyFont="1" applyProtection="1">
      <protection locked="0"/>
    </xf>
    <xf numFmtId="0" fontId="51" fillId="3" borderId="0" xfId="7" applyFont="1" applyFill="1" applyBorder="1" applyProtection="1"/>
    <xf numFmtId="0" fontId="49" fillId="3" borderId="15" xfId="7" applyFont="1" applyFill="1" applyBorder="1" applyProtection="1"/>
    <xf numFmtId="168" fontId="49" fillId="3" borderId="6" xfId="4" applyNumberFormat="1" applyFont="1" applyFill="1" applyBorder="1" applyAlignment="1" applyProtection="1"/>
    <xf numFmtId="0" fontId="49" fillId="2" borderId="10" xfId="7" applyFont="1" applyFill="1" applyBorder="1" applyAlignment="1" applyProtection="1">
      <alignment horizontal="left" indent="2"/>
    </xf>
    <xf numFmtId="0" fontId="51" fillId="2" borderId="5" xfId="7" applyFont="1" applyFill="1" applyBorder="1" applyProtection="1"/>
    <xf numFmtId="0" fontId="49" fillId="3" borderId="0" xfId="7" applyFont="1" applyFill="1" applyBorder="1" applyAlignment="1" applyProtection="1">
      <alignment horizontal="left" indent="1"/>
    </xf>
    <xf numFmtId="0" fontId="49" fillId="3" borderId="9" xfId="7" applyFont="1" applyFill="1" applyBorder="1" applyAlignment="1" applyProtection="1">
      <alignment horizontal="left" indent="2"/>
    </xf>
    <xf numFmtId="0" fontId="49" fillId="3" borderId="10" xfId="7" applyFont="1" applyFill="1" applyBorder="1" applyAlignment="1" applyProtection="1">
      <alignment horizontal="left" indent="2"/>
    </xf>
    <xf numFmtId="0" fontId="49" fillId="0" borderId="10" xfId="7" applyFont="1" applyFill="1" applyBorder="1" applyAlignment="1" applyProtection="1">
      <alignment horizontal="left" indent="2"/>
    </xf>
    <xf numFmtId="0" fontId="49" fillId="0" borderId="0" xfId="7" applyFont="1" applyFill="1" applyBorder="1" applyAlignment="1" applyProtection="1">
      <alignment horizontal="left" indent="2"/>
    </xf>
    <xf numFmtId="0" fontId="49" fillId="0" borderId="0" xfId="7" applyFont="1" applyFill="1" applyBorder="1" applyAlignment="1" applyProtection="1"/>
    <xf numFmtId="0" fontId="49" fillId="0" borderId="0" xfId="7" applyFont="1" applyFill="1" applyBorder="1" applyProtection="1"/>
    <xf numFmtId="0" fontId="49" fillId="0" borderId="9" xfId="7" applyFont="1" applyFill="1" applyBorder="1" applyAlignment="1" applyProtection="1">
      <alignment horizontal="left" indent="2"/>
    </xf>
    <xf numFmtId="37" fontId="55" fillId="0" borderId="0" xfId="30" applyFont="1" applyAlignment="1" applyProtection="1">
      <alignment horizontal="center"/>
    </xf>
    <xf numFmtId="37" fontId="73" fillId="0" borderId="0" xfId="29" applyFont="1" applyProtection="1"/>
    <xf numFmtId="37" fontId="43" fillId="0" borderId="0" xfId="29" applyFont="1" applyProtection="1"/>
    <xf numFmtId="37" fontId="34" fillId="0" borderId="0" xfId="29" applyFont="1" applyProtection="1">
      <protection locked="0"/>
    </xf>
    <xf numFmtId="0" fontId="43" fillId="2" borderId="0" xfId="7" applyFont="1" applyFill="1" applyBorder="1" applyAlignment="1" applyProtection="1">
      <alignment horizontal="left"/>
    </xf>
    <xf numFmtId="0" fontId="43" fillId="2" borderId="0" xfId="7" applyFont="1" applyFill="1" applyBorder="1" applyProtection="1"/>
    <xf numFmtId="0" fontId="43" fillId="2" borderId="13" xfId="7" applyFont="1" applyFill="1" applyBorder="1" applyProtection="1"/>
    <xf numFmtId="0" fontId="99" fillId="2" borderId="0" xfId="7" quotePrefix="1" applyFont="1" applyFill="1" applyBorder="1" applyAlignment="1" applyProtection="1">
      <alignment horizontal="left"/>
    </xf>
    <xf numFmtId="0" fontId="49" fillId="4" borderId="1" xfId="7" applyFont="1" applyFill="1" applyBorder="1" applyProtection="1"/>
    <xf numFmtId="0" fontId="49" fillId="2" borderId="15" xfId="7" applyFont="1" applyFill="1" applyBorder="1" applyProtection="1"/>
    <xf numFmtId="0" fontId="49" fillId="2" borderId="2" xfId="7" applyFont="1" applyFill="1" applyBorder="1" applyProtection="1"/>
    <xf numFmtId="5" fontId="49" fillId="2" borderId="7" xfId="7" applyNumberFormat="1" applyFont="1" applyFill="1" applyBorder="1" applyProtection="1"/>
    <xf numFmtId="5" fontId="49" fillId="2" borderId="5" xfId="7" applyNumberFormat="1" applyFont="1" applyFill="1" applyBorder="1" applyProtection="1"/>
    <xf numFmtId="0" fontId="51" fillId="2" borderId="0" xfId="7" applyFont="1" applyFill="1" applyBorder="1" applyAlignment="1" applyProtection="1">
      <alignment horizontal="left"/>
    </xf>
    <xf numFmtId="0" fontId="49" fillId="2" borderId="9" xfId="7" applyFont="1" applyFill="1" applyBorder="1" applyAlignment="1" applyProtection="1">
      <alignment horizontal="left" indent="2"/>
    </xf>
    <xf numFmtId="0" fontId="65" fillId="2" borderId="0" xfId="7" applyFont="1" applyFill="1" applyBorder="1" applyAlignment="1" applyProtection="1">
      <alignment horizontal="left"/>
    </xf>
    <xf numFmtId="37" fontId="40" fillId="0" borderId="0" xfId="29" applyFont="1" applyProtection="1"/>
    <xf numFmtId="37" fontId="55" fillId="0" borderId="0" xfId="29" applyFont="1" applyBorder="1" applyAlignment="1" applyProtection="1">
      <alignment horizontal="center"/>
    </xf>
    <xf numFmtId="37" fontId="73" fillId="0" borderId="0" xfId="28" applyFont="1" applyProtection="1"/>
    <xf numFmtId="37" fontId="43" fillId="2" borderId="0" xfId="28" applyFont="1" applyFill="1" applyProtection="1"/>
    <xf numFmtId="37" fontId="34" fillId="2" borderId="0" xfId="28" applyFont="1" applyFill="1" applyProtection="1"/>
    <xf numFmtId="37" fontId="43" fillId="0" borderId="0" xfId="28" applyFont="1" applyProtection="1"/>
    <xf numFmtId="0" fontId="49" fillId="2" borderId="4" xfId="7" applyFont="1" applyFill="1" applyBorder="1" applyProtection="1"/>
    <xf numFmtId="0" fontId="49" fillId="2" borderId="1" xfId="7" applyFont="1" applyFill="1" applyBorder="1" applyProtection="1"/>
    <xf numFmtId="0" fontId="49" fillId="2" borderId="0" xfId="7" applyFont="1" applyFill="1" applyBorder="1" applyAlignment="1" applyProtection="1"/>
    <xf numFmtId="5" fontId="49" fillId="2" borderId="7" xfId="2" applyNumberFormat="1" applyFont="1" applyFill="1" applyBorder="1" applyAlignment="1" applyProtection="1"/>
    <xf numFmtId="37" fontId="49" fillId="2" borderId="7" xfId="2" applyNumberFormat="1" applyFont="1" applyFill="1" applyBorder="1" applyAlignment="1" applyProtection="1"/>
    <xf numFmtId="0" fontId="67" fillId="2" borderId="0" xfId="7" applyFont="1" applyFill="1" applyBorder="1" applyAlignment="1" applyProtection="1">
      <alignment horizontal="left"/>
    </xf>
    <xf numFmtId="168" fontId="67" fillId="2" borderId="0" xfId="4" applyNumberFormat="1" applyFont="1" applyFill="1" applyBorder="1" applyAlignment="1" applyProtection="1"/>
    <xf numFmtId="168" fontId="43" fillId="2" borderId="0" xfId="4" applyNumberFormat="1" applyFont="1" applyFill="1" applyBorder="1" applyAlignment="1" applyProtection="1"/>
    <xf numFmtId="5" fontId="49" fillId="2" borderId="0" xfId="7" applyNumberFormat="1" applyFont="1" applyFill="1" applyBorder="1" applyProtection="1"/>
    <xf numFmtId="5" fontId="49" fillId="2" borderId="5" xfId="2" applyNumberFormat="1" applyFont="1" applyFill="1" applyBorder="1" applyAlignment="1" applyProtection="1"/>
    <xf numFmtId="37" fontId="55" fillId="0" borderId="0" xfId="28" applyFont="1" applyProtection="1"/>
    <xf numFmtId="37" fontId="67" fillId="0" borderId="0" xfId="28" applyFont="1" applyProtection="1"/>
    <xf numFmtId="37" fontId="43" fillId="0" borderId="0" xfId="20" applyFont="1" applyFill="1" applyProtection="1"/>
    <xf numFmtId="37" fontId="34" fillId="0" borderId="0" xfId="20" applyFont="1" applyFill="1" applyProtection="1"/>
    <xf numFmtId="37" fontId="43" fillId="0" borderId="0" xfId="20" applyNumberFormat="1" applyFont="1" applyFill="1" applyProtection="1"/>
    <xf numFmtId="168" fontId="43" fillId="0" borderId="0" xfId="20" applyNumberFormat="1" applyFont="1" applyFill="1" applyProtection="1"/>
    <xf numFmtId="0" fontId="67" fillId="2" borderId="0" xfId="7" applyFont="1" applyFill="1" applyAlignment="1" applyProtection="1">
      <alignment horizontal="left"/>
    </xf>
    <xf numFmtId="0" fontId="67" fillId="2" borderId="0" xfId="7" applyFont="1" applyFill="1" applyProtection="1"/>
    <xf numFmtId="0" fontId="67" fillId="2" borderId="0" xfId="7" applyFont="1" applyFill="1" applyBorder="1" applyProtection="1"/>
    <xf numFmtId="165" fontId="64" fillId="2" borderId="1" xfId="7" quotePrefix="1" applyNumberFormat="1" applyFont="1" applyFill="1" applyBorder="1" applyAlignment="1" applyProtection="1">
      <alignment horizontal="right"/>
    </xf>
    <xf numFmtId="165" fontId="64" fillId="2" borderId="2" xfId="7" applyNumberFormat="1" applyFont="1" applyFill="1" applyBorder="1" applyAlignment="1" applyProtection="1">
      <alignment horizontal="right"/>
    </xf>
    <xf numFmtId="165" fontId="64" fillId="2" borderId="0" xfId="7" applyNumberFormat="1" applyFont="1" applyFill="1" applyBorder="1" applyAlignment="1" applyProtection="1">
      <alignment horizontal="right"/>
    </xf>
    <xf numFmtId="165" fontId="63" fillId="2" borderId="1" xfId="7" applyNumberFormat="1" applyFont="1" applyFill="1" applyBorder="1" applyAlignment="1" applyProtection="1">
      <alignment horizontal="right"/>
    </xf>
    <xf numFmtId="37" fontId="63" fillId="0" borderId="0" xfId="20" applyFont="1" applyFill="1" applyProtection="1"/>
    <xf numFmtId="0" fontId="72" fillId="2" borderId="0" xfId="7" applyFont="1" applyFill="1" applyBorder="1" applyAlignment="1" applyProtection="1">
      <alignment horizontal="left"/>
    </xf>
    <xf numFmtId="165" fontId="63" fillId="2" borderId="14" xfId="7" quotePrefix="1" applyNumberFormat="1" applyFont="1" applyFill="1" applyBorder="1" applyAlignment="1" applyProtection="1">
      <alignment horizontal="right"/>
    </xf>
    <xf numFmtId="165" fontId="63" fillId="2" borderId="12" xfId="7" applyNumberFormat="1" applyFont="1" applyFill="1" applyBorder="1" applyAlignment="1" applyProtection="1">
      <alignment horizontal="right"/>
    </xf>
    <xf numFmtId="0" fontId="100" fillId="2" borderId="0" xfId="7" quotePrefix="1" applyFont="1" applyFill="1" applyBorder="1" applyAlignment="1" applyProtection="1">
      <alignment horizontal="left"/>
    </xf>
    <xf numFmtId="165" fontId="64" fillId="3" borderId="1" xfId="4" applyNumberFormat="1" applyFont="1" applyFill="1" applyBorder="1" applyAlignment="1" applyProtection="1">
      <alignment horizontal="right"/>
    </xf>
    <xf numFmtId="165" fontId="63" fillId="3" borderId="2" xfId="4" applyNumberFormat="1" applyFont="1" applyFill="1" applyBorder="1" applyAlignment="1" applyProtection="1">
      <alignment horizontal="right"/>
    </xf>
    <xf numFmtId="165" fontId="63" fillId="2" borderId="15" xfId="4" applyNumberFormat="1" applyFont="1" applyFill="1" applyBorder="1" applyAlignment="1" applyProtection="1">
      <alignment horizontal="right"/>
    </xf>
    <xf numFmtId="165" fontId="64" fillId="3" borderId="6" xfId="4" applyNumberFormat="1" applyFont="1" applyFill="1" applyBorder="1" applyAlignment="1" applyProtection="1">
      <alignment horizontal="right"/>
    </xf>
    <xf numFmtId="165" fontId="63" fillId="3" borderId="6" xfId="4" applyNumberFormat="1" applyFont="1" applyFill="1" applyBorder="1" applyAlignment="1" applyProtection="1">
      <alignment horizontal="right"/>
    </xf>
    <xf numFmtId="5" fontId="64" fillId="2" borderId="0" xfId="7" applyNumberFormat="1" applyFont="1" applyFill="1" applyBorder="1" applyAlignment="1" applyProtection="1">
      <alignment horizontal="left" indent="1"/>
    </xf>
    <xf numFmtId="165" fontId="64" fillId="4" borderId="7" xfId="4" applyNumberFormat="1" applyFont="1" applyFill="1" applyBorder="1" applyAlignment="1" applyProtection="1">
      <alignment horizontal="right"/>
    </xf>
    <xf numFmtId="165" fontId="63" fillId="4" borderId="8" xfId="4" applyNumberFormat="1" applyFont="1" applyFill="1" applyBorder="1" applyAlignment="1" applyProtection="1">
      <alignment horizontal="right"/>
    </xf>
    <xf numFmtId="168" fontId="64" fillId="2" borderId="7" xfId="4" applyNumberFormat="1" applyFont="1" applyFill="1" applyBorder="1" applyAlignment="1" applyProtection="1">
      <alignment horizontal="right"/>
    </xf>
    <xf numFmtId="165" fontId="63" fillId="4" borderId="6" xfId="4" applyNumberFormat="1" applyFont="1" applyFill="1" applyBorder="1" applyAlignment="1" applyProtection="1">
      <alignment horizontal="right"/>
    </xf>
    <xf numFmtId="5" fontId="64" fillId="2" borderId="10" xfId="7" applyNumberFormat="1" applyFont="1" applyFill="1" applyBorder="1" applyAlignment="1" applyProtection="1">
      <alignment horizontal="left" indent="2"/>
    </xf>
    <xf numFmtId="5" fontId="64" fillId="2" borderId="10" xfId="7" applyNumberFormat="1" applyFont="1" applyFill="1" applyBorder="1" applyAlignment="1" applyProtection="1"/>
    <xf numFmtId="5" fontId="63" fillId="2" borderId="10" xfId="7" applyNumberFormat="1" applyFont="1" applyFill="1" applyBorder="1" applyAlignment="1" applyProtection="1"/>
    <xf numFmtId="165" fontId="63" fillId="4" borderId="3" xfId="4" applyNumberFormat="1" applyFont="1" applyFill="1" applyBorder="1" applyAlignment="1" applyProtection="1">
      <alignment horizontal="right"/>
    </xf>
    <xf numFmtId="5" fontId="64" fillId="2" borderId="18" xfId="7" applyNumberFormat="1" applyFont="1" applyFill="1" applyBorder="1" applyAlignment="1" applyProtection="1">
      <alignment horizontal="left" indent="2"/>
    </xf>
    <xf numFmtId="5" fontId="64" fillId="2" borderId="0" xfId="7" applyNumberFormat="1" applyFont="1" applyFill="1" applyBorder="1" applyAlignment="1" applyProtection="1"/>
    <xf numFmtId="5" fontId="64" fillId="2" borderId="0" xfId="7" applyNumberFormat="1" applyFont="1" applyFill="1" applyBorder="1" applyAlignment="1" applyProtection="1">
      <alignment wrapText="1"/>
    </xf>
    <xf numFmtId="165" fontId="64" fillId="4" borderId="14" xfId="4" applyNumberFormat="1" applyFont="1" applyFill="1" applyBorder="1" applyAlignment="1" applyProtection="1">
      <alignment horizontal="right"/>
    </xf>
    <xf numFmtId="165" fontId="63" fillId="4" borderId="12" xfId="4" applyNumberFormat="1" applyFont="1" applyFill="1" applyBorder="1" applyAlignment="1" applyProtection="1">
      <alignment horizontal="right"/>
    </xf>
    <xf numFmtId="168" fontId="64" fillId="2" borderId="14" xfId="4" applyNumberFormat="1" applyFont="1" applyFill="1" applyBorder="1" applyAlignment="1" applyProtection="1">
      <alignment horizontal="right"/>
    </xf>
    <xf numFmtId="5" fontId="64" fillId="2" borderId="18" xfId="7" applyNumberFormat="1" applyFont="1" applyFill="1" applyBorder="1" applyAlignment="1" applyProtection="1">
      <alignment horizontal="left" indent="1"/>
    </xf>
    <xf numFmtId="5" fontId="64" fillId="3" borderId="0" xfId="7" applyNumberFormat="1" applyFont="1" applyFill="1" applyBorder="1" applyAlignment="1" applyProtection="1">
      <alignment horizontal="left" indent="1"/>
    </xf>
    <xf numFmtId="5" fontId="64" fillId="3" borderId="9" xfId="7" applyNumberFormat="1" applyFont="1" applyFill="1" applyBorder="1" applyAlignment="1" applyProtection="1">
      <alignment horizontal="left" indent="2"/>
    </xf>
    <xf numFmtId="5" fontId="63" fillId="3" borderId="9" xfId="7" applyNumberFormat="1" applyFont="1" applyFill="1" applyBorder="1" applyAlignment="1" applyProtection="1"/>
    <xf numFmtId="5" fontId="64" fillId="3" borderId="10" xfId="7" applyNumberFormat="1" applyFont="1" applyFill="1" applyBorder="1" applyAlignment="1" applyProtection="1">
      <alignment horizontal="left" indent="2"/>
    </xf>
    <xf numFmtId="5" fontId="63" fillId="3" borderId="10" xfId="7" applyNumberFormat="1" applyFont="1" applyFill="1" applyBorder="1" applyAlignment="1" applyProtection="1"/>
    <xf numFmtId="168" fontId="63" fillId="3" borderId="5" xfId="4" applyNumberFormat="1" applyFont="1" applyFill="1" applyBorder="1" applyAlignment="1" applyProtection="1"/>
    <xf numFmtId="168" fontId="63" fillId="3" borderId="7" xfId="4" applyNumberFormat="1" applyFont="1" applyFill="1" applyBorder="1" applyAlignment="1" applyProtection="1"/>
    <xf numFmtId="0" fontId="63" fillId="3" borderId="10" xfId="7" applyFont="1" applyFill="1" applyBorder="1" applyAlignment="1" applyProtection="1">
      <alignment horizontal="left" indent="2"/>
    </xf>
    <xf numFmtId="0" fontId="63" fillId="3" borderId="10" xfId="7" applyFont="1" applyFill="1" applyBorder="1" applyAlignment="1" applyProtection="1"/>
    <xf numFmtId="168" fontId="64" fillId="3" borderId="14" xfId="4" applyNumberFormat="1" applyFont="1" applyFill="1" applyBorder="1" applyAlignment="1" applyProtection="1">
      <alignment horizontal="right"/>
    </xf>
    <xf numFmtId="168" fontId="64" fillId="3" borderId="7" xfId="4" applyNumberFormat="1" applyFont="1" applyFill="1" applyBorder="1" applyAlignment="1" applyProtection="1">
      <alignment horizontal="right"/>
    </xf>
    <xf numFmtId="0" fontId="63" fillId="3" borderId="10" xfId="7" applyFont="1" applyFill="1" applyBorder="1" applyAlignment="1" applyProtection="1">
      <alignment wrapText="1"/>
    </xf>
    <xf numFmtId="5" fontId="64" fillId="3" borderId="10" xfId="7" applyNumberFormat="1" applyFont="1" applyFill="1" applyBorder="1" applyAlignment="1" applyProtection="1"/>
    <xf numFmtId="165" fontId="63" fillId="4" borderId="15" xfId="4" applyNumberFormat="1" applyFont="1" applyFill="1" applyBorder="1" applyAlignment="1" applyProtection="1">
      <alignment horizontal="right"/>
    </xf>
    <xf numFmtId="165" fontId="63" fillId="4" borderId="2" xfId="4" applyNumberFormat="1" applyFont="1" applyFill="1" applyBorder="1" applyAlignment="1" applyProtection="1">
      <alignment horizontal="right"/>
    </xf>
    <xf numFmtId="165" fontId="63" fillId="4" borderId="1" xfId="4" applyNumberFormat="1" applyFont="1" applyFill="1" applyBorder="1" applyAlignment="1" applyProtection="1">
      <alignment horizontal="right"/>
    </xf>
    <xf numFmtId="165" fontId="64" fillId="4" borderId="15" xfId="4" applyNumberFormat="1" applyFont="1" applyFill="1" applyBorder="1" applyAlignment="1" applyProtection="1">
      <alignment horizontal="right"/>
    </xf>
    <xf numFmtId="168" fontId="63" fillId="3" borderId="2" xfId="4" applyNumberFormat="1" applyFont="1" applyFill="1" applyBorder="1" applyAlignment="1" applyProtection="1"/>
    <xf numFmtId="5" fontId="63" fillId="3" borderId="9" xfId="7" applyNumberFormat="1" applyFont="1" applyFill="1" applyBorder="1" applyAlignment="1" applyProtection="1">
      <alignment horizontal="left" indent="1"/>
    </xf>
    <xf numFmtId="165" fontId="101" fillId="4" borderId="7" xfId="4" applyNumberFormat="1" applyFont="1" applyFill="1" applyBorder="1" applyAlignment="1" applyProtection="1">
      <alignment horizontal="left"/>
    </xf>
    <xf numFmtId="168" fontId="101" fillId="3" borderId="7" xfId="4" applyNumberFormat="1" applyFont="1" applyFill="1" applyBorder="1" applyAlignment="1" applyProtection="1">
      <alignment horizontal="left"/>
    </xf>
    <xf numFmtId="168" fontId="101" fillId="3" borderId="14" xfId="4" applyNumberFormat="1" applyFont="1" applyFill="1" applyBorder="1" applyAlignment="1" applyProtection="1">
      <alignment horizontal="left"/>
    </xf>
    <xf numFmtId="5" fontId="63" fillId="3" borderId="10" xfId="7" applyNumberFormat="1" applyFont="1" applyFill="1" applyBorder="1" applyAlignment="1" applyProtection="1">
      <alignment horizontal="left" indent="1"/>
    </xf>
    <xf numFmtId="165" fontId="63" fillId="4" borderId="11" xfId="4" applyNumberFormat="1" applyFont="1" applyFill="1" applyBorder="1" applyAlignment="1" applyProtection="1">
      <alignment horizontal="right"/>
    </xf>
    <xf numFmtId="165" fontId="63" fillId="4" borderId="16" xfId="4" applyNumberFormat="1" applyFont="1" applyFill="1" applyBorder="1" applyAlignment="1" applyProtection="1">
      <alignment horizontal="right"/>
    </xf>
    <xf numFmtId="168" fontId="63" fillId="3" borderId="14" xfId="4" applyNumberFormat="1" applyFont="1" applyFill="1" applyBorder="1" applyAlignment="1" applyProtection="1"/>
    <xf numFmtId="5" fontId="64" fillId="3" borderId="10" xfId="7" quotePrefix="1" applyNumberFormat="1" applyFont="1" applyFill="1" applyBorder="1" applyAlignment="1" applyProtection="1">
      <alignment horizontal="left" indent="1"/>
    </xf>
    <xf numFmtId="165" fontId="63" fillId="4" borderId="26" xfId="4" applyNumberFormat="1" applyFont="1" applyFill="1" applyBorder="1" applyAlignment="1" applyProtection="1">
      <alignment horizontal="right"/>
    </xf>
    <xf numFmtId="165" fontId="63" fillId="4" borderId="28" xfId="4" applyNumberFormat="1" applyFont="1" applyFill="1" applyBorder="1" applyAlignment="1" applyProtection="1">
      <alignment horizontal="right"/>
    </xf>
    <xf numFmtId="165" fontId="63" fillId="3" borderId="26" xfId="4" applyNumberFormat="1" applyFont="1" applyFill="1" applyBorder="1" applyAlignment="1" applyProtection="1">
      <alignment horizontal="right"/>
    </xf>
    <xf numFmtId="37" fontId="43" fillId="3" borderId="0" xfId="20" applyFont="1" applyFill="1" applyProtection="1"/>
    <xf numFmtId="37" fontId="68" fillId="3" borderId="0" xfId="20" applyFont="1" applyFill="1" applyAlignment="1" applyProtection="1">
      <alignment horizontal="center"/>
    </xf>
    <xf numFmtId="37" fontId="67" fillId="3" borderId="0" xfId="20" applyFont="1" applyFill="1" applyProtection="1"/>
    <xf numFmtId="37" fontId="67" fillId="3" borderId="0" xfId="20" applyFont="1" applyFill="1" applyBorder="1" applyProtection="1"/>
    <xf numFmtId="37" fontId="73" fillId="3" borderId="0" xfId="20" applyFont="1" applyFill="1" applyProtection="1"/>
    <xf numFmtId="37" fontId="40" fillId="3" borderId="0" xfId="20" applyFont="1" applyFill="1" applyProtection="1"/>
    <xf numFmtId="37" fontId="102" fillId="3" borderId="0" xfId="20" applyFont="1" applyFill="1" applyAlignment="1" applyProtection="1">
      <alignment horizontal="center"/>
    </xf>
    <xf numFmtId="37" fontId="41" fillId="3" borderId="0" xfId="20" applyFont="1" applyFill="1" applyProtection="1"/>
    <xf numFmtId="37" fontId="41" fillId="3" borderId="0" xfId="20" applyFont="1" applyFill="1" applyBorder="1" applyProtection="1"/>
    <xf numFmtId="37" fontId="40" fillId="0" borderId="0" xfId="20" applyFont="1" applyFill="1" applyProtection="1"/>
    <xf numFmtId="37" fontId="68" fillId="0" borderId="0" xfId="20" applyFont="1" applyFill="1" applyAlignment="1" applyProtection="1">
      <alignment horizontal="center"/>
    </xf>
    <xf numFmtId="37" fontId="67" fillId="0" borderId="0" xfId="20" applyFont="1" applyFill="1" applyProtection="1"/>
    <xf numFmtId="37" fontId="67" fillId="0" borderId="0" xfId="20" applyFont="1" applyFill="1" applyBorder="1" applyProtection="1"/>
    <xf numFmtId="37" fontId="73" fillId="0" borderId="0" xfId="20" applyFont="1" applyFill="1" applyProtection="1"/>
    <xf numFmtId="168" fontId="63" fillId="2" borderId="1" xfId="4" applyNumberFormat="1" applyFont="1" applyFill="1" applyBorder="1" applyAlignment="1" applyProtection="1"/>
    <xf numFmtId="168" fontId="63" fillId="2" borderId="15" xfId="4" applyNumberFormat="1" applyFont="1" applyFill="1" applyBorder="1" applyAlignment="1" applyProtection="1"/>
    <xf numFmtId="0" fontId="63" fillId="4" borderId="9" xfId="7" applyFont="1" applyFill="1" applyBorder="1" applyAlignment="1" applyProtection="1">
      <alignment horizontal="left" indent="1"/>
    </xf>
    <xf numFmtId="37" fontId="63" fillId="4" borderId="0" xfId="20" applyFont="1" applyFill="1" applyProtection="1"/>
    <xf numFmtId="0" fontId="63" fillId="4" borderId="0" xfId="7" applyFont="1" applyFill="1" applyBorder="1" applyAlignment="1" applyProtection="1">
      <alignment horizontal="left" indent="1"/>
    </xf>
    <xf numFmtId="0" fontId="63" fillId="4" borderId="10" xfId="7" applyFont="1" applyFill="1" applyBorder="1" applyAlignment="1" applyProtection="1"/>
    <xf numFmtId="0" fontId="63" fillId="4" borderId="10" xfId="7" applyFont="1" applyFill="1" applyBorder="1" applyAlignment="1" applyProtection="1">
      <alignment horizontal="left" indent="1"/>
    </xf>
    <xf numFmtId="165" fontId="63" fillId="4" borderId="20" xfId="4" applyNumberFormat="1" applyFont="1" applyFill="1" applyBorder="1" applyAlignment="1" applyProtection="1">
      <alignment horizontal="right"/>
    </xf>
    <xf numFmtId="5" fontId="64" fillId="4" borderId="10" xfId="7" applyNumberFormat="1" applyFont="1" applyFill="1" applyBorder="1" applyAlignment="1" applyProtection="1">
      <alignment horizontal="left" indent="1"/>
    </xf>
    <xf numFmtId="0" fontId="63" fillId="4" borderId="10" xfId="7" applyFont="1" applyFill="1" applyBorder="1" applyAlignment="1" applyProtection="1">
      <alignment wrapText="1"/>
    </xf>
    <xf numFmtId="168" fontId="63" fillId="4" borderId="2" xfId="4" applyNumberFormat="1" applyFont="1" applyFill="1" applyBorder="1" applyAlignment="1" applyProtection="1"/>
    <xf numFmtId="168" fontId="101" fillId="4" borderId="7" xfId="4" applyNumberFormat="1" applyFont="1" applyFill="1" applyBorder="1" applyAlignment="1" applyProtection="1">
      <alignment horizontal="left"/>
    </xf>
    <xf numFmtId="165" fontId="101" fillId="4" borderId="14" xfId="4" applyNumberFormat="1" applyFont="1" applyFill="1" applyBorder="1" applyAlignment="1" applyProtection="1">
      <alignment horizontal="left"/>
    </xf>
    <xf numFmtId="168" fontId="101" fillId="4" borderId="14" xfId="4" applyNumberFormat="1" applyFont="1" applyFill="1" applyBorder="1" applyAlignment="1" applyProtection="1">
      <alignment horizontal="left"/>
    </xf>
    <xf numFmtId="0" fontId="63" fillId="4" borderId="18" xfId="7" applyFont="1" applyFill="1" applyBorder="1" applyAlignment="1" applyProtection="1"/>
    <xf numFmtId="0" fontId="63" fillId="4" borderId="0" xfId="7" applyFont="1" applyFill="1" applyBorder="1" applyAlignment="1" applyProtection="1">
      <alignment horizontal="left" indent="2"/>
    </xf>
    <xf numFmtId="0" fontId="63" fillId="4" borderId="0" xfId="7" applyFont="1" applyFill="1" applyBorder="1" applyAlignment="1" applyProtection="1"/>
    <xf numFmtId="168" fontId="63" fillId="4" borderId="7" xfId="4" applyNumberFormat="1" applyFont="1" applyFill="1" applyBorder="1" applyAlignment="1" applyProtection="1">
      <alignment horizontal="right"/>
    </xf>
    <xf numFmtId="0" fontId="63" fillId="4" borderId="10" xfId="7" applyFont="1" applyFill="1" applyBorder="1" applyAlignment="1" applyProtection="1">
      <alignment horizontal="left" indent="2"/>
    </xf>
    <xf numFmtId="0" fontId="64" fillId="4" borderId="10" xfId="7" applyFont="1" applyFill="1" applyBorder="1" applyAlignment="1" applyProtection="1">
      <alignment horizontal="left" indent="1"/>
    </xf>
    <xf numFmtId="37" fontId="43" fillId="4" borderId="0" xfId="20" applyFont="1" applyFill="1" applyProtection="1"/>
    <xf numFmtId="37" fontId="68" fillId="4" borderId="0" xfId="20" applyFont="1" applyFill="1" applyAlignment="1" applyProtection="1">
      <alignment horizontal="center"/>
    </xf>
    <xf numFmtId="37" fontId="67" fillId="4" borderId="0" xfId="20" applyFont="1" applyFill="1" applyProtection="1"/>
    <xf numFmtId="37" fontId="67" fillId="4" borderId="0" xfId="20" applyFont="1" applyFill="1" applyBorder="1" applyProtection="1"/>
    <xf numFmtId="37" fontId="73" fillId="4" borderId="0" xfId="20" applyFont="1" applyFill="1" applyProtection="1"/>
    <xf numFmtId="37" fontId="40" fillId="4" borderId="0" xfId="20" applyFont="1" applyFill="1" applyProtection="1"/>
    <xf numFmtId="37" fontId="34" fillId="0" borderId="0" xfId="20" applyFont="1" applyFill="1" applyProtection="1">
      <protection locked="0"/>
    </xf>
    <xf numFmtId="165" fontId="36" fillId="2" borderId="2" xfId="7" applyNumberFormat="1" applyFont="1" applyFill="1" applyBorder="1" applyAlignment="1" applyProtection="1">
      <alignment horizontal="right"/>
    </xf>
    <xf numFmtId="165" fontId="36" fillId="2" borderId="0" xfId="7" applyNumberFormat="1" applyFont="1" applyFill="1" applyBorder="1" applyAlignment="1" applyProtection="1">
      <alignment horizontal="right"/>
    </xf>
    <xf numFmtId="165" fontId="34" fillId="2" borderId="1" xfId="7" applyNumberFormat="1" applyFont="1" applyFill="1" applyBorder="1" applyAlignment="1" applyProtection="1">
      <alignment horizontal="right"/>
    </xf>
    <xf numFmtId="176" fontId="63" fillId="2" borderId="2" xfId="7" quotePrefix="1" applyNumberFormat="1" applyFont="1" applyFill="1" applyBorder="1" applyAlignment="1" applyProtection="1">
      <alignment horizontal="right"/>
    </xf>
    <xf numFmtId="165" fontId="34" fillId="2" borderId="14" xfId="7" quotePrefix="1" applyNumberFormat="1" applyFont="1" applyFill="1" applyBorder="1" applyAlignment="1" applyProtection="1">
      <alignment horizontal="right"/>
    </xf>
    <xf numFmtId="165" fontId="34" fillId="2" borderId="0" xfId="7" applyNumberFormat="1" applyFont="1" applyFill="1" applyBorder="1" applyAlignment="1" applyProtection="1">
      <alignment horizontal="right"/>
    </xf>
    <xf numFmtId="0" fontId="34" fillId="2" borderId="0" xfId="7" applyFont="1" applyFill="1" applyBorder="1" applyAlignment="1" applyProtection="1">
      <alignment horizontal="right"/>
    </xf>
    <xf numFmtId="0" fontId="34" fillId="2" borderId="0" xfId="7" quotePrefix="1" applyFont="1" applyFill="1" applyBorder="1" applyAlignment="1" applyProtection="1">
      <alignment horizontal="right"/>
    </xf>
    <xf numFmtId="0" fontId="34" fillId="2" borderId="1" xfId="7" applyFont="1" applyFill="1" applyBorder="1" applyAlignment="1" applyProtection="1"/>
    <xf numFmtId="0" fontId="34" fillId="2" borderId="15" xfId="7" applyFont="1" applyFill="1" applyBorder="1" applyAlignment="1" applyProtection="1"/>
    <xf numFmtId="0" fontId="34" fillId="2" borderId="2" xfId="7" applyFont="1" applyFill="1" applyBorder="1" applyAlignment="1" applyProtection="1"/>
    <xf numFmtId="42" fontId="63" fillId="2" borderId="2" xfId="7" applyNumberFormat="1" applyFont="1" applyFill="1" applyBorder="1" applyAlignment="1" applyProtection="1">
      <alignment horizontal="right"/>
    </xf>
    <xf numFmtId="0" fontId="34" fillId="2" borderId="6" xfId="7" applyFont="1" applyFill="1" applyBorder="1" applyAlignment="1" applyProtection="1"/>
    <xf numFmtId="0" fontId="34" fillId="2" borderId="7" xfId="7" applyFont="1" applyFill="1" applyBorder="1" applyAlignment="1" applyProtection="1"/>
    <xf numFmtId="0" fontId="36" fillId="2" borderId="0" xfId="7" applyFont="1" applyFill="1" applyBorder="1" applyAlignment="1" applyProtection="1"/>
    <xf numFmtId="42" fontId="63" fillId="2" borderId="7" xfId="7" applyNumberFormat="1" applyFont="1" applyFill="1" applyBorder="1" applyAlignment="1" applyProtection="1">
      <alignment horizontal="right"/>
    </xf>
    <xf numFmtId="168" fontId="34" fillId="2" borderId="6" xfId="4" applyNumberFormat="1" applyFont="1" applyFill="1" applyBorder="1" applyAlignment="1" applyProtection="1"/>
    <xf numFmtId="168" fontId="34" fillId="2" borderId="7" xfId="4" applyNumberFormat="1" applyFont="1" applyFill="1" applyBorder="1" applyAlignment="1" applyProtection="1"/>
    <xf numFmtId="5" fontId="63" fillId="2" borderId="7" xfId="7" applyNumberFormat="1" applyFont="1" applyFill="1" applyBorder="1" applyAlignment="1" applyProtection="1"/>
    <xf numFmtId="0" fontId="63" fillId="2" borderId="7" xfId="7" applyFont="1" applyFill="1" applyBorder="1" applyAlignment="1" applyProtection="1"/>
    <xf numFmtId="0" fontId="34" fillId="2" borderId="9" xfId="7" applyFont="1" applyFill="1" applyBorder="1" applyAlignment="1" applyProtection="1">
      <alignment horizontal="left" indent="3"/>
    </xf>
    <xf numFmtId="0" fontId="34" fillId="2" borderId="9" xfId="7" applyFont="1" applyFill="1" applyBorder="1" applyAlignment="1" applyProtection="1">
      <alignment horizontal="left" wrapText="1" indent="3"/>
    </xf>
    <xf numFmtId="0" fontId="34" fillId="2" borderId="10" xfId="7" applyFont="1" applyFill="1" applyBorder="1" applyAlignment="1" applyProtection="1">
      <alignment horizontal="left" wrapText="1"/>
    </xf>
    <xf numFmtId="0" fontId="34" fillId="2" borderId="0" xfId="7" applyFont="1" applyFill="1" applyBorder="1" applyAlignment="1" applyProtection="1">
      <alignment horizontal="left" wrapText="1" indent="2"/>
    </xf>
    <xf numFmtId="0" fontId="63" fillId="2" borderId="5" xfId="7" applyFont="1" applyFill="1" applyBorder="1" applyAlignment="1" applyProtection="1"/>
    <xf numFmtId="0" fontId="34" fillId="2" borderId="0" xfId="7" applyFont="1" applyFill="1" applyBorder="1" applyAlignment="1" applyProtection="1">
      <alignment horizontal="left" indent="2"/>
    </xf>
    <xf numFmtId="165" fontId="34" fillId="2" borderId="5" xfId="4" applyNumberFormat="1" applyFont="1" applyFill="1" applyBorder="1" applyAlignment="1" applyProtection="1">
      <alignment horizontal="right"/>
    </xf>
    <xf numFmtId="0" fontId="36" fillId="3" borderId="9" xfId="7" applyFont="1" applyFill="1" applyBorder="1" applyAlignment="1" applyProtection="1">
      <alignment horizontal="left" indent="1"/>
    </xf>
    <xf numFmtId="168" fontId="34" fillId="4" borderId="9" xfId="4" applyNumberFormat="1" applyFont="1" applyFill="1" applyBorder="1" applyAlignment="1" applyProtection="1"/>
    <xf numFmtId="5" fontId="34" fillId="2" borderId="7" xfId="7" applyNumberFormat="1" applyFont="1" applyFill="1" applyBorder="1" applyAlignment="1" applyProtection="1"/>
    <xf numFmtId="168" fontId="64" fillId="2" borderId="0" xfId="4" applyNumberFormat="1" applyFont="1" applyFill="1" applyBorder="1" applyAlignment="1" applyProtection="1"/>
    <xf numFmtId="168" fontId="63" fillId="2" borderId="0" xfId="4" applyNumberFormat="1" applyFont="1" applyFill="1" applyBorder="1" applyAlignment="1" applyProtection="1"/>
    <xf numFmtId="168" fontId="63" fillId="2" borderId="0" xfId="7" applyNumberFormat="1" applyFont="1" applyFill="1" applyBorder="1" applyAlignment="1" applyProtection="1"/>
    <xf numFmtId="0" fontId="40" fillId="2" borderId="0" xfId="7" applyNumberFormat="1" applyFont="1" applyFill="1" applyBorder="1" applyAlignment="1" applyProtection="1">
      <alignment horizontal="left"/>
    </xf>
    <xf numFmtId="37" fontId="55" fillId="0" borderId="0" xfId="20" applyFont="1" applyFill="1" applyAlignment="1" applyProtection="1">
      <alignment horizontal="center"/>
    </xf>
    <xf numFmtId="176" fontId="34" fillId="2" borderId="2" xfId="7" quotePrefix="1" applyNumberFormat="1" applyFont="1" applyFill="1" applyBorder="1" applyAlignment="1" applyProtection="1">
      <alignment horizontal="right"/>
    </xf>
    <xf numFmtId="0" fontId="34" fillId="2" borderId="14" xfId="7" quotePrefix="1" applyFont="1" applyFill="1" applyBorder="1" applyAlignment="1" applyProtection="1">
      <alignment horizontal="right"/>
    </xf>
    <xf numFmtId="0" fontId="103" fillId="2" borderId="0" xfId="7" quotePrefix="1" applyFont="1" applyFill="1" applyBorder="1" applyAlignment="1" applyProtection="1">
      <alignment horizontal="left"/>
    </xf>
    <xf numFmtId="0" fontId="34" fillId="2" borderId="13" xfId="7" applyFont="1" applyFill="1" applyBorder="1" applyAlignment="1" applyProtection="1"/>
    <xf numFmtId="0" fontId="34" fillId="4" borderId="13" xfId="7" applyFont="1" applyFill="1" applyBorder="1" applyAlignment="1" applyProtection="1"/>
    <xf numFmtId="42" fontId="34" fillId="2" borderId="13" xfId="7" applyNumberFormat="1" applyFont="1" applyFill="1" applyBorder="1" applyAlignment="1" applyProtection="1">
      <alignment horizontal="right"/>
    </xf>
    <xf numFmtId="168" fontId="34" fillId="2" borderId="5" xfId="4" applyNumberFormat="1" applyFont="1" applyFill="1" applyBorder="1" applyAlignment="1" applyProtection="1"/>
    <xf numFmtId="0" fontId="34" fillId="2" borderId="18" xfId="7" applyFont="1" applyFill="1" applyBorder="1" applyAlignment="1" applyProtection="1">
      <alignment wrapText="1"/>
    </xf>
    <xf numFmtId="0" fontId="34" fillId="2" borderId="18" xfId="7" quotePrefix="1" applyFont="1" applyFill="1" applyBorder="1" applyAlignment="1" applyProtection="1">
      <alignment horizontal="left"/>
    </xf>
    <xf numFmtId="5" fontId="34" fillId="2" borderId="5" xfId="7" applyNumberFormat="1" applyFont="1" applyFill="1" applyBorder="1" applyAlignment="1" applyProtection="1"/>
    <xf numFmtId="165" fontId="34" fillId="4" borderId="16" xfId="4" applyNumberFormat="1" applyFont="1" applyFill="1" applyBorder="1" applyAlignment="1" applyProtection="1">
      <alignment horizontal="right"/>
    </xf>
    <xf numFmtId="5" fontId="36" fillId="2" borderId="18" xfId="7" applyNumberFormat="1" applyFont="1" applyFill="1" applyBorder="1" applyAlignment="1" applyProtection="1"/>
    <xf numFmtId="5" fontId="104" fillId="2" borderId="18" xfId="7" applyNumberFormat="1" applyFont="1" applyFill="1" applyBorder="1" applyAlignment="1" applyProtection="1"/>
    <xf numFmtId="5" fontId="34" fillId="4" borderId="7" xfId="7" applyNumberFormat="1" applyFont="1" applyFill="1" applyBorder="1" applyAlignment="1" applyProtection="1"/>
    <xf numFmtId="0" fontId="36" fillId="4" borderId="9" xfId="7" applyFont="1" applyFill="1" applyBorder="1" applyAlignment="1" applyProtection="1">
      <alignment horizontal="left" indent="1"/>
    </xf>
    <xf numFmtId="168" fontId="34" fillId="4" borderId="5" xfId="4" applyNumberFormat="1" applyFont="1" applyFill="1" applyBorder="1" applyAlignment="1" applyProtection="1"/>
    <xf numFmtId="168" fontId="34" fillId="4" borderId="14" xfId="7" applyNumberFormat="1" applyFont="1" applyFill="1" applyBorder="1" applyAlignment="1" applyProtection="1"/>
    <xf numFmtId="165" fontId="34" fillId="4" borderId="2" xfId="4" applyNumberFormat="1" applyFont="1" applyFill="1" applyBorder="1" applyAlignment="1" applyProtection="1">
      <alignment horizontal="right"/>
    </xf>
    <xf numFmtId="0" fontId="63" fillId="4" borderId="2" xfId="7" applyFont="1" applyFill="1" applyBorder="1" applyAlignment="1" applyProtection="1"/>
    <xf numFmtId="0" fontId="34" fillId="4" borderId="9" xfId="7" applyFont="1" applyFill="1" applyBorder="1" applyAlignment="1" applyProtection="1">
      <alignment horizontal="left" indent="1"/>
    </xf>
    <xf numFmtId="168" fontId="34" fillId="4" borderId="7" xfId="7" applyNumberFormat="1" applyFont="1" applyFill="1" applyBorder="1" applyAlignment="1" applyProtection="1"/>
    <xf numFmtId="165" fontId="34" fillId="4" borderId="20" xfId="4" applyNumberFormat="1" applyFont="1" applyFill="1" applyBorder="1" applyAlignment="1" applyProtection="1">
      <alignment horizontal="right"/>
    </xf>
    <xf numFmtId="168" fontId="34" fillId="4" borderId="5" xfId="7" applyNumberFormat="1" applyFont="1" applyFill="1" applyBorder="1" applyAlignment="1" applyProtection="1"/>
    <xf numFmtId="0" fontId="40" fillId="4" borderId="0" xfId="7" applyFont="1" applyFill="1" applyBorder="1" applyAlignment="1" applyProtection="1">
      <alignment horizontal="left"/>
    </xf>
    <xf numFmtId="37" fontId="55" fillId="4" borderId="0" xfId="20" applyFont="1" applyFill="1" applyAlignment="1" applyProtection="1">
      <alignment horizontal="center"/>
    </xf>
    <xf numFmtId="37" fontId="43" fillId="0" borderId="0" xfId="23" applyFont="1" applyFill="1" applyAlignment="1" applyProtection="1"/>
    <xf numFmtId="37" fontId="34" fillId="0" borderId="0" xfId="23" applyFont="1" applyFill="1" applyAlignment="1" applyProtection="1">
      <protection locked="0"/>
    </xf>
    <xf numFmtId="0" fontId="34" fillId="2" borderId="0" xfId="7" applyFont="1" applyFill="1" applyAlignment="1" applyProtection="1"/>
    <xf numFmtId="37" fontId="34" fillId="0" borderId="0" xfId="23" applyFont="1" applyFill="1" applyAlignment="1" applyProtection="1"/>
    <xf numFmtId="165" fontId="34" fillId="2" borderId="15" xfId="7" applyNumberFormat="1" applyFont="1" applyFill="1" applyBorder="1" applyAlignment="1" applyProtection="1">
      <alignment horizontal="right"/>
    </xf>
    <xf numFmtId="0" fontId="105" fillId="2" borderId="0" xfId="7" applyFont="1" applyFill="1" applyBorder="1" applyAlignment="1" applyProtection="1">
      <alignment horizontal="left"/>
    </xf>
    <xf numFmtId="37" fontId="34" fillId="2" borderId="0" xfId="24" applyFont="1" applyFill="1" applyBorder="1" applyAlignment="1" applyProtection="1"/>
    <xf numFmtId="0" fontId="34" fillId="2" borderId="2" xfId="7" applyFont="1" applyFill="1" applyBorder="1" applyAlignment="1" applyProtection="1">
      <alignment horizontal="right"/>
    </xf>
    <xf numFmtId="168" fontId="34" fillId="2" borderId="7" xfId="4" applyNumberFormat="1" applyFont="1" applyFill="1" applyBorder="1" applyAlignment="1" applyProtection="1">
      <alignment horizontal="right"/>
    </xf>
    <xf numFmtId="168" fontId="34" fillId="2" borderId="5" xfId="4" applyNumberFormat="1" applyFont="1" applyFill="1" applyBorder="1" applyAlignment="1" applyProtection="1">
      <alignment horizontal="right"/>
    </xf>
    <xf numFmtId="168" fontId="36" fillId="2" borderId="2" xfId="4" applyNumberFormat="1" applyFont="1" applyFill="1" applyBorder="1" applyAlignment="1" applyProtection="1">
      <alignment horizontal="right"/>
    </xf>
    <xf numFmtId="0" fontId="34" fillId="3" borderId="7" xfId="7" applyFont="1" applyFill="1" applyBorder="1" applyAlignment="1" applyProtection="1"/>
    <xf numFmtId="168" fontId="34" fillId="2" borderId="14" xfId="4" applyNumberFormat="1" applyFont="1" applyFill="1" applyBorder="1" applyAlignment="1" applyProtection="1">
      <alignment horizontal="right"/>
    </xf>
    <xf numFmtId="37" fontId="40" fillId="0" borderId="0" xfId="23" applyFont="1" applyFill="1" applyAlignment="1" applyProtection="1"/>
    <xf numFmtId="169" fontId="43" fillId="3" borderId="0" xfId="7" applyNumberFormat="1" applyFont="1" applyFill="1" applyProtection="1"/>
    <xf numFmtId="5" fontId="33" fillId="0" borderId="0" xfId="9" applyNumberFormat="1" applyFont="1" applyFill="1" applyBorder="1" applyAlignment="1" applyProtection="1">
      <alignment vertical="center" wrapText="1"/>
    </xf>
    <xf numFmtId="37" fontId="67" fillId="3" borderId="0" xfId="23" applyFont="1" applyFill="1" applyAlignment="1" applyProtection="1"/>
    <xf numFmtId="37" fontId="43" fillId="3" borderId="0" xfId="23" applyFont="1" applyFill="1" applyAlignment="1" applyProtection="1"/>
    <xf numFmtId="37" fontId="43" fillId="4" borderId="0" xfId="23" applyFont="1" applyFill="1" applyAlignment="1" applyProtection="1"/>
    <xf numFmtId="37" fontId="55" fillId="4" borderId="0" xfId="23" applyFont="1" applyFill="1" applyAlignment="1" applyProtection="1">
      <alignment horizontal="center"/>
    </xf>
    <xf numFmtId="37" fontId="67" fillId="4" borderId="0" xfId="23" applyFont="1" applyFill="1" applyAlignment="1" applyProtection="1"/>
    <xf numFmtId="37" fontId="67" fillId="4" borderId="0" xfId="23" applyFont="1" applyFill="1" applyBorder="1" applyAlignment="1" applyProtection="1"/>
    <xf numFmtId="165" fontId="36" fillId="4" borderId="3" xfId="9" applyNumberFormat="1" applyFont="1" applyFill="1" applyBorder="1" applyAlignment="1" applyProtection="1">
      <alignment horizontal="right"/>
    </xf>
    <xf numFmtId="165" fontId="34" fillId="4" borderId="4" xfId="9" applyNumberFormat="1" applyFont="1" applyFill="1" applyBorder="1" applyAlignment="1" applyProtection="1">
      <alignment horizontal="right"/>
    </xf>
    <xf numFmtId="0" fontId="34" fillId="4" borderId="5" xfId="9" applyFont="1" applyFill="1" applyBorder="1" applyAlignment="1" applyProtection="1">
      <alignment horizontal="right"/>
    </xf>
    <xf numFmtId="0" fontId="34" fillId="4" borderId="6" xfId="9" quotePrefix="1" applyFont="1" applyFill="1" applyBorder="1" applyAlignment="1" applyProtection="1">
      <alignment horizontal="right"/>
    </xf>
    <xf numFmtId="0" fontId="103" fillId="4" borderId="0" xfId="9" quotePrefix="1" applyFont="1" applyFill="1" applyBorder="1" applyAlignment="1" applyProtection="1">
      <alignment horizontal="left"/>
    </xf>
    <xf numFmtId="0" fontId="34" fillId="4" borderId="4" xfId="9" applyFont="1" applyFill="1" applyBorder="1" applyAlignment="1" applyProtection="1"/>
    <xf numFmtId="0" fontId="34" fillId="4" borderId="0" xfId="9" quotePrefix="1" applyFont="1" applyFill="1" applyBorder="1" applyAlignment="1" applyProtection="1">
      <alignment horizontal="right"/>
    </xf>
    <xf numFmtId="0" fontId="34" fillId="4" borderId="7" xfId="9" quotePrefix="1" applyFont="1" applyFill="1" applyBorder="1" applyAlignment="1" applyProtection="1">
      <alignment horizontal="right"/>
    </xf>
    <xf numFmtId="168" fontId="34" fillId="4" borderId="7" xfId="4" applyNumberFormat="1" applyFont="1" applyFill="1" applyBorder="1" applyAlignment="1" applyProtection="1"/>
    <xf numFmtId="168" fontId="34" fillId="4" borderId="6" xfId="4" applyNumberFormat="1" applyFont="1" applyFill="1" applyBorder="1" applyAlignment="1" applyProtection="1"/>
    <xf numFmtId="0" fontId="34" fillId="4" borderId="10" xfId="9" applyFont="1" applyFill="1" applyBorder="1" applyAlignment="1" applyProtection="1">
      <alignment horizontal="left" indent="1"/>
    </xf>
    <xf numFmtId="0" fontId="34" fillId="4" borderId="10" xfId="9" applyFont="1" applyFill="1" applyBorder="1" applyAlignment="1" applyProtection="1"/>
    <xf numFmtId="174" fontId="34" fillId="4" borderId="7" xfId="4" applyNumberFormat="1" applyFont="1" applyFill="1" applyBorder="1" applyAlignment="1" applyProtection="1"/>
    <xf numFmtId="168" fontId="34" fillId="4" borderId="14" xfId="4" applyNumberFormat="1" applyFont="1" applyFill="1" applyBorder="1" applyAlignment="1" applyProtection="1"/>
    <xf numFmtId="0" fontId="34" fillId="4" borderId="0" xfId="9" quotePrefix="1" applyFont="1" applyFill="1" applyBorder="1" applyAlignment="1" applyProtection="1"/>
    <xf numFmtId="168" fontId="34" fillId="4" borderId="4" xfId="4" applyNumberFormat="1" applyFont="1" applyFill="1" applyBorder="1" applyAlignment="1" applyProtection="1"/>
    <xf numFmtId="168" fontId="34" fillId="4" borderId="2" xfId="4" applyNumberFormat="1" applyFont="1" applyFill="1" applyBorder="1" applyAlignment="1" applyProtection="1"/>
    <xf numFmtId="174" fontId="34" fillId="4" borderId="22" xfId="4" applyNumberFormat="1" applyFont="1" applyFill="1" applyBorder="1" applyAlignment="1" applyProtection="1"/>
    <xf numFmtId="168" fontId="34" fillId="4" borderId="7" xfId="4" quotePrefix="1" applyNumberFormat="1" applyFont="1" applyFill="1" applyBorder="1" applyAlignment="1" applyProtection="1">
      <alignment horizontal="right"/>
    </xf>
    <xf numFmtId="168" fontId="34" fillId="4" borderId="6" xfId="4" quotePrefix="1" applyNumberFormat="1" applyFont="1" applyFill="1" applyBorder="1" applyAlignment="1" applyProtection="1">
      <alignment horizontal="right"/>
    </xf>
    <xf numFmtId="37" fontId="107" fillId="0" borderId="0" xfId="23" applyFont="1" applyFill="1" applyAlignment="1" applyProtection="1"/>
    <xf numFmtId="0" fontId="40" fillId="4" borderId="0" xfId="9" applyFont="1" applyFill="1" applyAlignment="1" applyProtection="1"/>
    <xf numFmtId="37" fontId="41" fillId="4" borderId="0" xfId="23" applyFont="1" applyFill="1" applyAlignment="1" applyProtection="1"/>
    <xf numFmtId="37" fontId="40" fillId="4" borderId="0" xfId="23" applyFont="1" applyFill="1" applyAlignment="1" applyProtection="1"/>
    <xf numFmtId="37" fontId="55" fillId="0" borderId="0" xfId="23" applyFont="1" applyFill="1" applyAlignment="1" applyProtection="1">
      <alignment horizontal="center"/>
    </xf>
    <xf numFmtId="37" fontId="67" fillId="0" borderId="0" xfId="23" applyFont="1" applyFill="1" applyAlignment="1" applyProtection="1"/>
    <xf numFmtId="37" fontId="67" fillId="0" borderId="0" xfId="23" applyFont="1" applyFill="1" applyBorder="1" applyAlignment="1" applyProtection="1"/>
    <xf numFmtId="37" fontId="67" fillId="0" borderId="0" xfId="19" applyFont="1" applyFill="1" applyProtection="1"/>
    <xf numFmtId="37" fontId="73" fillId="0" borderId="0" xfId="19" applyFont="1" applyFill="1" applyProtection="1"/>
    <xf numFmtId="37" fontId="34" fillId="0" borderId="0" xfId="19" applyFont="1" applyFill="1" applyProtection="1">
      <protection locked="0"/>
    </xf>
    <xf numFmtId="37" fontId="43" fillId="0" borderId="0" xfId="19" applyFont="1" applyFill="1" applyProtection="1"/>
    <xf numFmtId="37" fontId="90" fillId="0" borderId="0" xfId="19" applyFont="1" applyFill="1" applyProtection="1"/>
    <xf numFmtId="165" fontId="36" fillId="4" borderId="3" xfId="7" applyNumberFormat="1" applyFont="1" applyFill="1" applyBorder="1" applyAlignment="1" applyProtection="1">
      <alignment horizontal="right"/>
    </xf>
    <xf numFmtId="0" fontId="40" fillId="2" borderId="5" xfId="7" quotePrefix="1" applyFont="1" applyFill="1" applyBorder="1" applyAlignment="1" applyProtection="1">
      <alignment horizontal="right"/>
    </xf>
    <xf numFmtId="0" fontId="34" fillId="4" borderId="0" xfId="7" applyFont="1" applyFill="1" applyBorder="1" applyProtection="1"/>
    <xf numFmtId="0" fontId="34" fillId="4" borderId="1" xfId="7" applyFont="1" applyFill="1" applyBorder="1" applyProtection="1"/>
    <xf numFmtId="0" fontId="34" fillId="4" borderId="15" xfId="7" applyFont="1" applyFill="1" applyBorder="1" applyProtection="1"/>
    <xf numFmtId="0" fontId="40" fillId="4" borderId="2" xfId="7" applyFont="1" applyFill="1" applyBorder="1" applyProtection="1"/>
    <xf numFmtId="5" fontId="40" fillId="4" borderId="7" xfId="7" applyNumberFormat="1" applyFont="1" applyFill="1" applyBorder="1" applyProtection="1"/>
    <xf numFmtId="37" fontId="40" fillId="4" borderId="7" xfId="7" applyNumberFormat="1" applyFont="1" applyFill="1" applyBorder="1" applyProtection="1"/>
    <xf numFmtId="0" fontId="40" fillId="4" borderId="7" xfId="7" applyFont="1" applyFill="1" applyBorder="1" applyProtection="1"/>
    <xf numFmtId="0" fontId="34" fillId="4" borderId="9" xfId="7" quotePrefix="1" applyFont="1" applyFill="1" applyBorder="1" applyAlignment="1" applyProtection="1">
      <alignment horizontal="left" indent="2"/>
    </xf>
    <xf numFmtId="0" fontId="34" fillId="4" borderId="10" xfId="7" quotePrefix="1" applyFont="1" applyFill="1" applyBorder="1" applyAlignment="1" applyProtection="1">
      <alignment horizontal="left" indent="2"/>
    </xf>
    <xf numFmtId="5" fontId="40" fillId="4" borderId="5" xfId="7" applyNumberFormat="1" applyFont="1" applyFill="1" applyBorder="1" applyProtection="1"/>
    <xf numFmtId="0" fontId="34" fillId="4" borderId="9" xfId="7" applyFont="1" applyFill="1" applyBorder="1" applyAlignment="1" applyProtection="1">
      <alignment horizontal="left" indent="4"/>
    </xf>
    <xf numFmtId="167" fontId="40" fillId="4" borderId="7" xfId="4" applyFont="1" applyFill="1" applyBorder="1" applyAlignment="1" applyProtection="1"/>
    <xf numFmtId="167" fontId="40" fillId="4" borderId="14" xfId="4" applyFont="1" applyFill="1" applyBorder="1" applyAlignment="1" applyProtection="1"/>
    <xf numFmtId="0" fontId="36" fillId="4" borderId="10" xfId="7" applyFont="1" applyFill="1" applyBorder="1" applyAlignment="1" applyProtection="1"/>
    <xf numFmtId="0" fontId="40" fillId="4" borderId="7" xfId="7" applyFont="1" applyFill="1" applyBorder="1" applyAlignment="1" applyProtection="1">
      <alignment horizontal="right"/>
    </xf>
    <xf numFmtId="0" fontId="40" fillId="4" borderId="5" xfId="7" applyFont="1" applyFill="1" applyBorder="1" applyAlignment="1" applyProtection="1">
      <alignment horizontal="right"/>
    </xf>
    <xf numFmtId="5" fontId="40" fillId="4" borderId="14" xfId="7" applyNumberFormat="1" applyFont="1" applyFill="1" applyBorder="1" applyProtection="1"/>
    <xf numFmtId="37" fontId="40" fillId="0" borderId="0" xfId="19" applyFont="1" applyFill="1" applyProtection="1"/>
    <xf numFmtId="0" fontId="40" fillId="3" borderId="0" xfId="19" quotePrefix="1" applyNumberFormat="1" applyFont="1" applyFill="1" applyAlignment="1" applyProtection="1">
      <alignment horizontal="left"/>
    </xf>
    <xf numFmtId="37" fontId="55" fillId="0" borderId="0" xfId="19" applyFont="1" applyFill="1" applyBorder="1" applyAlignment="1" applyProtection="1">
      <alignment horizontal="center"/>
    </xf>
    <xf numFmtId="37" fontId="43" fillId="0" borderId="0" xfId="33" applyFont="1" applyAlignment="1" applyProtection="1"/>
    <xf numFmtId="37" fontId="34" fillId="0" borderId="0" xfId="33" applyFont="1" applyAlignment="1" applyProtection="1"/>
    <xf numFmtId="0" fontId="43" fillId="2" borderId="0" xfId="14" applyFont="1" applyFill="1" applyAlignment="1" applyProtection="1"/>
    <xf numFmtId="165" fontId="51" fillId="2" borderId="1" xfId="14" applyNumberFormat="1" applyFont="1" applyFill="1" applyBorder="1" applyAlignment="1" applyProtection="1">
      <alignment horizontal="right"/>
    </xf>
    <xf numFmtId="0" fontId="51" fillId="2" borderId="2" xfId="14" applyFont="1" applyFill="1" applyBorder="1" applyAlignment="1" applyProtection="1"/>
    <xf numFmtId="0" fontId="51" fillId="2" borderId="0" xfId="14" applyFont="1" applyFill="1" applyBorder="1" applyAlignment="1" applyProtection="1"/>
    <xf numFmtId="165" fontId="51" fillId="2" borderId="1" xfId="14" quotePrefix="1" applyNumberFormat="1" applyFont="1" applyFill="1" applyBorder="1" applyAlignment="1" applyProtection="1"/>
    <xf numFmtId="165" fontId="49" fillId="2" borderId="15" xfId="14" quotePrefix="1" applyNumberFormat="1" applyFont="1" applyFill="1" applyBorder="1" applyAlignment="1" applyProtection="1">
      <alignment horizontal="right"/>
    </xf>
    <xf numFmtId="176" fontId="49" fillId="2" borderId="2" xfId="14" quotePrefix="1" applyNumberFormat="1" applyFont="1" applyFill="1" applyBorder="1" applyAlignment="1" applyProtection="1"/>
    <xf numFmtId="37" fontId="49" fillId="0" borderId="0" xfId="33" applyFont="1" applyAlignment="1" applyProtection="1"/>
    <xf numFmtId="0" fontId="84" fillId="2" borderId="0" xfId="14" applyFont="1" applyFill="1" applyBorder="1" applyAlignment="1" applyProtection="1">
      <alignment horizontal="left"/>
    </xf>
    <xf numFmtId="165" fontId="51" fillId="2" borderId="12" xfId="14" applyNumberFormat="1" applyFont="1" applyFill="1" applyBorder="1" applyAlignment="1" applyProtection="1">
      <alignment horizontal="right"/>
    </xf>
    <xf numFmtId="165" fontId="49" fillId="2" borderId="13" xfId="14" applyNumberFormat="1" applyFont="1" applyFill="1" applyBorder="1" applyAlignment="1" applyProtection="1">
      <alignment horizontal="right"/>
    </xf>
    <xf numFmtId="0" fontId="51" fillId="2" borderId="14" xfId="14" applyFont="1" applyFill="1" applyBorder="1" applyAlignment="1" applyProtection="1"/>
    <xf numFmtId="0" fontId="49" fillId="2" borderId="0" xfId="14" applyFont="1" applyFill="1" applyBorder="1" applyAlignment="1" applyProtection="1">
      <alignment horizontal="right"/>
    </xf>
    <xf numFmtId="165" fontId="51" fillId="2" borderId="12" xfId="14" applyNumberFormat="1" applyFont="1" applyFill="1" applyBorder="1" applyAlignment="1" applyProtection="1"/>
    <xf numFmtId="176" fontId="49" fillId="2" borderId="14" xfId="14" quotePrefix="1" applyNumberFormat="1" applyFont="1" applyFill="1" applyBorder="1" applyAlignment="1" applyProtection="1"/>
    <xf numFmtId="0" fontId="49" fillId="2" borderId="13" xfId="14" applyFont="1" applyFill="1" applyBorder="1" applyAlignment="1" applyProtection="1"/>
    <xf numFmtId="0" fontId="108" fillId="2" borderId="0" xfId="14" quotePrefix="1" applyFont="1" applyFill="1" applyBorder="1" applyAlignment="1" applyProtection="1">
      <alignment horizontal="left"/>
    </xf>
    <xf numFmtId="0" fontId="51" fillId="2" borderId="1" xfId="14" applyFont="1" applyFill="1" applyBorder="1" applyAlignment="1" applyProtection="1"/>
    <xf numFmtId="0" fontId="49" fillId="2" borderId="15" xfId="14" applyFont="1" applyFill="1" applyBorder="1" applyAlignment="1" applyProtection="1"/>
    <xf numFmtId="0" fontId="49" fillId="2" borderId="2" xfId="14" applyFont="1" applyFill="1" applyBorder="1" applyAlignment="1" applyProtection="1"/>
    <xf numFmtId="0" fontId="49" fillId="2" borderId="1" xfId="14" applyFont="1" applyFill="1" applyBorder="1" applyAlignment="1" applyProtection="1"/>
    <xf numFmtId="0" fontId="49" fillId="2" borderId="9" xfId="14" applyFont="1" applyFill="1" applyBorder="1" applyAlignment="1" applyProtection="1">
      <alignment horizontal="left"/>
    </xf>
    <xf numFmtId="0" fontId="108" fillId="2" borderId="7" xfId="14" quotePrefix="1" applyFont="1" applyFill="1" applyBorder="1" applyAlignment="1" applyProtection="1">
      <alignment horizontal="left"/>
    </xf>
    <xf numFmtId="165" fontId="49" fillId="4" borderId="7" xfId="4" applyNumberFormat="1" applyFont="1" applyFill="1" applyBorder="1" applyAlignment="1" applyProtection="1">
      <alignment horizontal="right"/>
    </xf>
    <xf numFmtId="165" fontId="49" fillId="4" borderId="0" xfId="14" applyNumberFormat="1" applyFont="1" applyFill="1" applyBorder="1" applyAlignment="1" applyProtection="1">
      <alignment horizontal="right"/>
    </xf>
    <xf numFmtId="165" fontId="49" fillId="4" borderId="8" xfId="4" applyNumberFormat="1" applyFont="1" applyFill="1" applyBorder="1" applyAlignment="1" applyProtection="1">
      <alignment horizontal="right"/>
    </xf>
    <xf numFmtId="0" fontId="49" fillId="2" borderId="7" xfId="14" applyFont="1" applyFill="1" applyBorder="1" applyAlignment="1" applyProtection="1"/>
    <xf numFmtId="0" fontId="49" fillId="2" borderId="10" xfId="14" applyFont="1" applyFill="1" applyBorder="1" applyAlignment="1" applyProtection="1">
      <alignment horizontal="left"/>
    </xf>
    <xf numFmtId="165" fontId="49" fillId="4" borderId="14" xfId="4" applyNumberFormat="1" applyFont="1" applyFill="1" applyBorder="1" applyAlignment="1" applyProtection="1">
      <alignment horizontal="right"/>
    </xf>
    <xf numFmtId="165" fontId="49" fillId="4" borderId="12" xfId="4" applyNumberFormat="1" applyFont="1" applyFill="1" applyBorder="1" applyAlignment="1" applyProtection="1">
      <alignment horizontal="right"/>
    </xf>
    <xf numFmtId="168" fontId="49" fillId="2" borderId="14" xfId="4" applyNumberFormat="1" applyFont="1" applyFill="1" applyBorder="1" applyAlignment="1" applyProtection="1"/>
    <xf numFmtId="0" fontId="109" fillId="2" borderId="23" xfId="14" applyFont="1" applyFill="1" applyBorder="1" applyAlignment="1" applyProtection="1">
      <alignment horizontal="left"/>
    </xf>
    <xf numFmtId="168" fontId="49" fillId="2" borderId="7" xfId="4" applyNumberFormat="1" applyFont="1" applyFill="1" applyBorder="1" applyAlignment="1" applyProtection="1"/>
    <xf numFmtId="0" fontId="108" fillId="2" borderId="23" xfId="14" quotePrefix="1" applyFont="1" applyFill="1" applyBorder="1" applyAlignment="1" applyProtection="1">
      <alignment horizontal="left"/>
    </xf>
    <xf numFmtId="165" fontId="49" fillId="4" borderId="6" xfId="4" applyNumberFormat="1" applyFont="1" applyFill="1" applyBorder="1" applyAlignment="1" applyProtection="1">
      <alignment horizontal="right"/>
    </xf>
    <xf numFmtId="0" fontId="108" fillId="2" borderId="23" xfId="14" applyFont="1" applyFill="1" applyBorder="1" applyAlignment="1" applyProtection="1">
      <alignment horizontal="left"/>
    </xf>
    <xf numFmtId="165" fontId="49" fillId="4" borderId="5" xfId="4" applyNumberFormat="1" applyFont="1" applyFill="1" applyBorder="1" applyAlignment="1" applyProtection="1">
      <alignment horizontal="right"/>
    </xf>
    <xf numFmtId="165" fontId="49" fillId="4" borderId="3" xfId="4" applyNumberFormat="1" applyFont="1" applyFill="1" applyBorder="1" applyAlignment="1" applyProtection="1">
      <alignment horizontal="right"/>
    </xf>
    <xf numFmtId="168" fontId="49" fillId="2" borderId="5" xfId="4" applyNumberFormat="1" applyFont="1" applyFill="1" applyBorder="1" applyAlignment="1" applyProtection="1"/>
    <xf numFmtId="170" fontId="49" fillId="4" borderId="5" xfId="1" applyNumberFormat="1" applyFont="1" applyFill="1" applyBorder="1" applyAlignment="1" applyProtection="1">
      <alignment horizontal="right"/>
    </xf>
    <xf numFmtId="170" fontId="49" fillId="4" borderId="0" xfId="1" applyNumberFormat="1" applyFont="1" applyFill="1" applyBorder="1" applyAlignment="1" applyProtection="1">
      <alignment horizontal="right"/>
    </xf>
    <xf numFmtId="180" fontId="49" fillId="4" borderId="3" xfId="14" applyNumberFormat="1" applyFont="1" applyFill="1" applyBorder="1" applyAlignment="1" applyProtection="1">
      <alignment horizontal="right"/>
    </xf>
    <xf numFmtId="180" fontId="49" fillId="2" borderId="4" xfId="14" applyNumberFormat="1" applyFont="1" applyFill="1" applyBorder="1" applyAlignment="1" applyProtection="1">
      <alignment horizontal="right"/>
    </xf>
    <xf numFmtId="170" fontId="49" fillId="2" borderId="5" xfId="1" applyNumberFormat="1" applyFont="1" applyFill="1" applyBorder="1" applyAlignment="1" applyProtection="1"/>
    <xf numFmtId="180" fontId="49" fillId="4" borderId="13" xfId="14" applyNumberFormat="1" applyFont="1" applyFill="1" applyBorder="1" applyAlignment="1" applyProtection="1">
      <alignment horizontal="right"/>
    </xf>
    <xf numFmtId="170" fontId="49" fillId="4" borderId="14" xfId="1" applyNumberFormat="1" applyFont="1" applyFill="1" applyBorder="1" applyAlignment="1" applyProtection="1">
      <alignment horizontal="right"/>
    </xf>
    <xf numFmtId="180" fontId="49" fillId="4" borderId="12" xfId="14" applyNumberFormat="1" applyFont="1" applyFill="1" applyBorder="1" applyAlignment="1" applyProtection="1">
      <alignment horizontal="right"/>
    </xf>
    <xf numFmtId="180" fontId="49" fillId="2" borderId="13" xfId="14" applyNumberFormat="1" applyFont="1" applyFill="1" applyBorder="1" applyAlignment="1" applyProtection="1">
      <alignment horizontal="right"/>
    </xf>
    <xf numFmtId="170" fontId="49" fillId="2" borderId="14" xfId="1" applyNumberFormat="1" applyFont="1" applyFill="1" applyBorder="1" applyAlignment="1" applyProtection="1"/>
    <xf numFmtId="0" fontId="51" fillId="2" borderId="10" xfId="14" applyFont="1" applyFill="1" applyBorder="1" applyAlignment="1" applyProtection="1">
      <alignment horizontal="left"/>
    </xf>
    <xf numFmtId="180" fontId="49" fillId="4" borderId="15" xfId="14" applyNumberFormat="1" applyFont="1" applyFill="1" applyBorder="1" applyAlignment="1" applyProtection="1">
      <alignment horizontal="right"/>
    </xf>
    <xf numFmtId="170" fontId="49" fillId="4" borderId="2" xfId="1" applyNumberFormat="1" applyFont="1" applyFill="1" applyBorder="1" applyAlignment="1" applyProtection="1">
      <alignment horizontal="right"/>
    </xf>
    <xf numFmtId="180" fontId="49" fillId="4" borderId="1" xfId="14" applyNumberFormat="1" applyFont="1" applyFill="1" applyBorder="1" applyAlignment="1" applyProtection="1">
      <alignment horizontal="right"/>
    </xf>
    <xf numFmtId="180" fontId="49" fillId="2" borderId="15" xfId="14" applyNumberFormat="1" applyFont="1" applyFill="1" applyBorder="1" applyAlignment="1" applyProtection="1">
      <alignment horizontal="right"/>
    </xf>
    <xf numFmtId="170" fontId="49" fillId="2" borderId="2" xfId="1" applyNumberFormat="1" applyFont="1" applyFill="1" applyBorder="1" applyAlignment="1" applyProtection="1"/>
    <xf numFmtId="165" fontId="49" fillId="4" borderId="2" xfId="4" applyNumberFormat="1" applyFont="1" applyFill="1" applyBorder="1" applyAlignment="1" applyProtection="1">
      <alignment horizontal="right"/>
    </xf>
    <xf numFmtId="165" fontId="49" fillId="4" borderId="1" xfId="4" applyNumberFormat="1" applyFont="1" applyFill="1" applyBorder="1" applyAlignment="1" applyProtection="1">
      <alignment horizontal="right"/>
    </xf>
    <xf numFmtId="165" fontId="49" fillId="2" borderId="15" xfId="4" applyNumberFormat="1" applyFont="1" applyFill="1" applyBorder="1" applyAlignment="1" applyProtection="1">
      <alignment horizontal="right"/>
    </xf>
    <xf numFmtId="168" fontId="49" fillId="2" borderId="2" xfId="4" applyNumberFormat="1" applyFont="1" applyFill="1" applyBorder="1" applyAlignment="1" applyProtection="1"/>
    <xf numFmtId="0" fontId="51" fillId="2" borderId="9" xfId="14" applyFont="1" applyFill="1" applyBorder="1" applyAlignment="1" applyProtection="1"/>
    <xf numFmtId="0" fontId="51" fillId="2" borderId="9" xfId="14" applyFont="1" applyFill="1" applyBorder="1" applyAlignment="1" applyProtection="1">
      <alignment wrapText="1"/>
    </xf>
    <xf numFmtId="0" fontId="49" fillId="4" borderId="4" xfId="14" applyFont="1" applyFill="1" applyBorder="1" applyAlignment="1" applyProtection="1"/>
    <xf numFmtId="0" fontId="49" fillId="4" borderId="0" xfId="14" applyFont="1" applyFill="1" applyBorder="1" applyAlignment="1" applyProtection="1"/>
    <xf numFmtId="0" fontId="49" fillId="2" borderId="4" xfId="14" applyFont="1" applyFill="1" applyBorder="1" applyAlignment="1" applyProtection="1"/>
    <xf numFmtId="5" fontId="49" fillId="2" borderId="13" xfId="14" applyNumberFormat="1" applyFont="1" applyFill="1" applyBorder="1" applyAlignment="1" applyProtection="1"/>
    <xf numFmtId="0" fontId="49" fillId="4" borderId="15" xfId="14" quotePrefix="1" applyFont="1" applyFill="1" applyBorder="1" applyAlignment="1" applyProtection="1">
      <alignment horizontal="left"/>
    </xf>
    <xf numFmtId="0" fontId="49" fillId="4" borderId="2" xfId="14" quotePrefix="1" applyFont="1" applyFill="1" applyBorder="1" applyAlignment="1" applyProtection="1">
      <alignment horizontal="left"/>
    </xf>
    <xf numFmtId="0" fontId="49" fillId="4" borderId="0" xfId="14" quotePrefix="1" applyFont="1" applyFill="1" applyBorder="1" applyAlignment="1" applyProtection="1">
      <alignment horizontal="left"/>
    </xf>
    <xf numFmtId="0" fontId="49" fillId="4" borderId="6" xfId="14" quotePrefix="1" applyFont="1" applyFill="1" applyBorder="1" applyAlignment="1" applyProtection="1">
      <alignment horizontal="left"/>
    </xf>
    <xf numFmtId="0" fontId="49" fillId="2" borderId="15" xfId="14" quotePrefix="1" applyFont="1" applyFill="1" applyBorder="1" applyAlignment="1" applyProtection="1">
      <alignment horizontal="left"/>
    </xf>
    <xf numFmtId="37" fontId="49" fillId="2" borderId="2" xfId="14" applyNumberFormat="1" applyFont="1" applyFill="1" applyBorder="1" applyAlignment="1" applyProtection="1"/>
    <xf numFmtId="165" fontId="49" fillId="4" borderId="11" xfId="4" applyNumberFormat="1" applyFont="1" applyFill="1" applyBorder="1" applyAlignment="1" applyProtection="1">
      <alignment horizontal="right"/>
    </xf>
    <xf numFmtId="165" fontId="49" fillId="4" borderId="16" xfId="4" applyNumberFormat="1" applyFont="1" applyFill="1" applyBorder="1" applyAlignment="1" applyProtection="1">
      <alignment horizontal="right"/>
    </xf>
    <xf numFmtId="165" fontId="49" fillId="2" borderId="17" xfId="4" applyNumberFormat="1" applyFont="1" applyFill="1" applyBorder="1" applyAlignment="1" applyProtection="1">
      <alignment horizontal="right"/>
    </xf>
    <xf numFmtId="0" fontId="109" fillId="2" borderId="0" xfId="14" applyFont="1" applyFill="1" applyBorder="1" applyAlignment="1" applyProtection="1">
      <alignment horizontal="left"/>
    </xf>
    <xf numFmtId="168" fontId="49" fillId="2" borderId="13" xfId="4" applyNumberFormat="1" applyFont="1" applyFill="1" applyBorder="1" applyAlignment="1" applyProtection="1"/>
    <xf numFmtId="0" fontId="109" fillId="2" borderId="0" xfId="14" applyFont="1" applyFill="1" applyBorder="1" applyAlignment="1" applyProtection="1"/>
    <xf numFmtId="165" fontId="49" fillId="3" borderId="15" xfId="4" applyNumberFormat="1" applyFont="1" applyFill="1" applyBorder="1" applyAlignment="1" applyProtection="1">
      <alignment horizontal="right"/>
    </xf>
    <xf numFmtId="0" fontId="108" fillId="2" borderId="7" xfId="14" applyFont="1" applyFill="1" applyBorder="1" applyAlignment="1" applyProtection="1">
      <alignment horizontal="left"/>
    </xf>
    <xf numFmtId="0" fontId="34" fillId="2" borderId="0" xfId="14" quotePrefix="1" applyFont="1" applyFill="1" applyBorder="1" applyAlignment="1" applyProtection="1">
      <alignment horizontal="left" vertical="top"/>
    </xf>
    <xf numFmtId="0" fontId="34" fillId="2" borderId="0" xfId="14" quotePrefix="1" applyFont="1" applyFill="1" applyBorder="1" applyAlignment="1" applyProtection="1">
      <alignment horizontal="left"/>
    </xf>
    <xf numFmtId="0" fontId="34" fillId="3" borderId="0" xfId="14" applyFont="1" applyFill="1" applyAlignment="1" applyProtection="1"/>
    <xf numFmtId="0" fontId="34" fillId="2" borderId="0" xfId="14" applyFont="1" applyFill="1" applyAlignment="1" applyProtection="1"/>
    <xf numFmtId="0" fontId="34" fillId="2" borderId="0" xfId="14" applyFont="1" applyFill="1" applyBorder="1" applyAlignment="1" applyProtection="1"/>
    <xf numFmtId="0" fontId="36" fillId="2" borderId="0" xfId="14" applyFont="1" applyFill="1" applyBorder="1" applyAlignment="1" applyProtection="1"/>
    <xf numFmtId="37" fontId="43" fillId="0" borderId="0" xfId="33" applyFont="1" applyAlignment="1" applyProtection="1">
      <alignment horizontal="center"/>
    </xf>
    <xf numFmtId="37" fontId="95" fillId="0" borderId="0" xfId="33" applyFont="1" applyAlignment="1" applyProtection="1">
      <alignment horizontal="center"/>
    </xf>
    <xf numFmtId="37" fontId="67" fillId="0" borderId="0" xfId="33" applyFont="1" applyAlignment="1" applyProtection="1"/>
    <xf numFmtId="37" fontId="43" fillId="0" borderId="0" xfId="33" applyFont="1" applyBorder="1" applyAlignment="1" applyProtection="1"/>
    <xf numFmtId="37" fontId="73" fillId="0" borderId="0" xfId="33" applyFont="1" applyAlignment="1" applyProtection="1"/>
    <xf numFmtId="37" fontId="73" fillId="0" borderId="0" xfId="18" applyFont="1" applyFill="1" applyProtection="1"/>
    <xf numFmtId="37" fontId="43" fillId="0" borderId="0" xfId="18" applyFont="1" applyFill="1" applyProtection="1"/>
    <xf numFmtId="37" fontId="34" fillId="0" borderId="0" xfId="18" applyNumberFormat="1" applyFont="1" applyFill="1" applyProtection="1">
      <protection locked="0"/>
    </xf>
    <xf numFmtId="39" fontId="43" fillId="0" borderId="0" xfId="18" applyNumberFormat="1" applyFont="1" applyFill="1" applyProtection="1"/>
    <xf numFmtId="37" fontId="63" fillId="0" borderId="0" xfId="18" applyFont="1" applyFill="1" applyProtection="1"/>
    <xf numFmtId="0" fontId="63" fillId="2" borderId="2" xfId="7" quotePrefix="1" applyFont="1" applyFill="1" applyBorder="1" applyAlignment="1" applyProtection="1">
      <alignment horizontal="right"/>
    </xf>
    <xf numFmtId="0" fontId="63" fillId="2" borderId="14" xfId="7" applyFont="1" applyFill="1" applyBorder="1" applyAlignment="1" applyProtection="1">
      <alignment horizontal="right"/>
    </xf>
    <xf numFmtId="168" fontId="64" fillId="2" borderId="4" xfId="4" applyNumberFormat="1" applyFont="1" applyFill="1" applyBorder="1" applyAlignment="1" applyProtection="1">
      <alignment horizontal="left"/>
    </xf>
    <xf numFmtId="168" fontId="63" fillId="2" borderId="4" xfId="4" applyNumberFormat="1" applyFont="1" applyFill="1" applyBorder="1" applyAlignment="1" applyProtection="1">
      <alignment horizontal="left"/>
    </xf>
    <xf numFmtId="168" fontId="63" fillId="2" borderId="0" xfId="4" applyNumberFormat="1" applyFont="1" applyFill="1" applyBorder="1" applyAlignment="1" applyProtection="1">
      <alignment horizontal="left"/>
    </xf>
    <xf numFmtId="168" fontId="64" fillId="2" borderId="1" xfId="4" applyNumberFormat="1" applyFont="1" applyFill="1" applyBorder="1" applyAlignment="1" applyProtection="1">
      <alignment horizontal="left"/>
    </xf>
    <xf numFmtId="168" fontId="63" fillId="2" borderId="15" xfId="4" applyNumberFormat="1" applyFont="1" applyFill="1" applyBorder="1" applyAlignment="1" applyProtection="1">
      <alignment horizontal="left"/>
    </xf>
    <xf numFmtId="168" fontId="63" fillId="2" borderId="2" xfId="4" applyNumberFormat="1" applyFont="1" applyFill="1" applyBorder="1" applyAlignment="1" applyProtection="1">
      <alignment horizontal="left"/>
    </xf>
    <xf numFmtId="168" fontId="63" fillId="2" borderId="1" xfId="4" applyNumberFormat="1" applyFont="1" applyFill="1" applyBorder="1" applyAlignment="1" applyProtection="1">
      <alignment horizontal="left"/>
    </xf>
    <xf numFmtId="168" fontId="63" fillId="2" borderId="13" xfId="4" applyNumberFormat="1" applyFont="1" applyFill="1" applyBorder="1" applyAlignment="1" applyProtection="1">
      <alignment horizontal="left"/>
    </xf>
    <xf numFmtId="165" fontId="63" fillId="4" borderId="31" xfId="4" applyNumberFormat="1" applyFont="1" applyFill="1" applyBorder="1" applyAlignment="1" applyProtection="1">
      <alignment horizontal="right"/>
    </xf>
    <xf numFmtId="165" fontId="63" fillId="4" borderId="29" xfId="4" applyNumberFormat="1" applyFont="1" applyFill="1" applyBorder="1" applyAlignment="1" applyProtection="1">
      <alignment horizontal="right"/>
    </xf>
    <xf numFmtId="165" fontId="63" fillId="4" borderId="30" xfId="4" applyNumberFormat="1" applyFont="1" applyFill="1" applyBorder="1" applyAlignment="1" applyProtection="1">
      <alignment horizontal="right"/>
    </xf>
    <xf numFmtId="165" fontId="63" fillId="2" borderId="31" xfId="4" applyNumberFormat="1" applyFont="1" applyFill="1" applyBorder="1" applyAlignment="1" applyProtection="1">
      <alignment horizontal="right"/>
    </xf>
    <xf numFmtId="165" fontId="63" fillId="4" borderId="0" xfId="7" quotePrefix="1" applyNumberFormat="1" applyFont="1" applyFill="1" applyBorder="1" applyAlignment="1" applyProtection="1">
      <alignment horizontal="right"/>
    </xf>
    <xf numFmtId="165" fontId="63" fillId="4" borderId="6" xfId="7" quotePrefix="1" applyNumberFormat="1" applyFont="1" applyFill="1" applyBorder="1" applyAlignment="1" applyProtection="1">
      <alignment horizontal="right"/>
    </xf>
    <xf numFmtId="165" fontId="63" fillId="2" borderId="0" xfId="7" quotePrefix="1" applyNumberFormat="1" applyFont="1" applyFill="1" applyBorder="1" applyAlignment="1" applyProtection="1">
      <alignment horizontal="right"/>
    </xf>
    <xf numFmtId="167" fontId="63" fillId="2" borderId="7" xfId="4" applyFont="1" applyFill="1" applyBorder="1" applyAlignment="1" applyProtection="1"/>
    <xf numFmtId="175" fontId="63" fillId="2" borderId="7" xfId="2" applyNumberFormat="1" applyFont="1" applyFill="1" applyBorder="1" applyAlignment="1" applyProtection="1"/>
    <xf numFmtId="0" fontId="63" fillId="2" borderId="0" xfId="7" quotePrefix="1" applyFont="1" applyFill="1" applyBorder="1" applyAlignment="1" applyProtection="1">
      <alignment horizontal="left" indent="5"/>
    </xf>
    <xf numFmtId="0" fontId="63" fillId="3" borderId="0" xfId="7" quotePrefix="1" applyFont="1" applyFill="1" applyBorder="1" applyAlignment="1" applyProtection="1">
      <alignment horizontal="left" indent="5"/>
    </xf>
    <xf numFmtId="0" fontId="63" fillId="3" borderId="0" xfId="7" applyFont="1" applyFill="1" applyAlignment="1" applyProtection="1">
      <alignment horizontal="right"/>
    </xf>
    <xf numFmtId="0" fontId="63" fillId="3" borderId="0" xfId="7" applyFont="1" applyFill="1" applyBorder="1" applyProtection="1"/>
    <xf numFmtId="0" fontId="64" fillId="3" borderId="0" xfId="7" applyFont="1" applyFill="1" applyProtection="1"/>
    <xf numFmtId="165" fontId="64" fillId="2" borderId="1" xfId="7" applyNumberFormat="1" applyFont="1" applyFill="1" applyBorder="1" applyAlignment="1" applyProtection="1">
      <alignment horizontal="right"/>
    </xf>
    <xf numFmtId="165" fontId="64" fillId="2" borderId="12" xfId="7" quotePrefix="1" applyNumberFormat="1" applyFont="1" applyFill="1" applyBorder="1" applyAlignment="1" applyProtection="1">
      <alignment horizontal="right"/>
    </xf>
    <xf numFmtId="165" fontId="63" fillId="2" borderId="13" xfId="7" quotePrefix="1" applyNumberFormat="1" applyFont="1" applyFill="1" applyBorder="1" applyAlignment="1" applyProtection="1">
      <alignment horizontal="right"/>
    </xf>
    <xf numFmtId="37" fontId="43" fillId="3" borderId="0" xfId="18" applyFont="1" applyFill="1" applyAlignment="1" applyProtection="1">
      <alignment horizontal="right"/>
    </xf>
    <xf numFmtId="37" fontId="55" fillId="3" borderId="0" xfId="18" applyFont="1" applyFill="1" applyAlignment="1" applyProtection="1">
      <alignment horizontal="right"/>
    </xf>
    <xf numFmtId="37" fontId="67" fillId="3" borderId="0" xfId="18" applyFont="1" applyFill="1" applyProtection="1"/>
    <xf numFmtId="37" fontId="43" fillId="3" borderId="0" xfId="18" applyFont="1" applyFill="1" applyProtection="1"/>
    <xf numFmtId="37" fontId="43" fillId="3" borderId="0" xfId="18" applyFont="1" applyFill="1" applyBorder="1" applyProtection="1"/>
    <xf numFmtId="37" fontId="73" fillId="3" borderId="0" xfId="18" applyFont="1" applyFill="1" applyProtection="1"/>
    <xf numFmtId="37" fontId="43" fillId="0" borderId="0" xfId="18" applyFont="1" applyFill="1" applyAlignment="1" applyProtection="1">
      <alignment horizontal="right"/>
    </xf>
    <xf numFmtId="37" fontId="55" fillId="0" borderId="0" xfId="18" applyFont="1" applyFill="1" applyAlignment="1" applyProtection="1">
      <alignment horizontal="right"/>
    </xf>
    <xf numFmtId="37" fontId="67" fillId="0" borderId="0" xfId="18" applyFont="1" applyFill="1" applyProtection="1"/>
    <xf numFmtId="37" fontId="43" fillId="0" borderId="0" xfId="18" applyFont="1" applyFill="1" applyBorder="1" applyProtection="1"/>
    <xf numFmtId="37" fontId="43" fillId="0" borderId="0" xfId="17" applyFont="1" applyProtection="1"/>
    <xf numFmtId="37" fontId="34" fillId="0" borderId="0" xfId="17" applyFont="1" applyProtection="1">
      <protection locked="0"/>
    </xf>
    <xf numFmtId="37" fontId="63" fillId="0" borderId="0" xfId="17" applyFont="1" applyProtection="1"/>
    <xf numFmtId="0" fontId="64" fillId="2" borderId="0" xfId="7" applyFont="1" applyFill="1" applyBorder="1" applyProtection="1"/>
    <xf numFmtId="0" fontId="64" fillId="2" borderId="1" xfId="7" applyFont="1" applyFill="1" applyBorder="1" applyProtection="1"/>
    <xf numFmtId="0" fontId="63" fillId="2" borderId="12" xfId="7" applyFont="1" applyFill="1" applyBorder="1" applyAlignment="1" applyProtection="1">
      <alignment horizontal="right"/>
    </xf>
    <xf numFmtId="168" fontId="63" fillId="2" borderId="4" xfId="4" applyNumberFormat="1" applyFont="1" applyFill="1" applyBorder="1" applyAlignment="1" applyProtection="1">
      <alignment horizontal="right"/>
    </xf>
    <xf numFmtId="167" fontId="64" fillId="2" borderId="4" xfId="4" applyFont="1" applyFill="1" applyBorder="1" applyAlignment="1" applyProtection="1">
      <alignment horizontal="right"/>
    </xf>
    <xf numFmtId="167" fontId="64" fillId="2" borderId="0" xfId="4" applyFont="1" applyFill="1" applyBorder="1" applyAlignment="1" applyProtection="1">
      <alignment horizontal="right"/>
    </xf>
    <xf numFmtId="0" fontId="63" fillId="2" borderId="13" xfId="7" applyFont="1" applyFill="1" applyBorder="1" applyAlignment="1" applyProtection="1">
      <alignment horizontal="left"/>
    </xf>
    <xf numFmtId="168" fontId="63" fillId="2" borderId="1" xfId="4" applyNumberFormat="1" applyFont="1" applyFill="1" applyBorder="1" applyAlignment="1" applyProtection="1">
      <alignment horizontal="right"/>
    </xf>
    <xf numFmtId="168" fontId="63" fillId="2" borderId="15" xfId="4" applyNumberFormat="1" applyFont="1" applyFill="1" applyBorder="1" applyAlignment="1" applyProtection="1">
      <alignment horizontal="right"/>
    </xf>
    <xf numFmtId="167" fontId="64" fillId="2" borderId="2" xfId="4" applyFont="1" applyFill="1" applyBorder="1" applyAlignment="1" applyProtection="1">
      <alignment horizontal="right"/>
    </xf>
    <xf numFmtId="0" fontId="63" fillId="2" borderId="7" xfId="7" applyFont="1" applyFill="1" applyBorder="1" applyAlignment="1" applyProtection="1">
      <alignment horizontal="left"/>
    </xf>
    <xf numFmtId="0" fontId="63" fillId="4" borderId="9" xfId="7" applyFont="1" applyFill="1" applyBorder="1" applyAlignment="1" applyProtection="1"/>
    <xf numFmtId="165" fontId="63" fillId="3" borderId="31" xfId="4" applyNumberFormat="1" applyFont="1" applyFill="1" applyBorder="1" applyAlignment="1" applyProtection="1">
      <alignment horizontal="right"/>
    </xf>
    <xf numFmtId="165" fontId="63" fillId="4" borderId="22" xfId="4" applyNumberFormat="1" applyFont="1" applyFill="1" applyBorder="1" applyAlignment="1" applyProtection="1">
      <alignment horizontal="right"/>
    </xf>
    <xf numFmtId="165" fontId="63" fillId="4" borderId="23" xfId="4" applyNumberFormat="1" applyFont="1" applyFill="1" applyBorder="1" applyAlignment="1" applyProtection="1">
      <alignment horizontal="right"/>
    </xf>
    <xf numFmtId="165" fontId="63" fillId="4" borderId="32" xfId="4" applyNumberFormat="1" applyFont="1" applyFill="1" applyBorder="1" applyAlignment="1" applyProtection="1">
      <alignment horizontal="right"/>
    </xf>
    <xf numFmtId="170" fontId="69" fillId="4" borderId="13" xfId="1" applyNumberFormat="1" applyFont="1" applyFill="1" applyBorder="1" applyAlignment="1" applyProtection="1"/>
    <xf numFmtId="170" fontId="70" fillId="4" borderId="13" xfId="1" applyNumberFormat="1" applyFont="1" applyFill="1" applyBorder="1" applyAlignment="1" applyProtection="1"/>
    <xf numFmtId="170" fontId="70" fillId="4" borderId="0" xfId="1" applyNumberFormat="1" applyFont="1" applyFill="1" applyBorder="1" applyAlignment="1" applyProtection="1"/>
    <xf numFmtId="170" fontId="70" fillId="3" borderId="13" xfId="1" applyNumberFormat="1" applyFont="1" applyFill="1" applyBorder="1" applyAlignment="1" applyProtection="1"/>
    <xf numFmtId="170" fontId="70" fillId="2" borderId="13" xfId="1" applyNumberFormat="1" applyFont="1" applyFill="1" applyBorder="1" applyAlignment="1" applyProtection="1"/>
    <xf numFmtId="170" fontId="70" fillId="4" borderId="15" xfId="1" applyNumberFormat="1" applyFont="1" applyFill="1" applyBorder="1" applyAlignment="1" applyProtection="1"/>
    <xf numFmtId="170" fontId="70" fillId="4" borderId="2" xfId="1" applyNumberFormat="1" applyFont="1" applyFill="1" applyBorder="1" applyAlignment="1" applyProtection="1"/>
    <xf numFmtId="170" fontId="70" fillId="4" borderId="6" xfId="1" applyNumberFormat="1" applyFont="1" applyFill="1" applyBorder="1" applyAlignment="1" applyProtection="1"/>
    <xf numFmtId="170" fontId="70" fillId="4" borderId="1" xfId="1" applyNumberFormat="1" applyFont="1" applyFill="1" applyBorder="1" applyAlignment="1" applyProtection="1"/>
    <xf numFmtId="170" fontId="70" fillId="3" borderId="15" xfId="1" applyNumberFormat="1" applyFont="1" applyFill="1" applyBorder="1" applyAlignment="1" applyProtection="1"/>
    <xf numFmtId="170" fontId="70" fillId="2" borderId="2" xfId="1" applyNumberFormat="1" applyFont="1" applyFill="1" applyBorder="1" applyAlignment="1" applyProtection="1"/>
    <xf numFmtId="181" fontId="63" fillId="4" borderId="9" xfId="1" applyNumberFormat="1" applyFont="1" applyFill="1" applyBorder="1" applyAlignment="1" applyProtection="1">
      <alignment horizontal="right"/>
    </xf>
    <xf numFmtId="171" fontId="63" fillId="4" borderId="22" xfId="1" applyNumberFormat="1" applyFont="1" applyFill="1" applyBorder="1" applyAlignment="1" applyProtection="1">
      <alignment horizontal="right"/>
    </xf>
    <xf numFmtId="170" fontId="63" fillId="4" borderId="6" xfId="7" applyNumberFormat="1" applyFont="1" applyFill="1" applyBorder="1" applyAlignment="1" applyProtection="1">
      <alignment horizontal="right"/>
    </xf>
    <xf numFmtId="171" fontId="63" fillId="4" borderId="8" xfId="1" applyNumberFormat="1" applyFont="1" applyFill="1" applyBorder="1" applyAlignment="1" applyProtection="1">
      <alignment horizontal="right"/>
    </xf>
    <xf numFmtId="181" fontId="63" fillId="3" borderId="9" xfId="1" applyNumberFormat="1" applyFont="1" applyFill="1" applyBorder="1" applyAlignment="1" applyProtection="1">
      <alignment horizontal="right"/>
    </xf>
    <xf numFmtId="170" fontId="63" fillId="2" borderId="7" xfId="7" applyNumberFormat="1" applyFont="1" applyFill="1" applyBorder="1" applyAlignment="1" applyProtection="1">
      <alignment horizontal="right"/>
    </xf>
    <xf numFmtId="181" fontId="63" fillId="4" borderId="10" xfId="1" applyNumberFormat="1" applyFont="1" applyFill="1" applyBorder="1" applyAlignment="1" applyProtection="1"/>
    <xf numFmtId="171" fontId="63" fillId="4" borderId="23" xfId="1" applyNumberFormat="1" applyFont="1" applyFill="1" applyBorder="1" applyAlignment="1" applyProtection="1"/>
    <xf numFmtId="170" fontId="63" fillId="4" borderId="6" xfId="1" applyNumberFormat="1" applyFont="1" applyFill="1" applyBorder="1" applyAlignment="1" applyProtection="1"/>
    <xf numFmtId="171" fontId="63" fillId="4" borderId="11" xfId="1" applyNumberFormat="1" applyFont="1" applyFill="1" applyBorder="1" applyAlignment="1" applyProtection="1"/>
    <xf numFmtId="170" fontId="63" fillId="2" borderId="7" xfId="1" applyNumberFormat="1" applyFont="1" applyFill="1" applyBorder="1" applyAlignment="1" applyProtection="1"/>
    <xf numFmtId="165" fontId="63" fillId="4" borderId="6" xfId="1" applyNumberFormat="1" applyFont="1" applyFill="1" applyBorder="1" applyAlignment="1" applyProtection="1">
      <alignment horizontal="right"/>
    </xf>
    <xf numFmtId="165" fontId="63" fillId="4" borderId="6" xfId="2" applyNumberFormat="1" applyFont="1" applyFill="1" applyBorder="1" applyAlignment="1" applyProtection="1">
      <alignment horizontal="right" indent="3"/>
    </xf>
    <xf numFmtId="165" fontId="63" fillId="4" borderId="5" xfId="2" applyNumberFormat="1" applyFont="1" applyFill="1" applyBorder="1" applyAlignment="1" applyProtection="1">
      <alignment horizontal="right" indent="2"/>
    </xf>
    <xf numFmtId="165" fontId="63" fillId="4" borderId="6" xfId="2" applyNumberFormat="1" applyFont="1" applyFill="1" applyBorder="1" applyAlignment="1" applyProtection="1">
      <alignment horizontal="right" indent="2"/>
    </xf>
    <xf numFmtId="0" fontId="101" fillId="2" borderId="0" xfId="7" applyFont="1" applyFill="1" applyBorder="1" applyAlignment="1" applyProtection="1">
      <alignment horizontal="left"/>
    </xf>
    <xf numFmtId="165" fontId="63" fillId="4" borderId="2" xfId="7" applyNumberFormat="1" applyFont="1" applyFill="1" applyBorder="1" applyAlignment="1" applyProtection="1">
      <alignment horizontal="right"/>
    </xf>
    <xf numFmtId="165" fontId="63" fillId="4" borderId="1" xfId="7" applyNumberFormat="1" applyFont="1" applyFill="1" applyBorder="1" applyAlignment="1" applyProtection="1">
      <alignment horizontal="right"/>
    </xf>
    <xf numFmtId="0" fontId="63" fillId="3" borderId="9" xfId="7" applyFont="1" applyFill="1" applyBorder="1" applyAlignment="1" applyProtection="1"/>
    <xf numFmtId="170" fontId="63" fillId="3" borderId="7" xfId="1" applyNumberFormat="1" applyFont="1" applyFill="1" applyBorder="1" applyAlignment="1" applyProtection="1"/>
    <xf numFmtId="165" fontId="63" fillId="3" borderId="14" xfId="4" applyNumberFormat="1" applyFont="1" applyFill="1" applyBorder="1" applyAlignment="1" applyProtection="1">
      <alignment horizontal="right"/>
    </xf>
    <xf numFmtId="165" fontId="63" fillId="3" borderId="12" xfId="4" applyNumberFormat="1" applyFont="1" applyFill="1" applyBorder="1" applyAlignment="1" applyProtection="1">
      <alignment horizontal="right"/>
    </xf>
    <xf numFmtId="0" fontId="63" fillId="3" borderId="0" xfId="7" applyFont="1" applyFill="1" applyBorder="1" applyAlignment="1" applyProtection="1">
      <alignment horizontal="left" indent="3"/>
    </xf>
    <xf numFmtId="168" fontId="64" fillId="3" borderId="0" xfId="4" applyNumberFormat="1" applyFont="1" applyFill="1" applyBorder="1" applyAlignment="1" applyProtection="1"/>
    <xf numFmtId="168" fontId="63" fillId="3" borderId="0" xfId="4" applyNumberFormat="1" applyFont="1" applyFill="1" applyBorder="1" applyAlignment="1" applyProtection="1"/>
    <xf numFmtId="37" fontId="63" fillId="0" borderId="0" xfId="17" applyFont="1" applyFill="1" applyProtection="1"/>
    <xf numFmtId="0" fontId="46" fillId="2" borderId="0" xfId="7" applyFont="1" applyFill="1" applyAlignment="1" applyProtection="1">
      <alignment horizontal="left" vertical="top"/>
    </xf>
    <xf numFmtId="37" fontId="43" fillId="3" borderId="0" xfId="17" applyFont="1" applyFill="1" applyAlignment="1" applyProtection="1">
      <alignment horizontal="right"/>
    </xf>
    <xf numFmtId="37" fontId="55" fillId="3" borderId="0" xfId="17" applyFont="1" applyFill="1" applyAlignment="1" applyProtection="1">
      <alignment horizontal="center"/>
    </xf>
    <xf numFmtId="37" fontId="67" fillId="3" borderId="0" xfId="17" applyFont="1" applyFill="1" applyProtection="1"/>
    <xf numFmtId="37" fontId="43" fillId="3" borderId="0" xfId="17" applyFont="1" applyFill="1" applyProtection="1"/>
    <xf numFmtId="37" fontId="73" fillId="3" borderId="0" xfId="17" applyFont="1" applyFill="1" applyProtection="1"/>
    <xf numFmtId="37" fontId="43" fillId="0" borderId="0" xfId="17" applyFont="1" applyAlignment="1" applyProtection="1">
      <alignment horizontal="right"/>
    </xf>
    <xf numFmtId="37" fontId="55" fillId="0" borderId="0" xfId="17" applyFont="1" applyAlignment="1" applyProtection="1">
      <alignment horizontal="center"/>
    </xf>
    <xf numFmtId="37" fontId="67" fillId="0" borderId="0" xfId="17" applyFont="1" applyProtection="1"/>
    <xf numFmtId="37" fontId="73" fillId="0" borderId="0" xfId="17" applyFont="1" applyProtection="1"/>
    <xf numFmtId="37" fontId="73" fillId="0" borderId="0" xfId="16" applyFont="1" applyProtection="1"/>
    <xf numFmtId="37" fontId="43" fillId="0" borderId="0" xfId="16" applyFont="1" applyProtection="1"/>
    <xf numFmtId="37" fontId="34" fillId="0" borderId="0" xfId="16" applyFont="1" applyProtection="1">
      <protection locked="0"/>
    </xf>
    <xf numFmtId="37" fontId="63" fillId="0" borderId="0" xfId="16" applyFont="1" applyProtection="1"/>
    <xf numFmtId="0" fontId="34" fillId="2" borderId="2" xfId="7" quotePrefix="1" applyFont="1" applyFill="1" applyBorder="1" applyAlignment="1" applyProtection="1">
      <alignment horizontal="right"/>
    </xf>
    <xf numFmtId="37" fontId="34" fillId="0" borderId="0" xfId="16" applyFont="1" applyProtection="1"/>
    <xf numFmtId="0" fontId="34" fillId="2" borderId="14" xfId="7" applyFont="1" applyFill="1" applyBorder="1" applyAlignment="1" applyProtection="1">
      <alignment horizontal="right"/>
    </xf>
    <xf numFmtId="168" fontId="34" fillId="2" borderId="4" xfId="4" applyNumberFormat="1" applyFont="1" applyFill="1" applyBorder="1" applyAlignment="1" applyProtection="1">
      <alignment horizontal="right"/>
    </xf>
    <xf numFmtId="167" fontId="36" fillId="2" borderId="4" xfId="4" applyFont="1" applyFill="1" applyBorder="1" applyAlignment="1" applyProtection="1">
      <alignment horizontal="right"/>
    </xf>
    <xf numFmtId="167" fontId="36" fillId="2" borderId="0" xfId="4" applyFont="1" applyFill="1" applyBorder="1" applyAlignment="1" applyProtection="1">
      <alignment horizontal="right"/>
    </xf>
    <xf numFmtId="0" fontId="34" fillId="2" borderId="4" xfId="7" applyFont="1" applyFill="1" applyBorder="1" applyAlignment="1" applyProtection="1">
      <alignment horizontal="left"/>
    </xf>
    <xf numFmtId="168" fontId="34" fillId="2" borderId="1" xfId="4" applyNumberFormat="1" applyFont="1" applyFill="1" applyBorder="1" applyAlignment="1" applyProtection="1">
      <alignment horizontal="right"/>
    </xf>
    <xf numFmtId="168" fontId="34" fillId="2" borderId="15" xfId="4" applyNumberFormat="1" applyFont="1" applyFill="1" applyBorder="1" applyAlignment="1" applyProtection="1">
      <alignment horizontal="right"/>
    </xf>
    <xf numFmtId="167" fontId="36" fillId="2" borderId="2" xfId="4" applyFont="1" applyFill="1" applyBorder="1" applyAlignment="1" applyProtection="1">
      <alignment horizontal="right"/>
    </xf>
    <xf numFmtId="0" fontId="34" fillId="2" borderId="7" xfId="7" applyFont="1" applyFill="1" applyBorder="1" applyAlignment="1" applyProtection="1">
      <alignment horizontal="left"/>
    </xf>
    <xf numFmtId="165" fontId="34" fillId="3" borderId="13" xfId="4" applyNumberFormat="1" applyFont="1" applyFill="1" applyBorder="1" applyAlignment="1" applyProtection="1">
      <alignment horizontal="right"/>
    </xf>
    <xf numFmtId="168" fontId="34" fillId="2" borderId="14" xfId="4" applyNumberFormat="1" applyFont="1" applyFill="1" applyBorder="1" applyAlignment="1" applyProtection="1"/>
    <xf numFmtId="165" fontId="34" fillId="3" borderId="17" xfId="4" applyNumberFormat="1" applyFont="1" applyFill="1" applyBorder="1" applyAlignment="1" applyProtection="1">
      <alignment horizontal="right"/>
    </xf>
    <xf numFmtId="0" fontId="34" fillId="2" borderId="18" xfId="7" applyFont="1" applyFill="1" applyBorder="1" applyAlignment="1" applyProtection="1">
      <alignment horizontal="left" indent="2"/>
    </xf>
    <xf numFmtId="0" fontId="34" fillId="2" borderId="10" xfId="7" quotePrefix="1" applyFont="1" applyFill="1" applyBorder="1" applyAlignment="1" applyProtection="1">
      <alignment horizontal="left" indent="2"/>
    </xf>
    <xf numFmtId="165" fontId="34" fillId="2" borderId="5" xfId="4" applyNumberFormat="1" applyFont="1" applyFill="1" applyBorder="1" applyAlignment="1" applyProtection="1">
      <alignment horizontal="right" indent="1"/>
    </xf>
    <xf numFmtId="165" fontId="34" fillId="4" borderId="27" xfId="4" applyNumberFormat="1" applyFont="1" applyFill="1" applyBorder="1" applyAlignment="1" applyProtection="1">
      <alignment horizontal="right"/>
    </xf>
    <xf numFmtId="165" fontId="34" fillId="4" borderId="28" xfId="4" applyNumberFormat="1" applyFont="1" applyFill="1" applyBorder="1" applyAlignment="1" applyProtection="1">
      <alignment horizontal="right"/>
    </xf>
    <xf numFmtId="165" fontId="34" fillId="3" borderId="26" xfId="4" applyNumberFormat="1" applyFont="1" applyFill="1" applyBorder="1" applyAlignment="1" applyProtection="1">
      <alignment horizontal="right"/>
    </xf>
    <xf numFmtId="168" fontId="34" fillId="2" borderId="27" xfId="4" applyNumberFormat="1" applyFont="1" applyFill="1" applyBorder="1" applyAlignment="1" applyProtection="1">
      <alignment horizontal="right"/>
    </xf>
    <xf numFmtId="165" fontId="34" fillId="4" borderId="31" xfId="4" applyNumberFormat="1" applyFont="1" applyFill="1" applyBorder="1" applyAlignment="1" applyProtection="1">
      <alignment horizontal="right"/>
    </xf>
    <xf numFmtId="165" fontId="34" fillId="4" borderId="30" xfId="4" applyNumberFormat="1" applyFont="1" applyFill="1" applyBorder="1" applyAlignment="1" applyProtection="1">
      <alignment horizontal="right"/>
    </xf>
    <xf numFmtId="165" fontId="34" fillId="3" borderId="31" xfId="4" applyNumberFormat="1" applyFont="1" applyFill="1" applyBorder="1" applyAlignment="1" applyProtection="1">
      <alignment horizontal="right"/>
    </xf>
    <xf numFmtId="168" fontId="34" fillId="3" borderId="2" xfId="4" applyNumberFormat="1" applyFont="1" applyFill="1" applyBorder="1" applyAlignment="1" applyProtection="1">
      <alignment horizontal="right"/>
    </xf>
    <xf numFmtId="0" fontId="36" fillId="2" borderId="0" xfId="7" applyFont="1" applyFill="1" applyBorder="1" applyProtection="1"/>
    <xf numFmtId="0" fontId="34" fillId="2" borderId="0" xfId="7" applyFont="1" applyFill="1" applyProtection="1"/>
    <xf numFmtId="168" fontId="34" fillId="3" borderId="7" xfId="4" applyNumberFormat="1" applyFont="1" applyFill="1" applyBorder="1" applyAlignment="1" applyProtection="1">
      <alignment horizontal="right"/>
    </xf>
    <xf numFmtId="0" fontId="34" fillId="3" borderId="9" xfId="7" applyFont="1" applyFill="1" applyBorder="1" applyAlignment="1" applyProtection="1">
      <alignment horizontal="left" indent="2"/>
    </xf>
    <xf numFmtId="165" fontId="34" fillId="4" borderId="22" xfId="4" applyNumberFormat="1" applyFont="1" applyFill="1" applyBorder="1" applyAlignment="1" applyProtection="1">
      <alignment horizontal="right"/>
    </xf>
    <xf numFmtId="165" fontId="34" fillId="4" borderId="23" xfId="4" applyNumberFormat="1" applyFont="1" applyFill="1" applyBorder="1" applyAlignment="1" applyProtection="1">
      <alignment horizontal="right"/>
    </xf>
    <xf numFmtId="170" fontId="111" fillId="4" borderId="13" xfId="1" applyNumberFormat="1" applyFont="1" applyFill="1" applyBorder="1" applyAlignment="1" applyProtection="1"/>
    <xf numFmtId="170" fontId="110" fillId="4" borderId="13" xfId="1" applyNumberFormat="1" applyFont="1" applyFill="1" applyBorder="1" applyAlignment="1" applyProtection="1"/>
    <xf numFmtId="170" fontId="110" fillId="4" borderId="0" xfId="1" applyNumberFormat="1" applyFont="1" applyFill="1" applyBorder="1" applyAlignment="1" applyProtection="1"/>
    <xf numFmtId="170" fontId="110" fillId="3" borderId="13" xfId="1" applyNumberFormat="1" applyFont="1" applyFill="1" applyBorder="1" applyAlignment="1" applyProtection="1"/>
    <xf numFmtId="170" fontId="110" fillId="4" borderId="15" xfId="1" applyNumberFormat="1" applyFont="1" applyFill="1" applyBorder="1" applyAlignment="1" applyProtection="1"/>
    <xf numFmtId="170" fontId="110" fillId="4" borderId="2" xfId="1" applyNumberFormat="1" applyFont="1" applyFill="1" applyBorder="1" applyAlignment="1" applyProtection="1"/>
    <xf numFmtId="170" fontId="110" fillId="4" borderId="19" xfId="1" applyNumberFormat="1" applyFont="1" applyFill="1" applyBorder="1" applyAlignment="1" applyProtection="1"/>
    <xf numFmtId="170" fontId="110" fillId="4" borderId="1" xfId="1" applyNumberFormat="1" applyFont="1" applyFill="1" applyBorder="1" applyAlignment="1" applyProtection="1"/>
    <xf numFmtId="170" fontId="110" fillId="3" borderId="15" xfId="1" applyNumberFormat="1" applyFont="1" applyFill="1" applyBorder="1" applyAlignment="1" applyProtection="1"/>
    <xf numFmtId="170" fontId="110" fillId="3" borderId="2" xfId="1" applyNumberFormat="1" applyFont="1" applyFill="1" applyBorder="1" applyAlignment="1" applyProtection="1"/>
    <xf numFmtId="182" fontId="34" fillId="4" borderId="9" xfId="1" applyNumberFormat="1" applyFont="1" applyFill="1" applyBorder="1" applyAlignment="1" applyProtection="1">
      <alignment horizontal="right"/>
    </xf>
    <xf numFmtId="172" fontId="34" fillId="4" borderId="22" xfId="1" applyNumberFormat="1" applyFont="1" applyFill="1" applyBorder="1" applyAlignment="1" applyProtection="1">
      <alignment horizontal="right"/>
    </xf>
    <xf numFmtId="170" fontId="34" fillId="4" borderId="19" xfId="7" applyNumberFormat="1" applyFont="1" applyFill="1" applyBorder="1" applyAlignment="1" applyProtection="1">
      <alignment horizontal="right"/>
    </xf>
    <xf numFmtId="171" fontId="34" fillId="4" borderId="8" xfId="1" applyNumberFormat="1" applyFont="1" applyFill="1" applyBorder="1" applyAlignment="1" applyProtection="1">
      <alignment horizontal="right"/>
    </xf>
    <xf numFmtId="182" fontId="34" fillId="3" borderId="9" xfId="1" applyNumberFormat="1" applyFont="1" applyFill="1" applyBorder="1" applyAlignment="1" applyProtection="1">
      <alignment horizontal="right"/>
    </xf>
    <xf numFmtId="170" fontId="34" fillId="2" borderId="7" xfId="7" applyNumberFormat="1" applyFont="1" applyFill="1" applyBorder="1" applyAlignment="1" applyProtection="1">
      <alignment horizontal="right"/>
    </xf>
    <xf numFmtId="181" fontId="34" fillId="4" borderId="9" xfId="1" applyNumberFormat="1" applyFont="1" applyFill="1" applyBorder="1" applyAlignment="1" applyProtection="1">
      <alignment horizontal="right"/>
    </xf>
    <xf numFmtId="171" fontId="34" fillId="4" borderId="22" xfId="1" applyNumberFormat="1" applyFont="1" applyFill="1" applyBorder="1" applyAlignment="1" applyProtection="1">
      <alignment horizontal="right"/>
    </xf>
    <xf numFmtId="181" fontId="34" fillId="3" borderId="9" xfId="1" applyNumberFormat="1" applyFont="1" applyFill="1" applyBorder="1" applyAlignment="1" applyProtection="1">
      <alignment horizontal="right"/>
    </xf>
    <xf numFmtId="0" fontId="34" fillId="3" borderId="10" xfId="7" quotePrefix="1" applyFont="1" applyFill="1" applyBorder="1" applyAlignment="1" applyProtection="1">
      <alignment horizontal="left" indent="2"/>
    </xf>
    <xf numFmtId="181" fontId="34" fillId="4" borderId="10" xfId="1" applyNumberFormat="1" applyFont="1" applyFill="1" applyBorder="1" applyAlignment="1" applyProtection="1"/>
    <xf numFmtId="171" fontId="34" fillId="4" borderId="23" xfId="1" applyNumberFormat="1" applyFont="1" applyFill="1" applyBorder="1" applyAlignment="1" applyProtection="1"/>
    <xf numFmtId="170" fontId="34" fillId="4" borderId="19" xfId="1" applyNumberFormat="1" applyFont="1" applyFill="1" applyBorder="1" applyAlignment="1" applyProtection="1"/>
    <xf numFmtId="171" fontId="34" fillId="4" borderId="11" xfId="1" applyNumberFormat="1" applyFont="1" applyFill="1" applyBorder="1" applyAlignment="1" applyProtection="1"/>
    <xf numFmtId="181" fontId="34" fillId="3" borderId="10" xfId="1" applyNumberFormat="1" applyFont="1" applyFill="1" applyBorder="1" applyAlignment="1" applyProtection="1"/>
    <xf numFmtId="170" fontId="34" fillId="2" borderId="7" xfId="1" applyNumberFormat="1" applyFont="1" applyFill="1" applyBorder="1" applyAlignment="1" applyProtection="1"/>
    <xf numFmtId="0" fontId="34" fillId="3" borderId="0" xfId="7" quotePrefix="1" applyFont="1" applyFill="1" applyBorder="1" applyAlignment="1" applyProtection="1">
      <alignment horizontal="left" indent="2"/>
    </xf>
    <xf numFmtId="165" fontId="34" fillId="4" borderId="19" xfId="1" applyNumberFormat="1" applyFont="1" applyFill="1" applyBorder="1" applyAlignment="1" applyProtection="1">
      <alignment horizontal="right"/>
    </xf>
    <xf numFmtId="165" fontId="34" fillId="4" borderId="19" xfId="2" applyNumberFormat="1" applyFont="1" applyFill="1" applyBorder="1" applyAlignment="1" applyProtection="1">
      <alignment horizontal="right" indent="3"/>
    </xf>
    <xf numFmtId="0" fontId="34" fillId="3" borderId="10" xfId="7" applyFont="1" applyFill="1" applyBorder="1" applyAlignment="1" applyProtection="1">
      <alignment horizontal="left" indent="2"/>
    </xf>
    <xf numFmtId="165" fontId="34" fillId="4" borderId="5" xfId="2" applyNumberFormat="1" applyFont="1" applyFill="1" applyBorder="1" applyAlignment="1" applyProtection="1">
      <alignment horizontal="right" indent="2"/>
    </xf>
    <xf numFmtId="165" fontId="34" fillId="4" borderId="19" xfId="2" applyNumberFormat="1" applyFont="1" applyFill="1" applyBorder="1" applyAlignment="1" applyProtection="1">
      <alignment horizontal="right" indent="2"/>
    </xf>
    <xf numFmtId="0" fontId="112" fillId="3" borderId="0" xfId="7" applyFont="1" applyFill="1" applyBorder="1" applyAlignment="1" applyProtection="1">
      <alignment horizontal="left"/>
    </xf>
    <xf numFmtId="0" fontId="34" fillId="2" borderId="2" xfId="7" applyFont="1" applyFill="1" applyBorder="1" applyProtection="1"/>
    <xf numFmtId="0" fontId="34" fillId="3" borderId="0" xfId="7" applyFont="1" applyFill="1" applyBorder="1" applyAlignment="1" applyProtection="1">
      <alignment horizontal="left" indent="2"/>
    </xf>
    <xf numFmtId="165" fontId="34" fillId="4" borderId="0" xfId="7" quotePrefix="1" applyNumberFormat="1" applyFont="1" applyFill="1" applyBorder="1" applyAlignment="1" applyProtection="1">
      <alignment horizontal="right"/>
    </xf>
    <xf numFmtId="165" fontId="34" fillId="4" borderId="7" xfId="4" quotePrefix="1" applyNumberFormat="1" applyFont="1" applyFill="1" applyBorder="1" applyAlignment="1" applyProtection="1">
      <alignment horizontal="right"/>
    </xf>
    <xf numFmtId="165" fontId="34" fillId="4" borderId="6" xfId="7" quotePrefix="1" applyNumberFormat="1" applyFont="1" applyFill="1" applyBorder="1" applyAlignment="1" applyProtection="1">
      <alignment horizontal="right"/>
    </xf>
    <xf numFmtId="165" fontId="34" fillId="3" borderId="0" xfId="7" quotePrefix="1" applyNumberFormat="1" applyFont="1" applyFill="1" applyBorder="1" applyAlignment="1" applyProtection="1">
      <alignment horizontal="right"/>
    </xf>
    <xf numFmtId="167" fontId="34" fillId="2" borderId="7" xfId="4" applyFont="1" applyFill="1" applyBorder="1" applyAlignment="1" applyProtection="1"/>
    <xf numFmtId="175" fontId="34" fillId="2" borderId="7" xfId="2" applyNumberFormat="1" applyFont="1" applyFill="1" applyBorder="1" applyAlignment="1" applyProtection="1"/>
    <xf numFmtId="0" fontId="34" fillId="3" borderId="0" xfId="7" quotePrefix="1" applyFont="1" applyFill="1" applyBorder="1" applyAlignment="1" applyProtection="1">
      <alignment horizontal="left" indent="5"/>
    </xf>
    <xf numFmtId="0" fontId="34" fillId="2" borderId="0" xfId="7" quotePrefix="1" applyFont="1" applyFill="1" applyBorder="1" applyAlignment="1" applyProtection="1">
      <alignment horizontal="left" indent="5"/>
    </xf>
    <xf numFmtId="168" fontId="34" fillId="3" borderId="14" xfId="4" applyNumberFormat="1" applyFont="1" applyFill="1" applyBorder="1" applyAlignment="1" applyProtection="1"/>
    <xf numFmtId="37" fontId="40" fillId="0" borderId="0" xfId="16" applyFont="1" applyProtection="1"/>
    <xf numFmtId="0" fontId="40" fillId="2" borderId="0" xfId="7" applyFont="1" applyFill="1" applyAlignment="1" applyProtection="1">
      <alignment horizontal="left" vertical="top"/>
    </xf>
    <xf numFmtId="37" fontId="43" fillId="0" borderId="0" xfId="16" applyFont="1" applyAlignment="1" applyProtection="1">
      <alignment horizontal="right"/>
    </xf>
    <xf numFmtId="37" fontId="55" fillId="0" borderId="0" xfId="16" applyFont="1" applyAlignment="1" applyProtection="1">
      <alignment horizontal="center"/>
    </xf>
    <xf numFmtId="37" fontId="67" fillId="0" borderId="0" xfId="16" applyFont="1" applyProtection="1"/>
    <xf numFmtId="37" fontId="43" fillId="0" borderId="0" xfId="16" applyFont="1" applyBorder="1" applyProtection="1"/>
    <xf numFmtId="168" fontId="34" fillId="3" borderId="15" xfId="4" applyNumberFormat="1" applyFont="1" applyFill="1" applyBorder="1" applyAlignment="1" applyProtection="1">
      <alignment horizontal="right"/>
    </xf>
    <xf numFmtId="165" fontId="34" fillId="2" borderId="26" xfId="4" applyNumberFormat="1" applyFont="1" applyFill="1" applyBorder="1" applyAlignment="1" applyProtection="1">
      <alignment horizontal="right"/>
    </xf>
    <xf numFmtId="165" fontId="34" fillId="2" borderId="31" xfId="4" applyNumberFormat="1" applyFont="1" applyFill="1" applyBorder="1" applyAlignment="1" applyProtection="1">
      <alignment horizontal="right"/>
    </xf>
    <xf numFmtId="168" fontId="34" fillId="2" borderId="2" xfId="4" applyNumberFormat="1" applyFont="1" applyFill="1" applyBorder="1" applyAlignment="1" applyProtection="1">
      <alignment horizontal="right"/>
    </xf>
    <xf numFmtId="170" fontId="110" fillId="2" borderId="13" xfId="1" applyNumberFormat="1" applyFont="1" applyFill="1" applyBorder="1" applyAlignment="1" applyProtection="1"/>
    <xf numFmtId="170" fontId="110" fillId="2" borderId="15" xfId="1" applyNumberFormat="1" applyFont="1" applyFill="1" applyBorder="1" applyAlignment="1" applyProtection="1"/>
    <xf numFmtId="170" fontId="110" fillId="2" borderId="2" xfId="1" applyNumberFormat="1" applyFont="1" applyFill="1" applyBorder="1" applyAlignment="1" applyProtection="1"/>
    <xf numFmtId="181" fontId="34" fillId="2" borderId="9" xfId="1" applyNumberFormat="1" applyFont="1" applyFill="1" applyBorder="1" applyAlignment="1" applyProtection="1">
      <alignment horizontal="right"/>
    </xf>
    <xf numFmtId="181" fontId="34" fillId="2" borderId="10" xfId="1" applyNumberFormat="1" applyFont="1" applyFill="1" applyBorder="1" applyAlignment="1" applyProtection="1"/>
    <xf numFmtId="165" fontId="34" fillId="2" borderId="0" xfId="7" quotePrefix="1" applyNumberFormat="1" applyFont="1" applyFill="1" applyBorder="1" applyAlignment="1" applyProtection="1">
      <alignment horizontal="right"/>
    </xf>
    <xf numFmtId="168" fontId="34" fillId="4" borderId="4" xfId="4" applyNumberFormat="1" applyFont="1" applyFill="1" applyBorder="1" applyAlignment="1" applyProtection="1">
      <alignment horizontal="right"/>
    </xf>
    <xf numFmtId="168" fontId="34" fillId="4" borderId="1" xfId="4" applyNumberFormat="1" applyFont="1" applyFill="1" applyBorder="1" applyAlignment="1" applyProtection="1">
      <alignment horizontal="right"/>
    </xf>
    <xf numFmtId="165" fontId="34" fillId="3" borderId="18" xfId="4" applyNumberFormat="1" applyFont="1" applyFill="1" applyBorder="1" applyAlignment="1" applyProtection="1">
      <alignment horizontal="right"/>
    </xf>
    <xf numFmtId="165" fontId="34" fillId="2" borderId="7" xfId="4" applyNumberFormat="1" applyFont="1" applyFill="1" applyBorder="1" applyAlignment="1" applyProtection="1">
      <alignment horizontal="right" indent="1"/>
    </xf>
    <xf numFmtId="0" fontId="36" fillId="2" borderId="0" xfId="7" applyFont="1" applyFill="1" applyBorder="1" applyAlignment="1" applyProtection="1">
      <alignment horizontal="left"/>
    </xf>
    <xf numFmtId="172" fontId="34" fillId="4" borderId="9" xfId="1" applyNumberFormat="1" applyFont="1" applyFill="1" applyBorder="1" applyAlignment="1" applyProtection="1">
      <alignment horizontal="right"/>
    </xf>
    <xf numFmtId="171" fontId="34" fillId="4" borderId="9" xfId="1" applyNumberFormat="1" applyFont="1" applyFill="1" applyBorder="1" applyAlignment="1" applyProtection="1">
      <alignment horizontal="right"/>
    </xf>
    <xf numFmtId="171" fontId="34" fillId="4" borderId="10" xfId="1" applyNumberFormat="1" applyFont="1" applyFill="1" applyBorder="1" applyAlignment="1" applyProtection="1"/>
    <xf numFmtId="0" fontId="34" fillId="2" borderId="0" xfId="7" quotePrefix="1" applyFont="1" applyFill="1" applyBorder="1" applyAlignment="1" applyProtection="1">
      <alignment horizontal="left" indent="2"/>
    </xf>
    <xf numFmtId="0" fontId="34" fillId="2" borderId="0" xfId="7" applyFont="1" applyFill="1" applyBorder="1" applyAlignment="1" applyProtection="1">
      <alignment horizontal="left" indent="3"/>
    </xf>
    <xf numFmtId="0" fontId="34" fillId="2" borderId="10" xfId="7" applyFont="1" applyFill="1" applyBorder="1" applyAlignment="1" applyProtection="1">
      <alignment horizontal="left" indent="3"/>
    </xf>
    <xf numFmtId="0" fontId="46" fillId="2" borderId="0" xfId="7" applyFont="1" applyFill="1" applyBorder="1" applyAlignment="1" applyProtection="1">
      <alignment horizontal="left" indent="3"/>
    </xf>
    <xf numFmtId="168" fontId="113" fillId="2" borderId="0" xfId="4" applyNumberFormat="1" applyFont="1" applyFill="1" applyBorder="1" applyAlignment="1" applyProtection="1"/>
    <xf numFmtId="168" fontId="46" fillId="2" borderId="0" xfId="4" applyNumberFormat="1" applyFont="1" applyFill="1" applyBorder="1" applyAlignment="1" applyProtection="1"/>
    <xf numFmtId="0" fontId="46" fillId="2" borderId="0" xfId="7" applyFont="1" applyFill="1" applyProtection="1"/>
    <xf numFmtId="37" fontId="46" fillId="0" borderId="0" xfId="16" applyFont="1" applyProtection="1"/>
    <xf numFmtId="0" fontId="40" fillId="2" borderId="0" xfId="7" applyFont="1" applyFill="1" applyAlignment="1" applyProtection="1">
      <alignment horizontal="left"/>
    </xf>
    <xf numFmtId="165" fontId="63" fillId="4" borderId="14" xfId="4" applyNumberFormat="1" applyFont="1" applyFill="1" applyBorder="1" applyAlignment="1" applyProtection="1">
      <alignment horizontal="right" indent="1"/>
    </xf>
    <xf numFmtId="165" fontId="63" fillId="4" borderId="12" xfId="4" applyNumberFormat="1" applyFont="1" applyFill="1" applyBorder="1" applyAlignment="1" applyProtection="1">
      <alignment horizontal="right" indent="1"/>
    </xf>
    <xf numFmtId="165" fontId="63" fillId="4" borderId="5" xfId="4" applyNumberFormat="1" applyFont="1" applyFill="1" applyBorder="1" applyAlignment="1" applyProtection="1">
      <alignment horizontal="right" indent="1"/>
    </xf>
    <xf numFmtId="165" fontId="63" fillId="4" borderId="3" xfId="4" applyNumberFormat="1" applyFont="1" applyFill="1" applyBorder="1" applyAlignment="1" applyProtection="1">
      <alignment horizontal="right" indent="1"/>
    </xf>
    <xf numFmtId="165" fontId="63" fillId="4" borderId="27" xfId="4" applyNumberFormat="1" applyFont="1" applyFill="1" applyBorder="1" applyAlignment="1" applyProtection="1">
      <alignment horizontal="right" indent="1"/>
    </xf>
    <xf numFmtId="165" fontId="63" fillId="4" borderId="28" xfId="4" applyNumberFormat="1" applyFont="1" applyFill="1" applyBorder="1" applyAlignment="1" applyProtection="1">
      <alignment horizontal="right" indent="1"/>
    </xf>
    <xf numFmtId="165" fontId="63" fillId="3" borderId="26" xfId="4" applyNumberFormat="1" applyFont="1" applyFill="1" applyBorder="1" applyAlignment="1" applyProtection="1">
      <alignment horizontal="right" indent="1"/>
    </xf>
    <xf numFmtId="165" fontId="63" fillId="4" borderId="29" xfId="4" applyNumberFormat="1" applyFont="1" applyFill="1" applyBorder="1" applyAlignment="1" applyProtection="1">
      <alignment horizontal="right" indent="1"/>
    </xf>
    <xf numFmtId="165" fontId="63" fillId="4" borderId="6" xfId="4" applyNumberFormat="1" applyFont="1" applyFill="1" applyBorder="1" applyAlignment="1" applyProtection="1">
      <alignment horizontal="right" indent="1"/>
    </xf>
    <xf numFmtId="165" fontId="70" fillId="4" borderId="2" xfId="4" applyNumberFormat="1" applyFont="1" applyFill="1" applyBorder="1" applyAlignment="1" applyProtection="1">
      <alignment horizontal="right"/>
    </xf>
    <xf numFmtId="165" fontId="63" fillId="4" borderId="6" xfId="14" applyNumberFormat="1" applyFont="1" applyFill="1" applyBorder="1" applyAlignment="1" applyProtection="1">
      <alignment horizontal="right"/>
    </xf>
    <xf numFmtId="0" fontId="63" fillId="0" borderId="9" xfId="14" applyFont="1" applyFill="1" applyBorder="1" applyAlignment="1" applyProtection="1">
      <alignment horizontal="left"/>
    </xf>
    <xf numFmtId="165" fontId="63" fillId="4" borderId="8" xfId="14" applyNumberFormat="1" applyFont="1" applyFill="1" applyBorder="1" applyAlignment="1" applyProtection="1">
      <alignment horizontal="right"/>
    </xf>
    <xf numFmtId="165" fontId="63" fillId="4" borderId="11" xfId="14" applyNumberFormat="1" applyFont="1" applyFill="1" applyBorder="1" applyAlignment="1" applyProtection="1">
      <alignment horizontal="right"/>
    </xf>
    <xf numFmtId="165" fontId="63" fillId="4" borderId="12" xfId="14" applyNumberFormat="1" applyFont="1" applyFill="1" applyBorder="1" applyAlignment="1" applyProtection="1">
      <alignment horizontal="right"/>
    </xf>
    <xf numFmtId="167" fontId="63" fillId="4" borderId="0" xfId="4" applyFont="1" applyFill="1" applyBorder="1" applyAlignment="1" applyProtection="1"/>
    <xf numFmtId="167" fontId="63" fillId="4" borderId="15" xfId="4" applyFont="1" applyFill="1" applyBorder="1" applyAlignment="1" applyProtection="1"/>
    <xf numFmtId="167" fontId="63" fillId="4" borderId="2" xfId="4" applyFont="1" applyFill="1" applyBorder="1" applyAlignment="1" applyProtection="1"/>
    <xf numFmtId="167" fontId="63" fillId="4" borderId="1" xfId="4" applyFont="1" applyFill="1" applyBorder="1" applyAlignment="1" applyProtection="1"/>
    <xf numFmtId="167" fontId="63" fillId="3" borderId="15" xfId="4" applyFont="1" applyFill="1" applyBorder="1" applyAlignment="1" applyProtection="1"/>
    <xf numFmtId="182" fontId="63" fillId="4" borderId="9" xfId="4" applyNumberFormat="1" applyFont="1" applyFill="1" applyBorder="1" applyAlignment="1" applyProtection="1"/>
    <xf numFmtId="172" fontId="63" fillId="4" borderId="7" xfId="4" applyNumberFormat="1" applyFont="1" applyFill="1" applyBorder="1" applyAlignment="1" applyProtection="1"/>
    <xf numFmtId="172" fontId="63" fillId="4" borderId="8" xfId="1" applyNumberFormat="1" applyFont="1" applyFill="1" applyBorder="1" applyAlignment="1" applyProtection="1">
      <alignment horizontal="right"/>
    </xf>
    <xf numFmtId="171" fontId="63" fillId="4" borderId="0" xfId="1" applyNumberFormat="1" applyFont="1" applyFill="1" applyBorder="1" applyAlignment="1" applyProtection="1"/>
    <xf numFmtId="165" fontId="63" fillId="4" borderId="0" xfId="2" applyNumberFormat="1" applyFont="1" applyFill="1" applyBorder="1" applyAlignment="1" applyProtection="1">
      <alignment horizontal="right" indent="1"/>
    </xf>
    <xf numFmtId="165" fontId="63" fillId="4" borderId="7" xfId="4" applyNumberFormat="1" applyFont="1" applyFill="1" applyBorder="1" applyAlignment="1" applyProtection="1">
      <alignment horizontal="right" indent="1"/>
    </xf>
    <xf numFmtId="0" fontId="43" fillId="2" borderId="0" xfId="14" applyFont="1" applyFill="1" applyBorder="1" applyAlignment="1" applyProtection="1">
      <alignment horizontal="right"/>
    </xf>
    <xf numFmtId="0" fontId="43" fillId="0" borderId="0" xfId="0" applyFont="1" applyAlignment="1" applyProtection="1"/>
    <xf numFmtId="0" fontId="34" fillId="0" borderId="0" xfId="0" applyFont="1" applyAlignment="1" applyProtection="1"/>
    <xf numFmtId="0" fontId="50" fillId="2" borderId="0" xfId="7" applyFont="1" applyFill="1" applyBorder="1" applyAlignment="1" applyProtection="1">
      <alignment horizontal="left"/>
    </xf>
    <xf numFmtId="0" fontId="49" fillId="4" borderId="0" xfId="7" applyFont="1" applyFill="1" applyBorder="1" applyAlignment="1" applyProtection="1">
      <alignment vertical="top" wrapText="1"/>
      <protection locked="0"/>
    </xf>
    <xf numFmtId="0" fontId="51" fillId="3" borderId="0" xfId="7" applyNumberFormat="1" applyFont="1" applyFill="1" applyBorder="1" applyAlignment="1" applyProtection="1">
      <alignment horizontal="left" vertical="top" wrapText="1"/>
      <protection locked="0"/>
    </xf>
    <xf numFmtId="167" fontId="114" fillId="2" borderId="0" xfId="4" applyFont="1" applyFill="1" applyBorder="1" applyAlignment="1" applyProtection="1"/>
    <xf numFmtId="167" fontId="115" fillId="2" borderId="0" xfId="4" applyFont="1" applyFill="1" applyBorder="1" applyAlignment="1" applyProtection="1"/>
    <xf numFmtId="165" fontId="51" fillId="2" borderId="2" xfId="7" applyNumberFormat="1" applyFont="1" applyFill="1" applyBorder="1" applyAlignment="1" applyProtection="1">
      <alignment horizontal="right"/>
    </xf>
    <xf numFmtId="165" fontId="51" fillId="2" borderId="6" xfId="7" applyNumberFormat="1" applyFont="1" applyFill="1" applyBorder="1" applyAlignment="1" applyProtection="1">
      <alignment horizontal="right"/>
    </xf>
    <xf numFmtId="165" fontId="51" fillId="2" borderId="1" xfId="7" applyNumberFormat="1" applyFont="1" applyFill="1" applyBorder="1" applyAlignment="1" applyProtection="1">
      <alignment horizontal="right"/>
    </xf>
    <xf numFmtId="165" fontId="49" fillId="2" borderId="15" xfId="7" quotePrefix="1" applyNumberFormat="1" applyFont="1" applyFill="1" applyBorder="1" applyAlignment="1" applyProtection="1">
      <alignment horizontal="right"/>
    </xf>
    <xf numFmtId="0" fontId="49" fillId="2" borderId="2" xfId="7" applyNumberFormat="1" applyFont="1" applyFill="1" applyBorder="1" applyProtection="1"/>
    <xf numFmtId="165" fontId="49" fillId="2" borderId="14" xfId="7" quotePrefix="1" applyNumberFormat="1" applyFont="1" applyFill="1" applyBorder="1" applyAlignment="1" applyProtection="1">
      <alignment horizontal="right"/>
    </xf>
    <xf numFmtId="165" fontId="49" fillId="2" borderId="12" xfId="7" applyNumberFormat="1" applyFont="1" applyFill="1" applyBorder="1" applyAlignment="1" applyProtection="1">
      <alignment horizontal="right"/>
    </xf>
    <xf numFmtId="0" fontId="49" fillId="2" borderId="14" xfId="7" applyFont="1" applyFill="1" applyBorder="1" applyAlignment="1" applyProtection="1">
      <alignment horizontal="right"/>
    </xf>
    <xf numFmtId="0" fontId="49" fillId="3" borderId="9" xfId="7" applyFont="1" applyFill="1" applyBorder="1" applyAlignment="1" applyProtection="1">
      <alignment horizontal="left"/>
    </xf>
    <xf numFmtId="0" fontId="49" fillId="2" borderId="10" xfId="7" quotePrefix="1" applyFont="1" applyFill="1" applyBorder="1" applyAlignment="1" applyProtection="1">
      <alignment horizontal="left" indent="2"/>
    </xf>
    <xf numFmtId="0" fontId="49" fillId="2" borderId="9" xfId="7" applyFont="1" applyFill="1" applyBorder="1" applyAlignment="1" applyProtection="1">
      <alignment horizontal="left"/>
    </xf>
    <xf numFmtId="0" fontId="68" fillId="0" borderId="0" xfId="0" applyFont="1" applyAlignment="1" applyProtection="1">
      <alignment horizontal="center"/>
    </xf>
    <xf numFmtId="0" fontId="67" fillId="0" borderId="0" xfId="0" applyFont="1" applyAlignment="1" applyProtection="1"/>
    <xf numFmtId="0" fontId="73" fillId="0" borderId="0" xfId="0" applyFont="1" applyAlignment="1" applyProtection="1"/>
    <xf numFmtId="37" fontId="43" fillId="0" borderId="0" xfId="13" applyFont="1" applyFill="1" applyAlignment="1" applyProtection="1"/>
    <xf numFmtId="0" fontId="67" fillId="2" borderId="0" xfId="7" applyFont="1" applyFill="1" applyAlignment="1" applyProtection="1">
      <alignment horizontal="centerContinuous"/>
    </xf>
    <xf numFmtId="0" fontId="43" fillId="2" borderId="0" xfId="7" applyFont="1" applyFill="1" applyAlignment="1" applyProtection="1">
      <alignment horizontal="centerContinuous"/>
    </xf>
    <xf numFmtId="0" fontId="67" fillId="2" borderId="0" xfId="7" applyFont="1" applyFill="1" applyBorder="1" applyAlignment="1" applyProtection="1">
      <alignment horizontal="centerContinuous"/>
    </xf>
    <xf numFmtId="0" fontId="43" fillId="2" borderId="0" xfId="7" applyFont="1" applyFill="1" applyAlignment="1" applyProtection="1"/>
    <xf numFmtId="37" fontId="34" fillId="0" borderId="0" xfId="13" applyFont="1" applyFill="1" applyAlignment="1" applyProtection="1">
      <protection locked="0"/>
    </xf>
    <xf numFmtId="165" fontId="64" fillId="2" borderId="6" xfId="7" applyNumberFormat="1" applyFont="1" applyFill="1" applyBorder="1" applyAlignment="1" applyProtection="1">
      <alignment horizontal="right"/>
    </xf>
    <xf numFmtId="0" fontId="63" fillId="2" borderId="2" xfId="7" applyNumberFormat="1" applyFont="1" applyFill="1" applyBorder="1" applyAlignment="1" applyProtection="1"/>
    <xf numFmtId="37" fontId="63" fillId="0" borderId="0" xfId="13" applyFont="1" applyFill="1" applyAlignment="1" applyProtection="1"/>
    <xf numFmtId="0" fontId="100" fillId="2" borderId="0" xfId="7" applyFont="1" applyFill="1" applyBorder="1" applyAlignment="1" applyProtection="1">
      <alignment horizontal="left"/>
    </xf>
    <xf numFmtId="0" fontId="64" fillId="2" borderId="0" xfId="7" applyFont="1" applyFill="1" applyBorder="1" applyAlignment="1" applyProtection="1"/>
    <xf numFmtId="0" fontId="63" fillId="2" borderId="13" xfId="7" applyFont="1" applyFill="1" applyBorder="1" applyAlignment="1" applyProtection="1"/>
    <xf numFmtId="0" fontId="63" fillId="2" borderId="1" xfId="7" applyFont="1" applyFill="1" applyBorder="1" applyAlignment="1" applyProtection="1"/>
    <xf numFmtId="0" fontId="63" fillId="2" borderId="15" xfId="7" applyFont="1" applyFill="1" applyBorder="1" applyAlignment="1" applyProtection="1"/>
    <xf numFmtId="0" fontId="64" fillId="2" borderId="2" xfId="7" applyFont="1" applyFill="1" applyBorder="1" applyAlignment="1" applyProtection="1"/>
    <xf numFmtId="0" fontId="63" fillId="2" borderId="9" xfId="7" applyFont="1" applyFill="1" applyBorder="1" applyAlignment="1" applyProtection="1">
      <alignment horizontal="left"/>
    </xf>
    <xf numFmtId="0" fontId="63" fillId="2" borderId="10" xfId="7" applyFont="1" applyFill="1" applyBorder="1" applyAlignment="1" applyProtection="1">
      <alignment horizontal="left"/>
    </xf>
    <xf numFmtId="165" fontId="63" fillId="0" borderId="4" xfId="4" applyNumberFormat="1" applyFont="1" applyFill="1" applyBorder="1" applyAlignment="1" applyProtection="1">
      <alignment horizontal="right"/>
    </xf>
    <xf numFmtId="168" fontId="63" fillId="0" borderId="5" xfId="4" applyNumberFormat="1" applyFont="1" applyFill="1" applyBorder="1" applyAlignment="1" applyProtection="1"/>
    <xf numFmtId="0" fontId="34" fillId="0" borderId="0" xfId="7" applyFont="1" applyFill="1" applyBorder="1" applyAlignment="1" applyProtection="1"/>
    <xf numFmtId="37" fontId="36" fillId="0" borderId="0" xfId="4" applyNumberFormat="1" applyFont="1" applyFill="1" applyBorder="1" applyAlignment="1" applyProtection="1"/>
    <xf numFmtId="37" fontId="34" fillId="0" borderId="0" xfId="4" applyNumberFormat="1" applyFont="1" applyFill="1" applyBorder="1" applyAlignment="1" applyProtection="1"/>
    <xf numFmtId="38" fontId="34" fillId="0" borderId="0" xfId="4" applyNumberFormat="1" applyFont="1" applyFill="1" applyBorder="1" applyAlignment="1" applyProtection="1"/>
    <xf numFmtId="0" fontId="36" fillId="0" borderId="0" xfId="7" applyFont="1" applyFill="1" applyAlignment="1" applyProtection="1"/>
    <xf numFmtId="0" fontId="34" fillId="0" borderId="0" xfId="7" applyFont="1" applyFill="1" applyAlignment="1" applyProtection="1"/>
    <xf numFmtId="37" fontId="34" fillId="0" borderId="0" xfId="13" applyFont="1" applyFill="1" applyAlignment="1" applyProtection="1"/>
    <xf numFmtId="37" fontId="46" fillId="0" borderId="0" xfId="13" applyFont="1" applyFill="1" applyAlignment="1" applyProtection="1"/>
    <xf numFmtId="37" fontId="55" fillId="0" borderId="0" xfId="13" applyFont="1" applyFill="1" applyAlignment="1" applyProtection="1"/>
    <xf numFmtId="37" fontId="67" fillId="0" borderId="0" xfId="13" applyFont="1" applyFill="1" applyAlignment="1" applyProtection="1"/>
    <xf numFmtId="37" fontId="67" fillId="0" borderId="0" xfId="13" applyFont="1" applyFill="1" applyBorder="1" applyAlignment="1" applyProtection="1"/>
    <xf numFmtId="37" fontId="73" fillId="0" borderId="0" xfId="13" applyFont="1" applyFill="1" applyAlignment="1" applyProtection="1"/>
    <xf numFmtId="37" fontId="73" fillId="0" borderId="0" xfId="12" applyFont="1" applyFill="1" applyProtection="1"/>
    <xf numFmtId="37" fontId="43" fillId="0" borderId="0" xfId="12" applyFont="1" applyFill="1" applyProtection="1"/>
    <xf numFmtId="37" fontId="43" fillId="0" borderId="0" xfId="12" applyFont="1" applyFill="1" applyProtection="1">
      <protection locked="0"/>
    </xf>
    <xf numFmtId="37" fontId="63" fillId="0" borderId="0" xfId="12" applyFont="1" applyFill="1" applyProtection="1"/>
    <xf numFmtId="0" fontId="34" fillId="2" borderId="1" xfId="7" applyFont="1" applyFill="1" applyBorder="1" applyProtection="1"/>
    <xf numFmtId="0" fontId="34" fillId="2" borderId="15" xfId="7" applyFont="1" applyFill="1" applyBorder="1" applyProtection="1"/>
    <xf numFmtId="0" fontId="36" fillId="2" borderId="2" xfId="7" applyFont="1" applyFill="1" applyBorder="1" applyProtection="1"/>
    <xf numFmtId="0" fontId="36" fillId="2" borderId="6" xfId="7" applyFont="1" applyFill="1" applyBorder="1" applyProtection="1"/>
    <xf numFmtId="0" fontId="36" fillId="2" borderId="1" xfId="7" applyFont="1" applyFill="1" applyBorder="1" applyProtection="1"/>
    <xf numFmtId="0" fontId="34" fillId="2" borderId="2" xfId="7" applyNumberFormat="1" applyFont="1" applyFill="1" applyBorder="1" applyProtection="1"/>
    <xf numFmtId="37" fontId="34" fillId="0" borderId="0" xfId="12" applyFont="1" applyFill="1" applyProtection="1"/>
    <xf numFmtId="0" fontId="34" fillId="2" borderId="12" xfId="7" applyFont="1" applyFill="1" applyBorder="1" applyAlignment="1" applyProtection="1">
      <alignment horizontal="right"/>
    </xf>
    <xf numFmtId="0" fontId="116" fillId="2" borderId="0" xfId="7" quotePrefix="1" applyFont="1" applyFill="1" applyBorder="1" applyAlignment="1" applyProtection="1">
      <alignment horizontal="left"/>
    </xf>
    <xf numFmtId="0" fontId="34" fillId="2" borderId="13" xfId="7" applyFont="1" applyFill="1" applyBorder="1" applyProtection="1"/>
    <xf numFmtId="0" fontId="34" fillId="2" borderId="1" xfId="7" applyFont="1" applyFill="1" applyBorder="1" applyAlignment="1" applyProtection="1">
      <alignment horizontal="left"/>
    </xf>
    <xf numFmtId="0" fontId="34" fillId="2" borderId="15" xfId="7" applyFont="1" applyFill="1" applyBorder="1" applyAlignment="1" applyProtection="1">
      <alignment horizontal="left"/>
    </xf>
    <xf numFmtId="0" fontId="34" fillId="2" borderId="2" xfId="7" applyFont="1" applyFill="1" applyBorder="1" applyAlignment="1" applyProtection="1">
      <alignment horizontal="left"/>
    </xf>
    <xf numFmtId="0" fontId="34" fillId="2" borderId="9" xfId="7" applyFont="1" applyFill="1" applyBorder="1" applyAlignment="1" applyProtection="1">
      <alignment horizontal="left" indent="1"/>
    </xf>
    <xf numFmtId="37" fontId="34" fillId="0" borderId="0" xfId="12" applyFont="1" applyFill="1" applyProtection="1">
      <protection locked="0"/>
    </xf>
    <xf numFmtId="0" fontId="34" fillId="2" borderId="0" xfId="7" applyFont="1" applyFill="1" applyBorder="1" applyAlignment="1" applyProtection="1">
      <alignment horizontal="left" indent="1"/>
    </xf>
    <xf numFmtId="0" fontId="110" fillId="2" borderId="4" xfId="7" applyFont="1" applyFill="1" applyBorder="1" applyProtection="1"/>
    <xf numFmtId="0" fontId="111" fillId="2" borderId="4" xfId="7" applyFont="1" applyFill="1" applyBorder="1" applyProtection="1"/>
    <xf numFmtId="0" fontId="111" fillId="2" borderId="0" xfId="7" applyFont="1" applyFill="1" applyBorder="1" applyProtection="1"/>
    <xf numFmtId="0" fontId="110" fillId="2" borderId="13" xfId="7" applyFont="1" applyFill="1" applyBorder="1" applyProtection="1"/>
    <xf numFmtId="165" fontId="36" fillId="4" borderId="24" xfId="4" applyNumberFormat="1" applyFont="1" applyFill="1" applyBorder="1" applyAlignment="1" applyProtection="1">
      <alignment horizontal="right"/>
    </xf>
    <xf numFmtId="165" fontId="34" fillId="2" borderId="25" xfId="4" applyNumberFormat="1" applyFont="1" applyFill="1" applyBorder="1" applyAlignment="1" applyProtection="1">
      <alignment horizontal="right"/>
    </xf>
    <xf numFmtId="168" fontId="34" fillId="2" borderId="2" xfId="4" applyNumberFormat="1" applyFont="1" applyFill="1" applyBorder="1" applyAlignment="1" applyProtection="1"/>
    <xf numFmtId="5" fontId="34" fillId="2" borderId="5" xfId="7" applyNumberFormat="1" applyFont="1" applyFill="1" applyBorder="1" applyProtection="1"/>
    <xf numFmtId="37" fontId="46" fillId="0" borderId="0" xfId="12" applyFont="1" applyFill="1" applyProtection="1"/>
    <xf numFmtId="37" fontId="68" fillId="0" borderId="0" xfId="12" applyFont="1" applyFill="1" applyAlignment="1" applyProtection="1">
      <alignment horizontal="center"/>
    </xf>
    <xf numFmtId="37" fontId="67" fillId="0" borderId="0" xfId="12" applyFont="1" applyFill="1" applyProtection="1"/>
    <xf numFmtId="37" fontId="67" fillId="0" borderId="0" xfId="12" applyFont="1" applyFill="1" applyBorder="1" applyProtection="1"/>
    <xf numFmtId="37" fontId="117" fillId="0" borderId="0" xfId="11" applyFont="1" applyFill="1" applyProtection="1"/>
    <xf numFmtId="37" fontId="117" fillId="0" borderId="0" xfId="15" applyFont="1" applyFill="1" applyProtection="1"/>
    <xf numFmtId="37" fontId="117" fillId="0" borderId="0" xfId="21" applyFont="1" applyFill="1" applyProtection="1"/>
    <xf numFmtId="37" fontId="118" fillId="0" borderId="0" xfId="21" applyFont="1" applyFill="1" applyProtection="1"/>
    <xf numFmtId="37" fontId="117" fillId="0" borderId="0" xfId="34" applyFont="1" applyFill="1" applyProtection="1"/>
    <xf numFmtId="0" fontId="117" fillId="0" borderId="0" xfId="10" applyFont="1" applyAlignment="1" applyProtection="1">
      <alignment horizontal="center"/>
    </xf>
    <xf numFmtId="0" fontId="117" fillId="0" borderId="0" xfId="10" applyFont="1" applyProtection="1"/>
    <xf numFmtId="0" fontId="117" fillId="0" borderId="0" xfId="10" applyFont="1" applyFill="1" applyAlignment="1" applyProtection="1">
      <alignment horizontal="center"/>
      <protection locked="0"/>
    </xf>
    <xf numFmtId="0" fontId="117" fillId="0" borderId="0" xfId="10" applyFont="1" applyFill="1" applyProtection="1"/>
    <xf numFmtId="10" fontId="117" fillId="0" borderId="0" xfId="10" applyNumberFormat="1" applyFont="1" applyFill="1" applyProtection="1"/>
    <xf numFmtId="0" fontId="117" fillId="3" borderId="0" xfId="0" applyFont="1" applyFill="1" applyAlignment="1" applyProtection="1"/>
    <xf numFmtId="0" fontId="117" fillId="3" borderId="0" xfId="0" applyFont="1" applyFill="1" applyAlignment="1" applyProtection="1">
      <alignment horizontal="center"/>
      <protection locked="0"/>
    </xf>
    <xf numFmtId="37" fontId="117" fillId="0" borderId="0" xfId="32" applyFont="1" applyProtection="1"/>
    <xf numFmtId="37" fontId="117" fillId="0" borderId="0" xfId="32" applyFont="1" applyProtection="1">
      <protection locked="0"/>
    </xf>
    <xf numFmtId="37" fontId="117" fillId="0" borderId="0" xfId="31" applyFont="1" applyProtection="1"/>
    <xf numFmtId="37" fontId="117" fillId="0" borderId="0" xfId="31" applyFont="1" applyProtection="1">
      <protection locked="0"/>
    </xf>
    <xf numFmtId="0" fontId="117" fillId="3" borderId="0" xfId="0" applyFont="1" applyFill="1" applyAlignment="1" applyProtection="1">
      <alignment horizontal="center"/>
    </xf>
    <xf numFmtId="0" fontId="117" fillId="3" borderId="0" xfId="0" applyFont="1" applyFill="1" applyAlignment="1" applyProtection="1">
      <protection locked="0"/>
    </xf>
    <xf numFmtId="37" fontId="117" fillId="0" borderId="0" xfId="30" applyFont="1" applyProtection="1"/>
    <xf numFmtId="37" fontId="117" fillId="0" borderId="0" xfId="30" applyFont="1" applyProtection="1">
      <protection locked="0"/>
    </xf>
    <xf numFmtId="37" fontId="117" fillId="0" borderId="0" xfId="29" applyFont="1" applyProtection="1"/>
    <xf numFmtId="37" fontId="117" fillId="0" borderId="0" xfId="29" applyFont="1" applyProtection="1">
      <protection locked="0"/>
    </xf>
    <xf numFmtId="37" fontId="117" fillId="0" borderId="0" xfId="28" applyFont="1" applyProtection="1"/>
    <xf numFmtId="37" fontId="117" fillId="2" borderId="0" xfId="28" applyFont="1" applyFill="1" applyProtection="1"/>
    <xf numFmtId="37" fontId="117" fillId="0" borderId="0" xfId="20" applyFont="1" applyFill="1" applyProtection="1"/>
    <xf numFmtId="37" fontId="117" fillId="0" borderId="0" xfId="20" applyNumberFormat="1" applyFont="1" applyFill="1" applyProtection="1"/>
    <xf numFmtId="168" fontId="117" fillId="0" borderId="0" xfId="20" applyNumberFormat="1" applyFont="1" applyFill="1" applyProtection="1"/>
    <xf numFmtId="37" fontId="117" fillId="0" borderId="0" xfId="20" applyFont="1" applyFill="1" applyProtection="1">
      <protection locked="0"/>
    </xf>
    <xf numFmtId="37" fontId="117" fillId="0" borderId="0" xfId="23" applyFont="1" applyFill="1" applyAlignment="1" applyProtection="1"/>
    <xf numFmtId="37" fontId="117" fillId="0" borderId="0" xfId="23" applyFont="1" applyFill="1" applyAlignment="1" applyProtection="1">
      <protection locked="0"/>
    </xf>
    <xf numFmtId="37" fontId="117" fillId="0" borderId="0" xfId="19" applyFont="1" applyFill="1" applyProtection="1"/>
    <xf numFmtId="37" fontId="117" fillId="0" borderId="0" xfId="19" applyFont="1" applyFill="1" applyProtection="1">
      <protection locked="0"/>
    </xf>
    <xf numFmtId="37" fontId="117" fillId="0" borderId="0" xfId="33" applyFont="1" applyAlignment="1" applyProtection="1"/>
    <xf numFmtId="37" fontId="117" fillId="0" borderId="0" xfId="18" applyFont="1" applyFill="1" applyProtection="1"/>
    <xf numFmtId="37" fontId="117" fillId="0" borderId="0" xfId="18" applyNumberFormat="1" applyFont="1" applyFill="1" applyProtection="1">
      <protection locked="0"/>
    </xf>
    <xf numFmtId="39" fontId="117" fillId="0" borderId="0" xfId="18" applyNumberFormat="1" applyFont="1" applyFill="1" applyProtection="1"/>
    <xf numFmtId="37" fontId="117" fillId="0" borderId="0" xfId="17" applyFont="1" applyProtection="1"/>
    <xf numFmtId="37" fontId="117" fillId="0" borderId="0" xfId="17" applyFont="1" applyProtection="1">
      <protection locked="0"/>
    </xf>
    <xf numFmtId="37" fontId="117" fillId="0" borderId="0" xfId="16" applyFont="1" applyProtection="1"/>
    <xf numFmtId="37" fontId="117" fillId="0" borderId="0" xfId="16" applyFont="1" applyProtection="1">
      <protection locked="0"/>
    </xf>
    <xf numFmtId="0" fontId="117" fillId="0" borderId="0" xfId="0" applyFont="1" applyAlignment="1" applyProtection="1"/>
    <xf numFmtId="37" fontId="117" fillId="0" borderId="0" xfId="13" applyFont="1" applyFill="1" applyAlignment="1" applyProtection="1"/>
    <xf numFmtId="37" fontId="117" fillId="0" borderId="0" xfId="12" applyFont="1" applyFill="1" applyProtection="1"/>
    <xf numFmtId="37" fontId="117" fillId="0" borderId="0" xfId="12" applyFont="1" applyFill="1" applyProtection="1">
      <protection locked="0"/>
    </xf>
    <xf numFmtId="168" fontId="63" fillId="4" borderId="64" xfId="4" applyNumberFormat="1" applyFont="1" applyFill="1" applyBorder="1" applyAlignment="1" applyProtection="1">
      <alignment horizontal="right"/>
    </xf>
    <xf numFmtId="165" fontId="63" fillId="4" borderId="64" xfId="7" applyNumberFormat="1" applyFont="1" applyFill="1" applyBorder="1" applyAlignment="1" applyProtection="1">
      <alignment horizontal="right"/>
    </xf>
    <xf numFmtId="165" fontId="63" fillId="4" borderId="64" xfId="4" applyNumberFormat="1" applyFont="1" applyFill="1" applyBorder="1" applyAlignment="1" applyProtection="1">
      <alignment horizontal="right"/>
    </xf>
    <xf numFmtId="178" fontId="63" fillId="4" borderId="9" xfId="4" applyNumberFormat="1" applyFont="1" applyFill="1" applyBorder="1" applyAlignment="1" applyProtection="1">
      <alignment horizontal="right"/>
    </xf>
    <xf numFmtId="178" fontId="63" fillId="4" borderId="0" xfId="4" applyNumberFormat="1" applyFont="1" applyFill="1" applyBorder="1" applyAlignment="1" applyProtection="1">
      <alignment horizontal="right"/>
    </xf>
    <xf numFmtId="41" fontId="63" fillId="4" borderId="15" xfId="14" applyNumberFormat="1" applyFont="1" applyFill="1" applyBorder="1" applyAlignment="1" applyProtection="1">
      <alignment horizontal="right"/>
    </xf>
    <xf numFmtId="0" fontId="46" fillId="2" borderId="0" xfId="7" quotePrefix="1" applyFont="1" applyFill="1" applyBorder="1" applyAlignment="1" applyProtection="1">
      <alignment horizontal="left" vertical="top"/>
    </xf>
    <xf numFmtId="0" fontId="46" fillId="3" borderId="0" xfId="7" quotePrefix="1" applyFont="1" applyFill="1" applyBorder="1" applyAlignment="1" applyProtection="1">
      <alignment horizontal="left" vertical="top"/>
    </xf>
    <xf numFmtId="165" fontId="34" fillId="4" borderId="64" xfId="4" applyNumberFormat="1" applyFont="1" applyFill="1" applyBorder="1" applyAlignment="1" applyProtection="1">
      <alignment horizontal="right"/>
    </xf>
    <xf numFmtId="0" fontId="110" fillId="2" borderId="64" xfId="7" applyFont="1" applyFill="1" applyBorder="1" applyProtection="1"/>
    <xf numFmtId="165" fontId="34" fillId="4" borderId="65" xfId="4" applyNumberFormat="1" applyFont="1" applyFill="1" applyBorder="1" applyAlignment="1" applyProtection="1">
      <alignment horizontal="right"/>
    </xf>
    <xf numFmtId="165" fontId="49" fillId="4" borderId="64" xfId="4" applyNumberFormat="1" applyFont="1" applyFill="1" applyBorder="1" applyAlignment="1" applyProtection="1">
      <alignment horizontal="right"/>
    </xf>
    <xf numFmtId="165" fontId="34" fillId="4" borderId="64" xfId="7" applyNumberFormat="1" applyFont="1" applyFill="1" applyBorder="1" applyAlignment="1" applyProtection="1">
      <alignment horizontal="right"/>
    </xf>
    <xf numFmtId="165" fontId="34" fillId="2" borderId="64" xfId="7" applyNumberFormat="1" applyFont="1" applyFill="1" applyBorder="1" applyAlignment="1" applyProtection="1">
      <alignment horizontal="right"/>
    </xf>
    <xf numFmtId="0" fontId="34" fillId="2" borderId="0" xfId="7" quotePrefix="1" applyFont="1" applyFill="1" applyBorder="1" applyAlignment="1" applyProtection="1">
      <alignment horizontal="left" vertical="top"/>
    </xf>
    <xf numFmtId="165" fontId="49" fillId="2" borderId="64" xfId="7" applyNumberFormat="1" applyFont="1" applyFill="1" applyBorder="1" applyAlignment="1" applyProtection="1">
      <alignment horizontal="right"/>
    </xf>
    <xf numFmtId="0" fontId="49" fillId="2" borderId="64" xfId="7" applyFont="1" applyFill="1" applyBorder="1" applyProtection="1"/>
    <xf numFmtId="165" fontId="49" fillId="3" borderId="64" xfId="4" applyNumberFormat="1" applyFont="1" applyFill="1" applyBorder="1" applyAlignment="1" applyProtection="1">
      <alignment horizontal="right"/>
    </xf>
    <xf numFmtId="0" fontId="49" fillId="4" borderId="15" xfId="7" applyFont="1" applyFill="1" applyBorder="1" applyProtection="1"/>
    <xf numFmtId="165" fontId="34" fillId="3" borderId="64" xfId="4" applyNumberFormat="1" applyFont="1" applyFill="1" applyBorder="1" applyAlignment="1" applyProtection="1">
      <alignment horizontal="right"/>
    </xf>
    <xf numFmtId="0" fontId="40" fillId="3" borderId="0" xfId="7" quotePrefix="1" applyFont="1" applyFill="1" applyBorder="1" applyAlignment="1" applyProtection="1">
      <alignment horizontal="left"/>
    </xf>
    <xf numFmtId="165" fontId="49" fillId="4" borderId="64" xfId="7" applyNumberFormat="1" applyFont="1" applyFill="1" applyBorder="1" applyAlignment="1" applyProtection="1">
      <alignment horizontal="right"/>
    </xf>
    <xf numFmtId="0" fontId="34" fillId="3" borderId="0" xfId="7" quotePrefix="1" applyFont="1" applyFill="1" applyBorder="1" applyAlignment="1" applyProtection="1">
      <alignment horizontal="left"/>
    </xf>
    <xf numFmtId="165" fontId="63" fillId="2" borderId="64" xfId="7" applyNumberFormat="1" applyFont="1" applyFill="1" applyBorder="1" applyAlignment="1" applyProtection="1">
      <alignment horizontal="right"/>
    </xf>
    <xf numFmtId="165" fontId="63" fillId="3" borderId="64" xfId="4" applyNumberFormat="1" applyFont="1" applyFill="1" applyBorder="1" applyAlignment="1" applyProtection="1">
      <alignment horizontal="right"/>
    </xf>
    <xf numFmtId="165" fontId="63" fillId="3" borderId="64" xfId="7" applyNumberFormat="1" applyFont="1" applyFill="1" applyBorder="1" applyAlignment="1" applyProtection="1">
      <alignment horizontal="right"/>
    </xf>
    <xf numFmtId="49" fontId="40" fillId="2" borderId="0" xfId="8" quotePrefix="1" applyNumberFormat="1" applyFont="1" applyFill="1" applyBorder="1" applyAlignment="1" applyProtection="1">
      <alignment horizontal="left" vertical="top"/>
    </xf>
    <xf numFmtId="0" fontId="49" fillId="2" borderId="64" xfId="7" applyFont="1" applyFill="1" applyBorder="1" applyAlignment="1" applyProtection="1">
      <alignment horizontal="right"/>
    </xf>
    <xf numFmtId="0" fontId="82" fillId="2" borderId="0" xfId="7" quotePrefix="1" applyFont="1" applyFill="1" applyAlignment="1" applyProtection="1">
      <alignment horizontal="left"/>
    </xf>
    <xf numFmtId="0" fontId="121" fillId="2" borderId="0" xfId="7" quotePrefix="1" applyFont="1" applyFill="1" applyBorder="1" applyAlignment="1" applyProtection="1">
      <alignment horizontal="left"/>
    </xf>
    <xf numFmtId="0" fontId="40" fillId="2" borderId="0" xfId="7" quotePrefix="1" applyFont="1" applyFill="1" applyBorder="1" applyAlignment="1" applyProtection="1">
      <alignment horizontal="left" vertical="top"/>
    </xf>
    <xf numFmtId="0" fontId="40" fillId="4" borderId="0" xfId="7" quotePrefix="1" applyFont="1" applyFill="1" applyBorder="1" applyAlignment="1" applyProtection="1">
      <alignment vertical="top"/>
    </xf>
    <xf numFmtId="165" fontId="34" fillId="4" borderId="64" xfId="4" quotePrefix="1" applyNumberFormat="1" applyFont="1" applyFill="1" applyBorder="1" applyAlignment="1" applyProtection="1">
      <alignment horizontal="right"/>
    </xf>
    <xf numFmtId="0" fontId="46" fillId="3" borderId="0" xfId="14" quotePrefix="1" applyFont="1" applyFill="1" applyAlignment="1" applyProtection="1">
      <alignment horizontal="left"/>
    </xf>
    <xf numFmtId="0" fontId="46" fillId="2" borderId="0" xfId="14" quotePrefix="1" applyFont="1" applyFill="1" applyAlignment="1" applyProtection="1">
      <alignment horizontal="left"/>
    </xf>
    <xf numFmtId="168" fontId="70" fillId="2" borderId="64" xfId="4" applyNumberFormat="1" applyFont="1" applyFill="1" applyBorder="1" applyAlignment="1" applyProtection="1">
      <alignment horizontal="left"/>
    </xf>
    <xf numFmtId="165" fontId="63" fillId="4" borderId="64" xfId="4" applyNumberFormat="1" applyFont="1" applyFill="1" applyBorder="1" applyAlignment="1" applyProtection="1">
      <alignment horizontal="right" indent="1"/>
    </xf>
    <xf numFmtId="165" fontId="63" fillId="3" borderId="64" xfId="4" applyNumberFormat="1" applyFont="1" applyFill="1" applyBorder="1" applyAlignment="1" applyProtection="1">
      <alignment horizontal="right" indent="1"/>
    </xf>
    <xf numFmtId="165" fontId="63" fillId="2" borderId="64" xfId="4" applyNumberFormat="1" applyFont="1" applyFill="1" applyBorder="1" applyAlignment="1" applyProtection="1">
      <alignment horizontal="right"/>
    </xf>
    <xf numFmtId="0" fontId="34" fillId="4" borderId="9" xfId="7" applyFont="1" applyFill="1" applyBorder="1" applyAlignment="1" applyProtection="1">
      <alignment wrapText="1"/>
    </xf>
    <xf numFmtId="0" fontId="49" fillId="4" borderId="9" xfId="7" applyFont="1" applyFill="1" applyBorder="1" applyAlignment="1" applyProtection="1">
      <alignment wrapText="1"/>
    </xf>
    <xf numFmtId="0" fontId="36" fillId="4" borderId="9" xfId="7" applyFont="1" applyFill="1" applyBorder="1" applyAlignment="1" applyProtection="1">
      <alignment horizontal="left" indent="2"/>
    </xf>
    <xf numFmtId="0" fontId="46" fillId="4" borderId="0" xfId="7" quotePrefix="1" applyFont="1" applyFill="1" applyAlignment="1" applyProtection="1">
      <alignment horizontal="left" vertical="top"/>
    </xf>
    <xf numFmtId="49" fontId="40" fillId="4" borderId="0" xfId="8" quotePrefix="1" applyNumberFormat="1" applyFont="1" applyFill="1" applyBorder="1" applyAlignment="1" applyProtection="1">
      <alignment horizontal="left" vertical="top"/>
    </xf>
    <xf numFmtId="49" fontId="64" fillId="4" borderId="0" xfId="22" applyNumberFormat="1" applyFont="1" applyFill="1" applyBorder="1" applyAlignment="1" applyProtection="1">
      <alignment vertical="center"/>
    </xf>
    <xf numFmtId="49" fontId="64" fillId="4" borderId="0" xfId="22" applyNumberFormat="1" applyFont="1" applyFill="1" applyBorder="1" applyAlignment="1" applyProtection="1">
      <alignment vertical="center" wrapText="1"/>
    </xf>
    <xf numFmtId="165" fontId="34" fillId="3" borderId="66" xfId="4" applyNumberFormat="1" applyFont="1" applyFill="1" applyBorder="1" applyAlignment="1" applyProtection="1">
      <alignment horizontal="right"/>
    </xf>
    <xf numFmtId="168" fontId="34" fillId="4" borderId="64" xfId="4" applyNumberFormat="1" applyFont="1" applyFill="1" applyBorder="1" applyAlignment="1" applyProtection="1">
      <alignment horizontal="right"/>
    </xf>
    <xf numFmtId="168" fontId="34" fillId="2" borderId="64" xfId="4" applyNumberFormat="1" applyFont="1" applyFill="1" applyBorder="1" applyAlignment="1" applyProtection="1">
      <alignment horizontal="right"/>
    </xf>
    <xf numFmtId="168" fontId="34" fillId="4" borderId="15" xfId="4" applyNumberFormat="1" applyFont="1" applyFill="1" applyBorder="1" applyAlignment="1" applyProtection="1">
      <alignment horizontal="right"/>
    </xf>
    <xf numFmtId="0" fontId="40" fillId="2" borderId="0" xfId="7" quotePrefix="1" applyFont="1" applyFill="1" applyAlignment="1" applyProtection="1">
      <alignment horizontal="left" vertical="top"/>
    </xf>
    <xf numFmtId="0" fontId="40" fillId="2" borderId="0" xfId="7" quotePrefix="1" applyFont="1" applyFill="1" applyAlignment="1" applyProtection="1">
      <alignment horizontal="left"/>
    </xf>
    <xf numFmtId="0" fontId="46" fillId="3" borderId="0" xfId="7" quotePrefix="1" applyFont="1" applyFill="1" applyAlignment="1" applyProtection="1">
      <alignment horizontal="left" vertical="top"/>
    </xf>
    <xf numFmtId="0" fontId="46" fillId="2" borderId="0" xfId="7" quotePrefix="1" applyFont="1" applyFill="1" applyAlignment="1" applyProtection="1">
      <alignment horizontal="left" vertical="top"/>
    </xf>
    <xf numFmtId="168" fontId="63" fillId="2" borderId="64" xfId="4" applyNumberFormat="1" applyFont="1" applyFill="1" applyBorder="1" applyAlignment="1" applyProtection="1">
      <alignment horizontal="right"/>
    </xf>
    <xf numFmtId="168" fontId="63" fillId="2" borderId="64" xfId="4" applyNumberFormat="1" applyFont="1" applyFill="1" applyBorder="1" applyAlignment="1" applyProtection="1">
      <alignment horizontal="left"/>
    </xf>
    <xf numFmtId="0" fontId="46" fillId="2" borderId="0" xfId="7" quotePrefix="1" applyFont="1" applyFill="1" applyAlignment="1" applyProtection="1">
      <alignment horizontal="left"/>
    </xf>
    <xf numFmtId="180" fontId="49" fillId="4" borderId="64" xfId="14" applyNumberFormat="1" applyFont="1" applyFill="1" applyBorder="1" applyAlignment="1" applyProtection="1">
      <alignment horizontal="right"/>
    </xf>
    <xf numFmtId="0" fontId="49" fillId="4" borderId="64" xfId="14" applyFont="1" applyFill="1" applyBorder="1" applyAlignment="1" applyProtection="1"/>
    <xf numFmtId="0" fontId="34" fillId="2" borderId="0" xfId="14" quotePrefix="1" applyFont="1" applyFill="1" applyAlignment="1" applyProtection="1">
      <alignment horizontal="left" vertical="top" wrapText="1"/>
    </xf>
    <xf numFmtId="0" fontId="34" fillId="2" borderId="0" xfId="14" quotePrefix="1" applyFont="1" applyFill="1" applyAlignment="1" applyProtection="1">
      <alignment horizontal="left" vertical="top"/>
    </xf>
    <xf numFmtId="0" fontId="49" fillId="2" borderId="23" xfId="14" quotePrefix="1" applyFont="1" applyFill="1" applyBorder="1" applyAlignment="1" applyProtection="1">
      <alignment horizontal="center"/>
    </xf>
    <xf numFmtId="0" fontId="51" fillId="2" borderId="23" xfId="14" applyFont="1" applyFill="1" applyBorder="1" applyAlignment="1" applyProtection="1">
      <alignment horizontal="left"/>
    </xf>
    <xf numFmtId="0" fontId="49" fillId="2" borderId="23" xfId="14" quotePrefix="1" applyFont="1" applyFill="1" applyBorder="1" applyAlignment="1" applyProtection="1">
      <alignment horizontal="left"/>
    </xf>
    <xf numFmtId="0" fontId="49" fillId="2" borderId="23" xfId="14" applyFont="1" applyFill="1" applyBorder="1" applyAlignment="1" applyProtection="1">
      <alignment horizontal="left"/>
    </xf>
    <xf numFmtId="0" fontId="49" fillId="2" borderId="21" xfId="14" quotePrefix="1" applyFont="1" applyFill="1" applyBorder="1" applyAlignment="1" applyProtection="1">
      <alignment horizontal="left"/>
    </xf>
    <xf numFmtId="0" fontId="49" fillId="2" borderId="7" xfId="14" quotePrefix="1" applyFont="1" applyFill="1" applyBorder="1" applyAlignment="1" applyProtection="1">
      <alignment horizontal="left"/>
    </xf>
    <xf numFmtId="0" fontId="49" fillId="2" borderId="22" xfId="14" quotePrefix="1" applyFont="1" applyFill="1" applyBorder="1" applyAlignment="1" applyProtection="1">
      <alignment horizontal="center"/>
    </xf>
    <xf numFmtId="0" fontId="40" fillId="4" borderId="0" xfId="9" quotePrefix="1" applyFont="1" applyFill="1" applyAlignment="1" applyProtection="1">
      <alignment horizontal="left"/>
    </xf>
    <xf numFmtId="0" fontId="40" fillId="4" borderId="0" xfId="7" quotePrefix="1" applyFont="1" applyFill="1" applyBorder="1" applyAlignment="1" applyProtection="1">
      <alignment horizontal="left"/>
    </xf>
    <xf numFmtId="0" fontId="66" fillId="4" borderId="9" xfId="4" quotePrefix="1" applyNumberFormat="1" applyFont="1" applyFill="1" applyBorder="1" applyAlignment="1" applyProtection="1">
      <alignment horizontal="left"/>
    </xf>
    <xf numFmtId="0" fontId="34" fillId="4" borderId="0" xfId="7" quotePrefix="1" applyFont="1" applyFill="1" applyAlignment="1" applyProtection="1">
      <alignment horizontal="left" vertical="top"/>
    </xf>
    <xf numFmtId="0" fontId="40" fillId="4" borderId="0" xfId="7" quotePrefix="1" applyFont="1" applyFill="1" applyBorder="1" applyAlignment="1" applyProtection="1">
      <alignment horizontal="left" vertical="top"/>
    </xf>
    <xf numFmtId="0" fontId="82" fillId="4" borderId="0" xfId="7" quotePrefix="1" applyFont="1" applyFill="1" applyBorder="1" applyAlignment="1" applyProtection="1">
      <alignment horizontal="left" vertical="top"/>
    </xf>
    <xf numFmtId="0" fontId="63" fillId="3" borderId="9" xfId="0" applyFont="1" applyFill="1" applyBorder="1" applyAlignment="1" applyProtection="1">
      <alignment horizontal="left"/>
    </xf>
    <xf numFmtId="37" fontId="43" fillId="0" borderId="0" xfId="11" applyFont="1" applyFill="1" applyProtection="1"/>
    <xf numFmtId="0" fontId="91" fillId="2" borderId="14" xfId="7" applyFont="1" applyFill="1" applyBorder="1" applyProtection="1"/>
    <xf numFmtId="0" fontId="49" fillId="2" borderId="0" xfId="7" applyFont="1" applyFill="1" applyBorder="1" applyAlignment="1" applyProtection="1">
      <alignment horizontal="left" indent="4"/>
    </xf>
    <xf numFmtId="165" fontId="49" fillId="4" borderId="66" xfId="4" applyNumberFormat="1" applyFont="1" applyFill="1" applyBorder="1" applyAlignment="1" applyProtection="1">
      <alignment horizontal="right"/>
    </xf>
    <xf numFmtId="165" fontId="36" fillId="4" borderId="8" xfId="4" quotePrefix="1" applyNumberFormat="1" applyFont="1" applyFill="1" applyBorder="1" applyAlignment="1" applyProtection="1">
      <alignment horizontal="right" vertical="center"/>
    </xf>
    <xf numFmtId="165" fontId="36" fillId="4" borderId="3" xfId="4" quotePrefix="1" applyNumberFormat="1" applyFont="1" applyFill="1" applyBorder="1" applyAlignment="1" applyProtection="1">
      <alignment horizontal="right" vertical="center"/>
    </xf>
    <xf numFmtId="173" fontId="36" fillId="4" borderId="8" xfId="4" quotePrefix="1" applyNumberFormat="1" applyFont="1" applyFill="1" applyBorder="1" applyAlignment="1" applyProtection="1">
      <alignment horizontal="right" vertical="center"/>
    </xf>
    <xf numFmtId="173" fontId="36" fillId="4" borderId="16" xfId="4" quotePrefix="1" applyNumberFormat="1" applyFont="1" applyFill="1" applyBorder="1" applyAlignment="1" applyProtection="1">
      <alignment horizontal="right" vertical="center"/>
    </xf>
    <xf numFmtId="165" fontId="36" fillId="4" borderId="6" xfId="4" quotePrefix="1" applyNumberFormat="1" applyFont="1" applyFill="1" applyBorder="1" applyAlignment="1" applyProtection="1">
      <alignment horizontal="right" vertical="center"/>
    </xf>
    <xf numFmtId="181" fontId="36" fillId="4" borderId="8" xfId="4" quotePrefix="1" applyNumberFormat="1" applyFont="1" applyFill="1" applyBorder="1" applyAlignment="1" applyProtection="1">
      <alignment horizontal="right" vertical="center"/>
    </xf>
    <xf numFmtId="181" fontId="36" fillId="4" borderId="16" xfId="4" quotePrefix="1" applyNumberFormat="1" applyFont="1" applyFill="1" applyBorder="1" applyAlignment="1" applyProtection="1">
      <alignment horizontal="right" vertical="center"/>
    </xf>
    <xf numFmtId="168" fontId="36" fillId="4" borderId="3" xfId="4" quotePrefix="1" applyNumberFormat="1" applyFont="1" applyFill="1" applyBorder="1" applyAlignment="1" applyProtection="1">
      <alignment vertical="center"/>
    </xf>
    <xf numFmtId="165" fontId="36" fillId="4" borderId="24" xfId="4" quotePrefix="1" applyNumberFormat="1" applyFont="1" applyFill="1" applyBorder="1" applyAlignment="1" applyProtection="1">
      <alignment horizontal="right" vertical="center"/>
    </xf>
    <xf numFmtId="165" fontId="64" fillId="4" borderId="12" xfId="4" quotePrefix="1" applyNumberFormat="1" applyFont="1" applyFill="1" applyBorder="1" applyAlignment="1" applyProtection="1">
      <alignment horizontal="right"/>
    </xf>
    <xf numFmtId="165" fontId="64" fillId="4" borderId="57" xfId="4" quotePrefix="1" applyNumberFormat="1" applyFont="1" applyFill="1" applyBorder="1" applyAlignment="1" applyProtection="1">
      <alignment horizontal="right"/>
    </xf>
    <xf numFmtId="165" fontId="64" fillId="4" borderId="8" xfId="7" applyNumberFormat="1" applyFont="1" applyFill="1" applyBorder="1" applyAlignment="1" applyProtection="1">
      <alignment horizontal="right"/>
    </xf>
    <xf numFmtId="165" fontId="64" fillId="4" borderId="12" xfId="7" applyNumberFormat="1" applyFont="1" applyFill="1" applyBorder="1" applyAlignment="1" applyProtection="1">
      <alignment horizontal="right"/>
    </xf>
    <xf numFmtId="165" fontId="64" fillId="4" borderId="3" xfId="7" applyNumberFormat="1" applyFont="1" applyFill="1" applyBorder="1" applyAlignment="1" applyProtection="1">
      <alignment horizontal="right"/>
    </xf>
    <xf numFmtId="181" fontId="64" fillId="4" borderId="8" xfId="7" applyNumberFormat="1" applyFont="1" applyFill="1" applyBorder="1" applyAlignment="1" applyProtection="1">
      <alignment horizontal="right"/>
    </xf>
    <xf numFmtId="182" fontId="64" fillId="4" borderId="8" xfId="7" applyNumberFormat="1" applyFont="1" applyFill="1" applyBorder="1" applyAlignment="1" applyProtection="1">
      <alignment horizontal="right"/>
    </xf>
    <xf numFmtId="183" fontId="64" fillId="4" borderId="11" xfId="7" applyNumberFormat="1" applyFont="1" applyFill="1" applyBorder="1" applyAlignment="1" applyProtection="1">
      <alignment horizontal="right"/>
    </xf>
    <xf numFmtId="0" fontId="64" fillId="4" borderId="1" xfId="7" quotePrefix="1" applyFont="1" applyFill="1" applyBorder="1" applyAlignment="1" applyProtection="1">
      <alignment horizontal="right"/>
    </xf>
    <xf numFmtId="173" fontId="64" fillId="4" borderId="8" xfId="7" applyNumberFormat="1" applyFont="1" applyFill="1" applyBorder="1" applyAlignment="1" applyProtection="1">
      <alignment horizontal="right"/>
    </xf>
    <xf numFmtId="173" fontId="64" fillId="4" borderId="20" xfId="4" quotePrefix="1" applyNumberFormat="1" applyFont="1" applyFill="1" applyBorder="1" applyAlignment="1" applyProtection="1">
      <alignment horizontal="right"/>
    </xf>
    <xf numFmtId="174" fontId="64" fillId="4" borderId="6" xfId="7" quotePrefix="1" applyNumberFormat="1" applyFont="1" applyFill="1" applyBorder="1" applyAlignment="1" applyProtection="1">
      <alignment horizontal="right"/>
    </xf>
    <xf numFmtId="167" fontId="64" fillId="4" borderId="16" xfId="7" applyNumberFormat="1" applyFont="1" applyFill="1" applyBorder="1" applyAlignment="1" applyProtection="1">
      <alignment horizontal="right"/>
    </xf>
    <xf numFmtId="41" fontId="64" fillId="4" borderId="1" xfId="14" applyNumberFormat="1" applyFont="1" applyFill="1" applyBorder="1" applyAlignment="1" applyProtection="1">
      <alignment horizontal="right"/>
    </xf>
    <xf numFmtId="41" fontId="64" fillId="4" borderId="6" xfId="14" applyNumberFormat="1" applyFont="1" applyFill="1" applyBorder="1" applyAlignment="1" applyProtection="1">
      <alignment horizontal="right"/>
    </xf>
    <xf numFmtId="41" fontId="64" fillId="4" borderId="12" xfId="14" applyNumberFormat="1" applyFont="1" applyFill="1" applyBorder="1" applyAlignment="1" applyProtection="1">
      <alignment horizontal="right"/>
    </xf>
    <xf numFmtId="165" fontId="64" fillId="4" borderId="16" xfId="14" applyNumberFormat="1" applyFont="1" applyFill="1" applyBorder="1" applyAlignment="1" applyProtection="1">
      <alignment horizontal="right"/>
    </xf>
    <xf numFmtId="0" fontId="64" fillId="4" borderId="1" xfId="14" applyFont="1" applyFill="1" applyBorder="1" applyAlignment="1" applyProtection="1">
      <alignment horizontal="right"/>
    </xf>
    <xf numFmtId="165" fontId="64" fillId="4" borderId="6" xfId="14" applyNumberFormat="1" applyFont="1" applyFill="1" applyBorder="1" applyAlignment="1" applyProtection="1">
      <alignment horizontal="right"/>
    </xf>
    <xf numFmtId="0" fontId="46" fillId="4" borderId="0" xfId="7" quotePrefix="1" applyFont="1" applyFill="1" applyBorder="1" applyAlignment="1" applyProtection="1">
      <alignment horizontal="left" vertical="top"/>
    </xf>
    <xf numFmtId="165" fontId="51" fillId="4" borderId="6" xfId="4" applyNumberFormat="1" applyFont="1" applyFill="1" applyBorder="1" applyAlignment="1" applyProtection="1">
      <alignment horizontal="right"/>
    </xf>
    <xf numFmtId="165" fontId="64" fillId="4" borderId="16" xfId="4" applyNumberFormat="1" applyFont="1" applyFill="1" applyBorder="1" applyAlignment="1" applyProtection="1">
      <alignment horizontal="right"/>
    </xf>
    <xf numFmtId="165" fontId="64" fillId="4" borderId="12" xfId="4" applyNumberFormat="1" applyFont="1" applyFill="1" applyBorder="1" applyAlignment="1" applyProtection="1">
      <alignment horizontal="right" indent="1"/>
    </xf>
    <xf numFmtId="165" fontId="64" fillId="4" borderId="20" xfId="4" applyNumberFormat="1" applyFont="1" applyFill="1" applyBorder="1" applyAlignment="1" applyProtection="1">
      <alignment horizontal="right"/>
    </xf>
    <xf numFmtId="165" fontId="64" fillId="4" borderId="3" xfId="4" applyNumberFormat="1" applyFont="1" applyFill="1" applyBorder="1" applyAlignment="1" applyProtection="1">
      <alignment horizontal="right" indent="1"/>
    </xf>
    <xf numFmtId="165" fontId="64" fillId="4" borderId="6" xfId="4" applyNumberFormat="1" applyFont="1" applyFill="1" applyBorder="1" applyAlignment="1" applyProtection="1">
      <alignment horizontal="right" indent="1"/>
    </xf>
    <xf numFmtId="165" fontId="64" fillId="4" borderId="12" xfId="4" applyNumberFormat="1" applyFont="1" applyFill="1" applyBorder="1" applyAlignment="1" applyProtection="1">
      <alignment horizontal="right"/>
    </xf>
    <xf numFmtId="167" fontId="64" fillId="4" borderId="0" xfId="4" applyFont="1" applyFill="1" applyBorder="1" applyAlignment="1" applyProtection="1">
      <alignment horizontal="right"/>
    </xf>
    <xf numFmtId="167" fontId="64" fillId="4" borderId="1" xfId="4" applyFont="1" applyFill="1" applyBorder="1" applyAlignment="1" applyProtection="1">
      <alignment horizontal="right"/>
    </xf>
    <xf numFmtId="182" fontId="64" fillId="4" borderId="8" xfId="4" applyNumberFormat="1" applyFont="1" applyFill="1" applyBorder="1" applyAlignment="1" applyProtection="1">
      <alignment horizontal="right"/>
    </xf>
    <xf numFmtId="181" fontId="64" fillId="4" borderId="8" xfId="4" applyNumberFormat="1" applyFont="1" applyFill="1" applyBorder="1" applyAlignment="1" applyProtection="1">
      <alignment horizontal="right"/>
    </xf>
    <xf numFmtId="165" fontId="64" fillId="4" borderId="1" xfId="4" applyNumberFormat="1" applyFont="1" applyFill="1" applyBorder="1" applyAlignment="1" applyProtection="1">
      <alignment horizontal="right"/>
    </xf>
    <xf numFmtId="165" fontId="36" fillId="4" borderId="30" xfId="4" applyNumberFormat="1" applyFont="1" applyFill="1" applyBorder="1" applyAlignment="1" applyProtection="1">
      <alignment horizontal="right"/>
    </xf>
    <xf numFmtId="170" fontId="111" fillId="4" borderId="1" xfId="1" applyNumberFormat="1" applyFont="1" applyFill="1" applyBorder="1" applyAlignment="1" applyProtection="1"/>
    <xf numFmtId="182" fontId="36" fillId="4" borderId="8" xfId="1" applyNumberFormat="1" applyFont="1" applyFill="1" applyBorder="1" applyAlignment="1" applyProtection="1">
      <alignment horizontal="right"/>
    </xf>
    <xf numFmtId="181" fontId="36" fillId="4" borderId="8" xfId="1" applyNumberFormat="1" applyFont="1" applyFill="1" applyBorder="1" applyAlignment="1" applyProtection="1">
      <alignment horizontal="right"/>
    </xf>
    <xf numFmtId="165" fontId="36" fillId="4" borderId="6" xfId="7" quotePrefix="1" applyNumberFormat="1" applyFont="1" applyFill="1" applyBorder="1" applyAlignment="1" applyProtection="1">
      <alignment horizontal="right"/>
    </xf>
    <xf numFmtId="165" fontId="64" fillId="4" borderId="30" xfId="4" applyNumberFormat="1" applyFont="1" applyFill="1" applyBorder="1" applyAlignment="1" applyProtection="1">
      <alignment horizontal="right"/>
    </xf>
    <xf numFmtId="170" fontId="69" fillId="4" borderId="1" xfId="1" applyNumberFormat="1" applyFont="1" applyFill="1" applyBorder="1" applyAlignment="1" applyProtection="1"/>
    <xf numFmtId="181" fontId="64" fillId="4" borderId="8" xfId="1" applyNumberFormat="1" applyFont="1" applyFill="1" applyBorder="1" applyAlignment="1" applyProtection="1">
      <alignment horizontal="right"/>
    </xf>
    <xf numFmtId="165" fontId="64" fillId="4" borderId="1" xfId="7" applyNumberFormat="1" applyFont="1" applyFill="1" applyBorder="1" applyAlignment="1" applyProtection="1">
      <alignment horizontal="right"/>
    </xf>
    <xf numFmtId="165" fontId="64" fillId="4" borderId="6" xfId="7" quotePrefix="1" applyNumberFormat="1" applyFont="1" applyFill="1" applyBorder="1" applyAlignment="1" applyProtection="1">
      <alignment horizontal="right"/>
    </xf>
    <xf numFmtId="165" fontId="51" fillId="4" borderId="12" xfId="4" applyNumberFormat="1" applyFont="1" applyFill="1" applyBorder="1" applyAlignment="1" applyProtection="1">
      <alignment horizontal="right"/>
    </xf>
    <xf numFmtId="180" fontId="51" fillId="4" borderId="3" xfId="14" applyNumberFormat="1" applyFont="1" applyFill="1" applyBorder="1" applyAlignment="1" applyProtection="1">
      <alignment horizontal="right"/>
    </xf>
    <xf numFmtId="180" fontId="51" fillId="4" borderId="1" xfId="14" applyNumberFormat="1" applyFont="1" applyFill="1" applyBorder="1" applyAlignment="1" applyProtection="1">
      <alignment horizontal="right"/>
    </xf>
    <xf numFmtId="165" fontId="51" fillId="4" borderId="1" xfId="4" applyNumberFormat="1" applyFont="1" applyFill="1" applyBorder="1" applyAlignment="1" applyProtection="1">
      <alignment horizontal="right"/>
    </xf>
    <xf numFmtId="0" fontId="51" fillId="4" borderId="1" xfId="14" quotePrefix="1" applyFont="1" applyFill="1" applyBorder="1" applyAlignment="1" applyProtection="1">
      <alignment horizontal="left"/>
    </xf>
    <xf numFmtId="165" fontId="51" fillId="4" borderId="16" xfId="4" applyNumberFormat="1" applyFont="1" applyFill="1" applyBorder="1" applyAlignment="1" applyProtection="1">
      <alignment horizontal="right"/>
    </xf>
    <xf numFmtId="165" fontId="36" fillId="4" borderId="6" xfId="4" quotePrefix="1" applyNumberFormat="1" applyFont="1" applyFill="1" applyBorder="1" applyAlignment="1" applyProtection="1">
      <alignment horizontal="right"/>
    </xf>
    <xf numFmtId="165" fontId="64" fillId="4" borderId="28" xfId="4" applyNumberFormat="1" applyFont="1" applyFill="1" applyBorder="1" applyAlignment="1" applyProtection="1">
      <alignment horizontal="right"/>
    </xf>
    <xf numFmtId="165" fontId="51" fillId="4" borderId="11" xfId="4" applyNumberFormat="1" applyFont="1" applyFill="1" applyBorder="1" applyAlignment="1" applyProtection="1">
      <alignment horizontal="right"/>
    </xf>
    <xf numFmtId="165" fontId="51" fillId="4" borderId="0" xfId="7" applyNumberFormat="1" applyFont="1" applyFill="1" applyBorder="1" applyAlignment="1" applyProtection="1">
      <alignment horizontal="right"/>
    </xf>
    <xf numFmtId="165" fontId="51" fillId="4" borderId="1" xfId="7" applyNumberFormat="1" applyFont="1" applyFill="1" applyBorder="1" applyAlignment="1" applyProtection="1">
      <alignment horizontal="right"/>
    </xf>
    <xf numFmtId="165" fontId="91" fillId="4" borderId="6" xfId="4" applyNumberFormat="1" applyFont="1" applyFill="1" applyBorder="1" applyAlignment="1" applyProtection="1">
      <alignment horizontal="right"/>
    </xf>
    <xf numFmtId="165" fontId="51" fillId="4" borderId="6" xfId="7" applyNumberFormat="1" applyFont="1" applyFill="1" applyBorder="1" applyAlignment="1" applyProtection="1">
      <alignment horizontal="right"/>
    </xf>
    <xf numFmtId="165" fontId="88" fillId="4" borderId="6" xfId="4" applyNumberFormat="1" applyFont="1" applyFill="1" applyBorder="1" applyAlignment="1" applyProtection="1">
      <alignment horizontal="right"/>
    </xf>
    <xf numFmtId="165" fontId="51" fillId="4" borderId="4" xfId="7" applyNumberFormat="1" applyFont="1" applyFill="1" applyBorder="1" applyAlignment="1" applyProtection="1">
      <alignment horizontal="right"/>
    </xf>
    <xf numFmtId="165" fontId="88" fillId="4" borderId="15" xfId="4" applyNumberFormat="1" applyFont="1" applyFill="1" applyBorder="1" applyAlignment="1" applyProtection="1">
      <alignment horizontal="right"/>
    </xf>
    <xf numFmtId="184" fontId="51" fillId="4" borderId="8" xfId="1" applyNumberFormat="1" applyFont="1" applyFill="1" applyBorder="1" applyAlignment="1" applyProtection="1">
      <alignment horizontal="right"/>
    </xf>
    <xf numFmtId="184" fontId="51" fillId="4" borderId="6" xfId="1" applyNumberFormat="1" applyFont="1" applyFill="1" applyBorder="1" applyAlignment="1" applyProtection="1">
      <alignment horizontal="right"/>
    </xf>
    <xf numFmtId="184" fontId="51" fillId="4" borderId="11" xfId="1" applyNumberFormat="1" applyFont="1" applyFill="1" applyBorder="1" applyAlignment="1" applyProtection="1">
      <alignment horizontal="right"/>
    </xf>
    <xf numFmtId="184" fontId="51" fillId="4" borderId="12" xfId="1" applyNumberFormat="1" applyFont="1" applyFill="1" applyBorder="1" applyAlignment="1" applyProtection="1">
      <alignment horizontal="right"/>
    </xf>
    <xf numFmtId="169" fontId="51" fillId="4" borderId="8" xfId="1" applyNumberFormat="1" applyFont="1" applyFill="1" applyBorder="1" applyAlignment="1" applyProtection="1">
      <alignment horizontal="right"/>
    </xf>
    <xf numFmtId="169" fontId="51" fillId="4" borderId="6" xfId="1" applyNumberFormat="1" applyFont="1" applyFill="1" applyBorder="1" applyAlignment="1" applyProtection="1">
      <alignment horizontal="right"/>
    </xf>
    <xf numFmtId="169" fontId="51" fillId="4" borderId="11" xfId="1" applyNumberFormat="1" applyFont="1" applyFill="1" applyBorder="1" applyAlignment="1" applyProtection="1">
      <alignment horizontal="right"/>
    </xf>
    <xf numFmtId="169" fontId="51" fillId="4" borderId="16" xfId="1" applyNumberFormat="1" applyFont="1" applyFill="1" applyBorder="1" applyAlignment="1" applyProtection="1">
      <alignment horizontal="right"/>
    </xf>
    <xf numFmtId="165" fontId="64" fillId="4" borderId="8" xfId="4" applyNumberFormat="1" applyFont="1" applyFill="1" applyBorder="1" applyAlignment="1" applyProtection="1">
      <alignment horizontal="right"/>
      <protection locked="0"/>
    </xf>
    <xf numFmtId="165" fontId="64" fillId="4" borderId="9" xfId="4" applyNumberFormat="1" applyFont="1" applyFill="1" applyBorder="1" applyAlignment="1" applyProtection="1">
      <alignment horizontal="right"/>
      <protection locked="0"/>
    </xf>
    <xf numFmtId="165" fontId="64" fillId="4" borderId="11" xfId="4" applyNumberFormat="1" applyFont="1" applyFill="1" applyBorder="1" applyAlignment="1" applyProtection="1">
      <alignment horizontal="right"/>
      <protection locked="0"/>
    </xf>
    <xf numFmtId="165" fontId="64" fillId="4" borderId="10" xfId="4" applyNumberFormat="1" applyFont="1" applyFill="1" applyBorder="1" applyAlignment="1" applyProtection="1">
      <alignment horizontal="right"/>
      <protection locked="0"/>
    </xf>
    <xf numFmtId="165" fontId="64" fillId="4" borderId="10" xfId="4" quotePrefix="1" applyNumberFormat="1" applyFont="1" applyFill="1" applyBorder="1" applyAlignment="1" applyProtection="1">
      <alignment horizontal="right"/>
      <protection locked="0"/>
    </xf>
    <xf numFmtId="165" fontId="64" fillId="4" borderId="6" xfId="4" applyNumberFormat="1" applyFont="1" applyFill="1" applyBorder="1" applyAlignment="1" applyProtection="1">
      <alignment horizontal="right"/>
      <protection locked="0"/>
    </xf>
    <xf numFmtId="165" fontId="64" fillId="4" borderId="0" xfId="4" quotePrefix="1" applyNumberFormat="1" applyFont="1" applyFill="1" applyBorder="1" applyAlignment="1" applyProtection="1">
      <alignment horizontal="right"/>
      <protection locked="0"/>
    </xf>
    <xf numFmtId="165" fontId="64" fillId="4" borderId="24" xfId="4" applyNumberFormat="1" applyFont="1" applyFill="1" applyBorder="1" applyAlignment="1" applyProtection="1">
      <alignment horizontal="right"/>
      <protection locked="0"/>
    </xf>
    <xf numFmtId="165" fontId="64" fillId="4" borderId="25" xfId="4" applyNumberFormat="1" applyFont="1" applyFill="1" applyBorder="1" applyAlignment="1" applyProtection="1">
      <alignment horizontal="right"/>
      <protection locked="0"/>
    </xf>
    <xf numFmtId="165" fontId="64" fillId="4" borderId="25" xfId="4" applyNumberFormat="1" applyFont="1" applyFill="1" applyBorder="1" applyAlignment="1" applyProtection="1">
      <alignment horizontal="right"/>
    </xf>
    <xf numFmtId="165" fontId="64" fillId="4" borderId="0" xfId="4" applyNumberFormat="1" applyFont="1" applyFill="1" applyBorder="1" applyAlignment="1" applyProtection="1">
      <alignment horizontal="right"/>
      <protection locked="0"/>
    </xf>
    <xf numFmtId="0" fontId="40" fillId="4" borderId="0" xfId="7" quotePrefix="1" applyFont="1" applyFill="1" applyAlignment="1" applyProtection="1">
      <alignment horizontal="left"/>
      <protection locked="0"/>
    </xf>
    <xf numFmtId="165" fontId="64" fillId="4" borderId="16" xfId="4" applyNumberFormat="1" applyFont="1" applyFill="1" applyBorder="1" applyAlignment="1" applyProtection="1">
      <alignment horizontal="right"/>
      <protection locked="0"/>
    </xf>
    <xf numFmtId="165" fontId="64" fillId="4" borderId="17" xfId="4" applyNumberFormat="1" applyFont="1" applyFill="1" applyBorder="1" applyAlignment="1" applyProtection="1">
      <alignment horizontal="right"/>
      <protection locked="0"/>
    </xf>
    <xf numFmtId="165" fontId="41" fillId="4" borderId="9" xfId="4" applyNumberFormat="1" applyFont="1" applyFill="1" applyBorder="1" applyAlignment="1" applyProtection="1">
      <alignment horizontal="right"/>
    </xf>
    <xf numFmtId="165" fontId="41" fillId="4" borderId="13" xfId="4" applyNumberFormat="1" applyFont="1" applyFill="1" applyBorder="1" applyAlignment="1" applyProtection="1">
      <alignment horizontal="right"/>
    </xf>
    <xf numFmtId="165" fontId="41" fillId="4" borderId="4" xfId="4" applyNumberFormat="1" applyFont="1" applyFill="1" applyBorder="1" applyAlignment="1" applyProtection="1">
      <alignment horizontal="right"/>
    </xf>
    <xf numFmtId="165" fontId="41" fillId="4" borderId="0" xfId="4" applyNumberFormat="1" applyFont="1" applyFill="1" applyBorder="1" applyAlignment="1" applyProtection="1">
      <alignment horizontal="right"/>
    </xf>
    <xf numFmtId="165" fontId="41" fillId="4" borderId="0" xfId="7" applyNumberFormat="1" applyFont="1" applyFill="1" applyAlignment="1" applyProtection="1">
      <alignment horizontal="right"/>
    </xf>
    <xf numFmtId="165" fontId="41" fillId="4" borderId="18" xfId="4" applyNumberFormat="1" applyFont="1" applyFill="1" applyBorder="1" applyAlignment="1" applyProtection="1">
      <alignment horizontal="right"/>
    </xf>
    <xf numFmtId="165" fontId="41" fillId="4" borderId="15" xfId="4" applyNumberFormat="1" applyFont="1" applyFill="1" applyBorder="1" applyAlignment="1" applyProtection="1">
      <alignment horizontal="right"/>
    </xf>
    <xf numFmtId="165" fontId="51" fillId="4" borderId="1" xfId="8" applyNumberFormat="1" applyFont="1" applyFill="1" applyBorder="1" applyAlignment="1" applyProtection="1">
      <alignment horizontal="right"/>
    </xf>
    <xf numFmtId="165" fontId="51" fillId="4" borderId="25" xfId="4" applyNumberFormat="1" applyFont="1" applyFill="1" applyBorder="1" applyAlignment="1" applyProtection="1">
      <alignment horizontal="right"/>
    </xf>
    <xf numFmtId="165" fontId="51" fillId="4" borderId="11" xfId="8" quotePrefix="1" applyNumberFormat="1" applyFont="1" applyFill="1" applyBorder="1" applyAlignment="1" applyProtection="1">
      <alignment horizontal="right"/>
    </xf>
    <xf numFmtId="165" fontId="51" fillId="4" borderId="10" xfId="8" quotePrefix="1" applyNumberFormat="1" applyFont="1" applyFill="1" applyBorder="1" applyAlignment="1" applyProtection="1">
      <alignment horizontal="right"/>
    </xf>
    <xf numFmtId="165" fontId="51" fillId="4" borderId="20" xfId="8" quotePrefix="1" applyNumberFormat="1" applyFont="1" applyFill="1" applyBorder="1" applyAlignment="1" applyProtection="1">
      <alignment horizontal="right"/>
    </xf>
    <xf numFmtId="165" fontId="51" fillId="4" borderId="3" xfId="4" quotePrefix="1" applyNumberFormat="1" applyFont="1" applyFill="1" applyBorder="1" applyAlignment="1" applyProtection="1">
      <alignment horizontal="right"/>
    </xf>
    <xf numFmtId="165" fontId="51" fillId="4" borderId="4" xfId="4" quotePrefix="1" applyNumberFormat="1" applyFont="1" applyFill="1" applyBorder="1" applyAlignment="1" applyProtection="1">
      <alignment horizontal="right"/>
    </xf>
    <xf numFmtId="165" fontId="36" fillId="4" borderId="3" xfId="4" quotePrefix="1" applyNumberFormat="1" applyFont="1" applyFill="1" applyBorder="1" applyAlignment="1" applyProtection="1">
      <alignment horizontal="right"/>
    </xf>
    <xf numFmtId="181" fontId="64" fillId="4" borderId="8" xfId="14" applyNumberFormat="1" applyFont="1" applyFill="1" applyBorder="1" applyAlignment="1" applyProtection="1">
      <alignment horizontal="right"/>
    </xf>
    <xf numFmtId="181" fontId="64" fillId="4" borderId="11" xfId="14" applyNumberFormat="1" applyFont="1" applyFill="1" applyBorder="1" applyAlignment="1" applyProtection="1">
      <alignment horizontal="right"/>
    </xf>
    <xf numFmtId="184" fontId="64" fillId="4" borderId="16" xfId="14" applyNumberFormat="1" applyFont="1" applyFill="1" applyBorder="1" applyAlignment="1" applyProtection="1">
      <alignment horizontal="right"/>
    </xf>
    <xf numFmtId="0" fontId="63" fillId="4" borderId="9" xfId="14" applyFont="1" applyFill="1" applyBorder="1" applyAlignment="1" applyProtection="1">
      <alignment horizontal="left"/>
    </xf>
    <xf numFmtId="0" fontId="63" fillId="4" borderId="9" xfId="14" applyFont="1" applyFill="1" applyBorder="1" applyAlignment="1" applyProtection="1">
      <alignment horizontal="left" wrapText="1"/>
    </xf>
    <xf numFmtId="0" fontId="49" fillId="4" borderId="10" xfId="7" applyFont="1" applyFill="1" applyBorder="1" applyAlignment="1" applyProtection="1"/>
    <xf numFmtId="0" fontId="49" fillId="4" borderId="9" xfId="7" applyFont="1" applyFill="1" applyBorder="1" applyAlignment="1" applyProtection="1"/>
    <xf numFmtId="0" fontId="46" fillId="4" borderId="0" xfId="14" quotePrefix="1" applyFont="1" applyFill="1" applyAlignment="1" applyProtection="1">
      <alignment horizontal="left" vertical="top"/>
    </xf>
    <xf numFmtId="0" fontId="63" fillId="2" borderId="9" xfId="14" applyFont="1" applyFill="1" applyBorder="1" applyAlignment="1" applyProtection="1">
      <alignment horizontal="left"/>
    </xf>
    <xf numFmtId="0" fontId="64" fillId="2" borderId="0" xfId="14" applyFont="1" applyFill="1" applyBorder="1" applyAlignment="1" applyProtection="1">
      <alignment horizontal="left"/>
    </xf>
    <xf numFmtId="0" fontId="63" fillId="3" borderId="9" xfId="14" applyFont="1" applyFill="1" applyBorder="1" applyAlignment="1" applyProtection="1">
      <alignment horizontal="left"/>
    </xf>
    <xf numFmtId="0" fontId="63" fillId="2" borderId="10" xfId="14" applyFont="1" applyFill="1" applyBorder="1" applyAlignment="1" applyProtection="1">
      <alignment horizontal="left"/>
    </xf>
    <xf numFmtId="37" fontId="40" fillId="3" borderId="0" xfId="20" quotePrefix="1" applyFont="1" applyFill="1" applyAlignment="1" applyProtection="1">
      <alignment horizontal="left" vertical="top"/>
    </xf>
    <xf numFmtId="0" fontId="60" fillId="0" borderId="0" xfId="36" applyFont="1" applyFill="1" applyBorder="1" applyAlignment="1" applyProtection="1">
      <alignment horizontal="center"/>
    </xf>
    <xf numFmtId="0" fontId="60" fillId="4" borderId="0" xfId="36" applyFont="1" applyFill="1" applyBorder="1" applyAlignment="1" applyProtection="1">
      <alignment horizontal="center" wrapText="1"/>
      <protection locked="0"/>
    </xf>
    <xf numFmtId="0" fontId="60" fillId="4" borderId="0" xfId="36" applyFont="1" applyFill="1" applyBorder="1" applyAlignment="1" applyProtection="1">
      <alignment horizontal="center"/>
      <protection locked="0"/>
    </xf>
    <xf numFmtId="0" fontId="61" fillId="0" borderId="0" xfId="36" applyFont="1" applyFill="1" applyBorder="1" applyAlignment="1" applyProtection="1">
      <alignment horizontal="center"/>
    </xf>
    <xf numFmtId="37" fontId="62" fillId="0" borderId="0" xfId="37" applyNumberFormat="1" applyFont="1" applyFill="1" applyBorder="1" applyAlignment="1" applyProtection="1">
      <alignment horizontal="center"/>
    </xf>
    <xf numFmtId="0" fontId="49" fillId="2" borderId="37" xfId="14" quotePrefix="1" applyFont="1" applyFill="1" applyBorder="1" applyAlignment="1" applyProtection="1">
      <alignment horizontal="left"/>
    </xf>
    <xf numFmtId="0" fontId="49" fillId="2" borderId="36" xfId="14" quotePrefix="1" applyFont="1" applyFill="1" applyBorder="1" applyAlignment="1" applyProtection="1">
      <alignment horizontal="left"/>
    </xf>
    <xf numFmtId="0" fontId="47" fillId="3" borderId="0" xfId="0" applyFont="1" applyFill="1" applyAlignment="1"/>
    <xf numFmtId="0" fontId="50" fillId="2" borderId="0" xfId="14" applyFont="1" applyFill="1" applyBorder="1" applyAlignment="1" applyProtection="1">
      <alignment horizontal="left" vertical="top"/>
    </xf>
    <xf numFmtId="0" fontId="51" fillId="2" borderId="0" xfId="14" applyFont="1" applyFill="1" applyBorder="1" applyAlignment="1" applyProtection="1">
      <alignment horizontal="left"/>
    </xf>
    <xf numFmtId="0" fontId="49" fillId="2" borderId="34" xfId="14" quotePrefix="1" applyFont="1" applyFill="1" applyBorder="1" applyAlignment="1" applyProtection="1">
      <alignment horizontal="left"/>
    </xf>
    <xf numFmtId="0" fontId="49" fillId="2" borderId="0" xfId="14" applyFont="1" applyFill="1" applyBorder="1" applyAlignment="1" applyProtection="1">
      <alignment horizontal="left"/>
    </xf>
    <xf numFmtId="0" fontId="49" fillId="2" borderId="36" xfId="14" quotePrefix="1" applyFont="1" applyFill="1" applyBorder="1" applyAlignment="1" applyProtection="1">
      <alignment horizontal="left" wrapText="1"/>
    </xf>
    <xf numFmtId="0" fontId="49" fillId="2" borderId="37" xfId="14" applyFont="1" applyFill="1" applyBorder="1" applyAlignment="1" applyProtection="1">
      <alignment horizontal="left"/>
    </xf>
    <xf numFmtId="0" fontId="49" fillId="3" borderId="37" xfId="14" quotePrefix="1" applyFont="1" applyFill="1" applyBorder="1" applyAlignment="1" applyProtection="1">
      <alignment horizontal="left"/>
    </xf>
    <xf numFmtId="0" fontId="49" fillId="0" borderId="37" xfId="14" quotePrefix="1" applyFont="1" applyFill="1" applyBorder="1" applyAlignment="1" applyProtection="1">
      <alignment horizontal="left"/>
    </xf>
    <xf numFmtId="0" fontId="49" fillId="3" borderId="37" xfId="14" quotePrefix="1" applyFont="1" applyFill="1" applyBorder="1" applyAlignment="1" applyProtection="1">
      <alignment horizontal="left" wrapText="1"/>
    </xf>
    <xf numFmtId="0" fontId="49" fillId="2" borderId="0" xfId="14" quotePrefix="1" applyFont="1" applyFill="1" applyBorder="1" applyAlignment="1" applyProtection="1">
      <alignment horizontal="left"/>
    </xf>
    <xf numFmtId="0" fontId="42" fillId="6" borderId="0" xfId="14" applyFont="1" applyFill="1" applyBorder="1" applyAlignment="1" applyProtection="1">
      <alignment horizontal="center" vertical="center"/>
    </xf>
    <xf numFmtId="0" fontId="49" fillId="4" borderId="0" xfId="14" applyFont="1" applyFill="1" applyBorder="1" applyAlignment="1" applyProtection="1">
      <alignment horizontal="left" wrapText="1"/>
    </xf>
    <xf numFmtId="0" fontId="48" fillId="2" borderId="0" xfId="14" applyFont="1" applyFill="1" applyBorder="1" applyAlignment="1" applyProtection="1">
      <alignment horizontal="left"/>
    </xf>
    <xf numFmtId="0" fontId="45" fillId="2" borderId="0" xfId="7" applyFont="1" applyFill="1" applyBorder="1" applyAlignment="1" applyProtection="1">
      <alignment horizontal="left" wrapText="1"/>
    </xf>
    <xf numFmtId="0" fontId="34" fillId="2" borderId="0" xfId="7" applyFont="1" applyFill="1" applyBorder="1" applyAlignment="1" applyProtection="1">
      <alignment horizontal="left" wrapText="1"/>
    </xf>
    <xf numFmtId="0" fontId="34" fillId="2" borderId="0" xfId="7" applyNumberFormat="1" applyFont="1" applyFill="1" applyBorder="1" applyAlignment="1" applyProtection="1">
      <alignment horizontal="left" wrapText="1"/>
    </xf>
    <xf numFmtId="0" fontId="36" fillId="2" borderId="0" xfId="7" applyFont="1" applyFill="1" applyBorder="1" applyAlignment="1" applyProtection="1">
      <alignment horizontal="left"/>
    </xf>
    <xf numFmtId="0" fontId="34" fillId="2" borderId="0" xfId="7" applyFont="1" applyFill="1" applyBorder="1" applyAlignment="1" applyProtection="1">
      <alignment horizontal="left"/>
    </xf>
    <xf numFmtId="0" fontId="36" fillId="2" borderId="0" xfId="0" applyFont="1" applyFill="1" applyBorder="1" applyAlignment="1" applyProtection="1">
      <alignment horizontal="left" wrapText="1"/>
    </xf>
    <xf numFmtId="0" fontId="34" fillId="4" borderId="0" xfId="7" applyFont="1" applyFill="1" applyBorder="1" applyAlignment="1" applyProtection="1">
      <alignment horizontal="left" wrapText="1"/>
    </xf>
    <xf numFmtId="0" fontId="34" fillId="2" borderId="0" xfId="0" applyFont="1" applyFill="1" applyBorder="1" applyAlignment="1" applyProtection="1">
      <alignment horizontal="left" wrapText="1"/>
    </xf>
    <xf numFmtId="0" fontId="42" fillId="6" borderId="0" xfId="0" applyFont="1" applyFill="1" applyBorder="1" applyAlignment="1" applyProtection="1">
      <alignment horizontal="center" vertical="top" wrapText="1"/>
    </xf>
    <xf numFmtId="0" fontId="34" fillId="2" borderId="0" xfId="0" applyNumberFormat="1" applyFont="1" applyFill="1" applyBorder="1" applyAlignment="1" applyProtection="1">
      <alignment horizontal="left" vertical="top" wrapText="1"/>
    </xf>
    <xf numFmtId="0" fontId="34" fillId="2" borderId="0" xfId="7" applyFont="1" applyFill="1" applyBorder="1" applyAlignment="1" applyProtection="1">
      <alignment horizontal="left" vertical="top" wrapText="1"/>
    </xf>
    <xf numFmtId="0" fontId="44" fillId="2" borderId="0" xfId="7" applyFont="1" applyFill="1" applyBorder="1" applyAlignment="1" applyProtection="1">
      <alignment horizontal="left"/>
    </xf>
    <xf numFmtId="0" fontId="40" fillId="2" borderId="0" xfId="0" applyFont="1" applyFill="1" applyBorder="1" applyAlignment="1" applyProtection="1">
      <alignment horizontal="left" vertical="top" wrapText="1"/>
    </xf>
    <xf numFmtId="0" fontId="34" fillId="3" borderId="9" xfId="0" applyFont="1" applyFill="1" applyBorder="1" applyAlignment="1" applyProtection="1">
      <alignment horizontal="left"/>
    </xf>
    <xf numFmtId="0" fontId="34" fillId="3" borderId="17" xfId="0" applyFont="1" applyFill="1" applyBorder="1" applyAlignment="1" applyProtection="1">
      <alignment horizontal="left"/>
    </xf>
    <xf numFmtId="0" fontId="36" fillId="3" borderId="0" xfId="0" applyFont="1" applyFill="1" applyBorder="1" applyAlignment="1" applyProtection="1">
      <alignment horizontal="left"/>
    </xf>
    <xf numFmtId="0" fontId="40" fillId="2" borderId="0" xfId="0" applyFont="1" applyFill="1" applyBorder="1" applyAlignment="1" applyProtection="1">
      <alignment horizontal="left" vertical="center"/>
    </xf>
    <xf numFmtId="0" fontId="34" fillId="3" borderId="10" xfId="0" applyFont="1" applyFill="1" applyBorder="1" applyAlignment="1" applyProtection="1">
      <alignment horizontal="left"/>
    </xf>
    <xf numFmtId="0" fontId="34" fillId="3" borderId="0" xfId="0" applyFont="1" applyFill="1" applyBorder="1" applyAlignment="1" applyProtection="1">
      <alignment horizontal="left"/>
    </xf>
    <xf numFmtId="0" fontId="42" fillId="6" borderId="0" xfId="0" applyFont="1" applyFill="1" applyBorder="1" applyAlignment="1" applyProtection="1">
      <alignment horizontal="center" wrapText="1"/>
    </xf>
    <xf numFmtId="0" fontId="36" fillId="2" borderId="0" xfId="0" applyFont="1" applyFill="1" applyBorder="1" applyAlignment="1" applyProtection="1">
      <alignment horizontal="left"/>
    </xf>
    <xf numFmtId="0" fontId="34" fillId="2" borderId="0" xfId="0" applyFont="1" applyFill="1" applyBorder="1" applyAlignment="1" applyProtection="1">
      <alignment horizontal="left"/>
    </xf>
    <xf numFmtId="0" fontId="35" fillId="2" borderId="0" xfId="0" applyFont="1" applyFill="1" applyBorder="1" applyAlignment="1" applyProtection="1">
      <alignment horizontal="center" wrapText="1"/>
    </xf>
    <xf numFmtId="0" fontId="34" fillId="3" borderId="10" xfId="0" applyFont="1" applyFill="1" applyBorder="1" applyAlignment="1" applyProtection="1">
      <alignment horizontal="left" wrapText="1"/>
    </xf>
    <xf numFmtId="0" fontId="34" fillId="3" borderId="17" xfId="0" applyFont="1" applyFill="1" applyBorder="1" applyAlignment="1" applyProtection="1">
      <alignment horizontal="left" wrapText="1"/>
    </xf>
    <xf numFmtId="0" fontId="36" fillId="3" borderId="0" xfId="0" applyFont="1" applyFill="1" applyBorder="1" applyAlignment="1" applyProtection="1">
      <alignment horizontal="left" wrapText="1"/>
    </xf>
    <xf numFmtId="0" fontId="63" fillId="4" borderId="9" xfId="0" applyFont="1" applyFill="1" applyBorder="1" applyAlignment="1" applyProtection="1">
      <alignment horizontal="left" wrapText="1"/>
    </xf>
    <xf numFmtId="0" fontId="63" fillId="4" borderId="9" xfId="0" applyFont="1" applyFill="1" applyBorder="1" applyAlignment="1" applyProtection="1">
      <alignment horizontal="left"/>
    </xf>
    <xf numFmtId="0" fontId="40" fillId="3" borderId="0" xfId="0" applyNumberFormat="1" applyFont="1" applyFill="1" applyBorder="1" applyAlignment="1" applyProtection="1">
      <alignment horizontal="left" vertical="top" wrapText="1"/>
      <protection locked="0"/>
    </xf>
    <xf numFmtId="0" fontId="63" fillId="4" borderId="10" xfId="0" applyFont="1" applyFill="1" applyBorder="1" applyAlignment="1" applyProtection="1">
      <alignment horizontal="left"/>
    </xf>
    <xf numFmtId="0" fontId="40" fillId="4" borderId="0" xfId="0" applyNumberFormat="1" applyFont="1" applyFill="1" applyBorder="1" applyAlignment="1" applyProtection="1">
      <alignment horizontal="left" vertical="top" wrapText="1"/>
      <protection locked="0"/>
    </xf>
    <xf numFmtId="0" fontId="63" fillId="4" borderId="45" xfId="0" applyFont="1" applyFill="1" applyBorder="1" applyAlignment="1" applyProtection="1">
      <alignment horizontal="left"/>
    </xf>
    <xf numFmtId="0" fontId="63" fillId="4" borderId="0" xfId="0" applyFont="1" applyFill="1" applyBorder="1" applyAlignment="1" applyProtection="1">
      <alignment horizontal="left"/>
    </xf>
    <xf numFmtId="0" fontId="63" fillId="4" borderId="47" xfId="0" applyFont="1" applyFill="1" applyBorder="1" applyAlignment="1" applyProtection="1">
      <alignment horizontal="left"/>
    </xf>
    <xf numFmtId="0" fontId="64" fillId="2" borderId="0" xfId="0" applyFont="1" applyFill="1" applyBorder="1" applyAlignment="1" applyProtection="1">
      <alignment horizontal="left"/>
    </xf>
    <xf numFmtId="0" fontId="63" fillId="2" borderId="0" xfId="0" applyFont="1" applyFill="1" applyBorder="1" applyAlignment="1" applyProtection="1">
      <alignment horizontal="left"/>
    </xf>
    <xf numFmtId="0" fontId="63" fillId="0" borderId="9" xfId="0" applyFont="1" applyFill="1" applyBorder="1" applyAlignment="1" applyProtection="1">
      <alignment horizontal="left"/>
    </xf>
    <xf numFmtId="0" fontId="63" fillId="3" borderId="9" xfId="0" applyFont="1" applyFill="1" applyBorder="1" applyAlignment="1" applyProtection="1">
      <alignment horizontal="left"/>
    </xf>
    <xf numFmtId="0" fontId="63" fillId="3" borderId="10" xfId="7" quotePrefix="1" applyFont="1" applyFill="1" applyBorder="1" applyAlignment="1" applyProtection="1">
      <alignment horizontal="left"/>
    </xf>
    <xf numFmtId="0" fontId="63" fillId="3" borderId="9" xfId="7" quotePrefix="1" applyFont="1" applyFill="1" applyBorder="1" applyAlignment="1" applyProtection="1">
      <alignment horizontal="left"/>
    </xf>
    <xf numFmtId="0" fontId="63" fillId="2" borderId="10" xfId="7" quotePrefix="1" applyFont="1" applyFill="1" applyBorder="1" applyAlignment="1" applyProtection="1">
      <alignment horizontal="left"/>
    </xf>
    <xf numFmtId="37" fontId="34" fillId="0" borderId="0" xfId="11" applyFont="1" applyFill="1" applyProtection="1">
      <protection locked="0"/>
    </xf>
    <xf numFmtId="0" fontId="63" fillId="2" borderId="18" xfId="7" applyFont="1" applyFill="1" applyBorder="1" applyAlignment="1" applyProtection="1">
      <alignment horizontal="left"/>
    </xf>
    <xf numFmtId="0" fontId="63" fillId="2" borderId="0" xfId="7" applyFont="1" applyFill="1" applyBorder="1" applyAlignment="1" applyProtection="1">
      <alignment horizontal="left"/>
    </xf>
    <xf numFmtId="0" fontId="64" fillId="2" borderId="18" xfId="7" applyFont="1" applyFill="1" applyBorder="1" applyAlignment="1" applyProtection="1">
      <alignment horizontal="left"/>
    </xf>
    <xf numFmtId="0" fontId="63" fillId="3" borderId="10" xfId="7" applyFont="1" applyFill="1" applyBorder="1" applyAlignment="1" applyProtection="1">
      <alignment horizontal="left" wrapText="1"/>
    </xf>
    <xf numFmtId="0" fontId="63" fillId="3" borderId="10" xfId="7" applyFont="1" applyFill="1" applyBorder="1" applyAlignment="1" applyProtection="1">
      <alignment horizontal="left"/>
    </xf>
    <xf numFmtId="0" fontId="63" fillId="2" borderId="18" xfId="7" quotePrefix="1" applyFont="1" applyFill="1" applyBorder="1" applyAlignment="1" applyProtection="1">
      <alignment horizontal="left"/>
    </xf>
    <xf numFmtId="37" fontId="43" fillId="0" borderId="0" xfId="11" applyFont="1" applyFill="1" applyAlignment="1" applyProtection="1"/>
    <xf numFmtId="37" fontId="68" fillId="0" borderId="0" xfId="11" applyFont="1" applyFill="1" applyAlignment="1" applyProtection="1">
      <alignment horizontal="center"/>
    </xf>
    <xf numFmtId="37" fontId="67" fillId="0" borderId="0" xfId="11" applyFont="1" applyFill="1" applyAlignment="1" applyProtection="1">
      <alignment horizontal="right"/>
    </xf>
    <xf numFmtId="37" fontId="43" fillId="0" borderId="0" xfId="11" applyFont="1" applyFill="1" applyProtection="1"/>
    <xf numFmtId="37" fontId="43" fillId="0" borderId="0" xfId="11" applyFont="1" applyFill="1" applyBorder="1" applyProtection="1"/>
    <xf numFmtId="37" fontId="67" fillId="0" borderId="0" xfId="11" applyFont="1" applyFill="1" applyProtection="1"/>
    <xf numFmtId="0" fontId="40" fillId="3" borderId="0" xfId="7" applyFont="1" applyFill="1" applyAlignment="1" applyProtection="1">
      <alignment horizontal="left"/>
    </xf>
    <xf numFmtId="0" fontId="64" fillId="2" borderId="0" xfId="7" applyFont="1" applyFill="1" applyBorder="1" applyAlignment="1" applyProtection="1">
      <alignment horizontal="left"/>
    </xf>
    <xf numFmtId="0" fontId="63" fillId="3" borderId="9" xfId="7" applyFont="1" applyFill="1" applyBorder="1" applyAlignment="1" applyProtection="1">
      <alignment horizontal="left"/>
    </xf>
    <xf numFmtId="0" fontId="42" fillId="6" borderId="0" xfId="7" applyFont="1" applyFill="1" applyBorder="1" applyAlignment="1" applyProtection="1">
      <alignment horizontal="center" vertical="center" wrapText="1"/>
    </xf>
    <xf numFmtId="0" fontId="63" fillId="3" borderId="10" xfId="7" quotePrefix="1" applyFont="1" applyFill="1" applyBorder="1" applyAlignment="1" applyProtection="1">
      <alignment horizontal="left" wrapText="1"/>
    </xf>
    <xf numFmtId="165" fontId="63" fillId="0" borderId="15" xfId="7" applyNumberFormat="1" applyFont="1" applyFill="1" applyBorder="1" applyAlignment="1" applyProtection="1">
      <alignment horizontal="center"/>
    </xf>
    <xf numFmtId="0" fontId="63" fillId="4" borderId="43" xfId="14" applyFont="1" applyFill="1" applyBorder="1" applyAlignment="1" applyProtection="1">
      <alignment horizontal="left"/>
    </xf>
    <xf numFmtId="0" fontId="46" fillId="4" borderId="0" xfId="14" applyFont="1" applyFill="1" applyAlignment="1" applyProtection="1">
      <alignment horizontal="left" vertical="top" wrapText="1"/>
      <protection locked="0"/>
    </xf>
    <xf numFmtId="0" fontId="71" fillId="4" borderId="0" xfId="14" applyFont="1" applyFill="1" applyAlignment="1" applyProtection="1">
      <alignment horizontal="left" vertical="top" wrapText="1"/>
      <protection locked="0"/>
    </xf>
    <xf numFmtId="0" fontId="46" fillId="4" borderId="0" xfId="14" applyFont="1" applyFill="1" applyAlignment="1" applyProtection="1">
      <alignment horizontal="left" vertical="top"/>
      <protection locked="0"/>
    </xf>
    <xf numFmtId="0" fontId="71" fillId="4" borderId="0" xfId="14" applyFont="1" applyFill="1" applyAlignment="1" applyProtection="1">
      <alignment horizontal="left" vertical="top"/>
      <protection locked="0"/>
    </xf>
    <xf numFmtId="0" fontId="46" fillId="4" borderId="0" xfId="14" applyNumberFormat="1" applyFont="1" applyFill="1" applyAlignment="1" applyProtection="1">
      <alignment horizontal="left" vertical="top" wrapText="1"/>
      <protection locked="0"/>
    </xf>
    <xf numFmtId="0" fontId="46" fillId="4" borderId="0" xfId="14" applyNumberFormat="1" applyFont="1" applyFill="1" applyAlignment="1" applyProtection="1">
      <alignment horizontal="left"/>
      <protection locked="0"/>
    </xf>
    <xf numFmtId="37" fontId="117" fillId="0" borderId="0" xfId="11" applyFont="1" applyFill="1" applyProtection="1"/>
    <xf numFmtId="0" fontId="63" fillId="2" borderId="9" xfId="14" applyFont="1" applyFill="1" applyBorder="1" applyAlignment="1" applyProtection="1">
      <alignment horizontal="left"/>
    </xf>
    <xf numFmtId="0" fontId="46" fillId="3" borderId="0" xfId="14" applyFont="1" applyFill="1" applyAlignment="1" applyProtection="1">
      <alignment horizontal="left" vertical="top"/>
      <protection locked="0"/>
    </xf>
    <xf numFmtId="0" fontId="71" fillId="3" borderId="0" xfId="14" applyFont="1" applyFill="1" applyAlignment="1" applyProtection="1">
      <alignment horizontal="left" vertical="top"/>
      <protection locked="0"/>
    </xf>
    <xf numFmtId="0" fontId="42" fillId="6" borderId="0" xfId="14" applyFont="1" applyFill="1" applyBorder="1" applyAlignment="1" applyProtection="1">
      <alignment horizontal="center" vertical="center" wrapText="1"/>
    </xf>
    <xf numFmtId="0" fontId="64" fillId="2" borderId="0" xfId="14" applyFont="1" applyFill="1" applyBorder="1" applyAlignment="1" applyProtection="1">
      <alignment horizontal="left"/>
    </xf>
    <xf numFmtId="0" fontId="63" fillId="3" borderId="9" xfId="14" applyFont="1" applyFill="1" applyBorder="1" applyAlignment="1" applyProtection="1">
      <alignment horizontal="left"/>
    </xf>
    <xf numFmtId="0" fontId="63" fillId="3" borderId="9" xfId="14" applyFont="1" applyFill="1" applyBorder="1" applyAlignment="1" applyProtection="1">
      <alignment horizontal="left" wrapText="1"/>
    </xf>
    <xf numFmtId="0" fontId="63" fillId="3" borderId="0" xfId="14" applyFont="1" applyFill="1" applyBorder="1" applyAlignment="1" applyProtection="1">
      <alignment horizontal="left"/>
    </xf>
    <xf numFmtId="0" fontId="63" fillId="3" borderId="10" xfId="14" applyFont="1" applyFill="1" applyBorder="1" applyAlignment="1" applyProtection="1">
      <alignment horizontal="left"/>
    </xf>
    <xf numFmtId="165" fontId="63" fillId="2" borderId="15" xfId="14" applyNumberFormat="1" applyFont="1" applyFill="1" applyBorder="1" applyAlignment="1" applyProtection="1">
      <alignment horizontal="center"/>
    </xf>
    <xf numFmtId="0" fontId="71" fillId="4" borderId="0" xfId="14" applyNumberFormat="1" applyFont="1" applyFill="1" applyAlignment="1" applyProtection="1">
      <alignment horizontal="left" vertical="top" wrapText="1"/>
      <protection locked="0"/>
    </xf>
    <xf numFmtId="0" fontId="64" fillId="2" borderId="18" xfId="14" applyFont="1" applyFill="1" applyBorder="1" applyAlignment="1" applyProtection="1">
      <alignment horizontal="left"/>
    </xf>
    <xf numFmtId="0" fontId="64" fillId="4" borderId="18" xfId="14" applyFont="1" applyFill="1" applyBorder="1" applyAlignment="1" applyProtection="1">
      <alignment horizontal="left"/>
    </xf>
    <xf numFmtId="0" fontId="64" fillId="4" borderId="47" xfId="14" applyFont="1" applyFill="1" applyBorder="1" applyAlignment="1" applyProtection="1">
      <alignment horizontal="left"/>
    </xf>
    <xf numFmtId="37" fontId="117" fillId="0" borderId="0" xfId="12" applyFont="1" applyFill="1" applyProtection="1">
      <protection locked="0"/>
    </xf>
    <xf numFmtId="0" fontId="34" fillId="4" borderId="9" xfId="7" applyFont="1" applyFill="1" applyBorder="1" applyAlignment="1" applyProtection="1">
      <alignment horizontal="left"/>
    </xf>
    <xf numFmtId="0" fontId="34" fillId="2" borderId="9" xfId="7" applyFont="1" applyFill="1" applyBorder="1" applyAlignment="1" applyProtection="1">
      <alignment horizontal="left"/>
    </xf>
    <xf numFmtId="0" fontId="34" fillId="2" borderId="10" xfId="7" applyFont="1" applyFill="1" applyBorder="1" applyAlignment="1" applyProtection="1">
      <alignment horizontal="left"/>
    </xf>
    <xf numFmtId="0" fontId="36" fillId="2" borderId="9" xfId="7" applyFont="1" applyFill="1" applyBorder="1" applyAlignment="1" applyProtection="1">
      <alignment horizontal="left"/>
    </xf>
    <xf numFmtId="0" fontId="34" fillId="3" borderId="0" xfId="7" applyFont="1" applyFill="1" applyBorder="1" applyAlignment="1" applyProtection="1">
      <alignment horizontal="left"/>
    </xf>
    <xf numFmtId="0" fontId="33" fillId="6" borderId="0" xfId="7" applyFont="1" applyFill="1" applyBorder="1" applyAlignment="1" applyProtection="1">
      <alignment horizontal="center" vertical="center" wrapText="1"/>
    </xf>
    <xf numFmtId="0" fontId="34" fillId="4" borderId="18" xfId="7" applyFont="1" applyFill="1" applyBorder="1" applyAlignment="1" applyProtection="1">
      <alignment horizontal="left"/>
    </xf>
    <xf numFmtId="0" fontId="34" fillId="2" borderId="15" xfId="7" applyFont="1" applyFill="1" applyBorder="1" applyAlignment="1" applyProtection="1">
      <alignment horizontal="center"/>
    </xf>
    <xf numFmtId="0" fontId="46" fillId="2" borderId="0" xfId="7" applyFont="1" applyFill="1" applyBorder="1" applyAlignment="1" applyProtection="1">
      <alignment horizontal="left" vertical="top" wrapText="1"/>
      <protection locked="0"/>
    </xf>
    <xf numFmtId="0" fontId="71" fillId="2" borderId="0" xfId="7" applyFont="1" applyFill="1" applyBorder="1" applyAlignment="1" applyProtection="1">
      <alignment horizontal="left" vertical="top" wrapText="1"/>
      <protection locked="0"/>
    </xf>
    <xf numFmtId="0" fontId="36" fillId="2" borderId="10" xfId="7" applyFont="1" applyFill="1" applyBorder="1" applyAlignment="1" applyProtection="1">
      <alignment horizontal="left"/>
    </xf>
    <xf numFmtId="0" fontId="34" fillId="2" borderId="9" xfId="7" applyFont="1" applyFill="1" applyBorder="1" applyAlignment="1" applyProtection="1">
      <alignment horizontal="left" wrapText="1"/>
    </xf>
    <xf numFmtId="0" fontId="67" fillId="2" borderId="0" xfId="7" applyFont="1" applyFill="1" applyBorder="1" applyAlignment="1" applyProtection="1">
      <alignment horizontal="center"/>
    </xf>
    <xf numFmtId="37" fontId="117" fillId="0" borderId="0" xfId="13" applyFont="1" applyFill="1" applyAlignment="1" applyProtection="1">
      <protection locked="0"/>
    </xf>
    <xf numFmtId="0" fontId="64" fillId="2" borderId="9" xfId="7" applyFont="1" applyFill="1" applyBorder="1" applyAlignment="1" applyProtection="1">
      <alignment horizontal="left"/>
    </xf>
    <xf numFmtId="0" fontId="64" fillId="0" borderId="9" xfId="7" applyFont="1" applyFill="1" applyBorder="1" applyAlignment="1" applyProtection="1">
      <alignment horizontal="left"/>
    </xf>
    <xf numFmtId="0" fontId="46" fillId="4" borderId="0" xfId="7" applyFont="1" applyFill="1" applyAlignment="1" applyProtection="1">
      <alignment horizontal="left" vertical="top" wrapText="1"/>
      <protection locked="0"/>
    </xf>
    <xf numFmtId="0" fontId="46" fillId="4" borderId="0" xfId="7" applyFont="1" applyFill="1" applyBorder="1" applyAlignment="1" applyProtection="1">
      <alignment horizontal="left" vertical="top"/>
      <protection locked="0"/>
    </xf>
    <xf numFmtId="0" fontId="43" fillId="3" borderId="0" xfId="7" applyFont="1" applyFill="1" applyAlignment="1" applyProtection="1">
      <alignment horizontal="left"/>
    </xf>
    <xf numFmtId="0" fontId="50" fillId="2" borderId="0" xfId="7" applyFont="1" applyFill="1" applyBorder="1" applyAlignment="1" applyProtection="1">
      <alignment horizontal="left"/>
    </xf>
    <xf numFmtId="0" fontId="51" fillId="2" borderId="0" xfId="7" quotePrefix="1" applyFont="1" applyFill="1" applyBorder="1" applyAlignment="1" applyProtection="1">
      <alignment horizontal="left"/>
    </xf>
    <xf numFmtId="0" fontId="51" fillId="2" borderId="10" xfId="7" applyFont="1" applyFill="1" applyBorder="1" applyAlignment="1" applyProtection="1">
      <alignment horizontal="left"/>
    </xf>
    <xf numFmtId="0" fontId="49" fillId="2" borderId="0" xfId="7" applyFont="1" applyFill="1" applyBorder="1" applyAlignment="1" applyProtection="1">
      <alignment horizontal="left"/>
    </xf>
    <xf numFmtId="0" fontId="49" fillId="4" borderId="0" xfId="7" applyNumberFormat="1" applyFont="1" applyFill="1" applyBorder="1" applyAlignment="1" applyProtection="1">
      <alignment horizontal="left" vertical="top" wrapText="1"/>
      <protection locked="0"/>
    </xf>
    <xf numFmtId="0" fontId="49" fillId="4" borderId="0" xfId="7" applyFont="1" applyFill="1" applyBorder="1" applyAlignment="1" applyProtection="1">
      <alignment horizontal="left" vertical="top" wrapText="1"/>
      <protection locked="0"/>
    </xf>
    <xf numFmtId="0" fontId="51" fillId="4" borderId="0" xfId="7" applyFont="1" applyFill="1" applyBorder="1" applyAlignment="1" applyProtection="1">
      <alignment horizontal="left" vertical="top" wrapText="1"/>
      <protection locked="0"/>
    </xf>
    <xf numFmtId="0" fontId="46" fillId="2" borderId="0" xfId="14" applyFont="1" applyFill="1" applyAlignment="1" applyProtection="1">
      <alignment horizontal="left" vertical="top"/>
      <protection locked="0"/>
    </xf>
    <xf numFmtId="0" fontId="63" fillId="2" borderId="0" xfId="14" applyFont="1" applyFill="1" applyBorder="1" applyAlignment="1" applyProtection="1">
      <alignment horizontal="left"/>
    </xf>
    <xf numFmtId="0" fontId="64" fillId="2" borderId="7" xfId="14" applyFont="1" applyFill="1" applyBorder="1" applyAlignment="1" applyProtection="1">
      <alignment horizontal="left"/>
    </xf>
    <xf numFmtId="0" fontId="64" fillId="2" borderId="10" xfId="14" applyFont="1" applyFill="1" applyBorder="1" applyAlignment="1" applyProtection="1">
      <alignment horizontal="left"/>
    </xf>
    <xf numFmtId="0" fontId="63" fillId="2" borderId="10" xfId="14" applyFont="1" applyFill="1" applyBorder="1" applyAlignment="1" applyProtection="1">
      <alignment horizontal="left"/>
    </xf>
    <xf numFmtId="0" fontId="40" fillId="2" borderId="0" xfId="7" applyFont="1" applyFill="1" applyAlignment="1" applyProtection="1">
      <alignment horizontal="left"/>
      <protection locked="0"/>
    </xf>
    <xf numFmtId="0" fontId="40" fillId="4" borderId="0" xfId="7" applyFont="1" applyFill="1" applyAlignment="1" applyProtection="1">
      <alignment horizontal="left" wrapText="1"/>
      <protection locked="0"/>
    </xf>
    <xf numFmtId="0" fontId="40" fillId="0" borderId="0" xfId="7" applyFont="1" applyFill="1" applyAlignment="1" applyProtection="1">
      <alignment horizontal="left"/>
      <protection locked="0"/>
    </xf>
    <xf numFmtId="0" fontId="40" fillId="3" borderId="0" xfId="7" applyFont="1" applyFill="1" applyAlignment="1" applyProtection="1">
      <alignment horizontal="left"/>
      <protection locked="0"/>
    </xf>
    <xf numFmtId="0" fontId="34" fillId="2" borderId="9" xfId="7" quotePrefix="1" applyFont="1" applyFill="1" applyBorder="1" applyAlignment="1" applyProtection="1">
      <alignment horizontal="left"/>
    </xf>
    <xf numFmtId="0" fontId="34" fillId="4" borderId="9" xfId="7" quotePrefix="1" applyFont="1" applyFill="1" applyBorder="1" applyAlignment="1" applyProtection="1">
      <alignment horizontal="left"/>
    </xf>
    <xf numFmtId="0" fontId="40" fillId="3" borderId="0" xfId="7" applyFont="1" applyFill="1" applyAlignment="1" applyProtection="1">
      <alignment horizontal="left" vertical="top"/>
      <protection locked="0"/>
    </xf>
    <xf numFmtId="0" fontId="34" fillId="3" borderId="9" xfId="7" applyFont="1" applyFill="1" applyBorder="1" applyAlignment="1" applyProtection="1">
      <alignment horizontal="left"/>
    </xf>
    <xf numFmtId="0" fontId="36" fillId="3" borderId="0" xfId="7" applyFont="1" applyFill="1" applyBorder="1" applyAlignment="1" applyProtection="1">
      <alignment horizontal="left"/>
    </xf>
    <xf numFmtId="0" fontId="40" fillId="4" borderId="0" xfId="7" applyFont="1" applyFill="1" applyAlignment="1" applyProtection="1">
      <alignment horizontal="left" vertical="top" wrapText="1"/>
      <protection locked="0"/>
    </xf>
    <xf numFmtId="0" fontId="34" fillId="0" borderId="9" xfId="7" applyFont="1" applyFill="1" applyBorder="1" applyAlignment="1" applyProtection="1">
      <alignment horizontal="left"/>
    </xf>
    <xf numFmtId="0" fontId="40" fillId="2" borderId="0" xfId="7" applyFont="1" applyFill="1" applyBorder="1" applyAlignment="1" applyProtection="1">
      <alignment horizontal="left"/>
    </xf>
    <xf numFmtId="0" fontId="40" fillId="3" borderId="0" xfId="7" applyFont="1" applyFill="1" applyBorder="1" applyAlignment="1" applyProtection="1">
      <alignment horizontal="left"/>
    </xf>
    <xf numFmtId="0" fontId="46" fillId="2" borderId="0" xfId="7" applyFont="1" applyFill="1" applyAlignment="1" applyProtection="1">
      <alignment horizontal="left" vertical="top"/>
      <protection locked="0"/>
    </xf>
    <xf numFmtId="0" fontId="64" fillId="2" borderId="10" xfId="7" applyFont="1" applyFill="1" applyBorder="1" applyAlignment="1" applyProtection="1">
      <alignment horizontal="left"/>
    </xf>
    <xf numFmtId="0" fontId="63" fillId="2" borderId="10" xfId="7" applyFont="1" applyFill="1" applyBorder="1" applyAlignment="1" applyProtection="1">
      <alignment horizontal="left"/>
    </xf>
    <xf numFmtId="0" fontId="46" fillId="4" borderId="0" xfId="7" applyFont="1" applyFill="1" applyAlignment="1" applyProtection="1">
      <alignment horizontal="left" vertical="top"/>
      <protection locked="0"/>
    </xf>
    <xf numFmtId="0" fontId="63" fillId="4" borderId="9" xfId="7" applyFont="1" applyFill="1" applyBorder="1" applyAlignment="1" applyProtection="1">
      <alignment horizontal="left"/>
    </xf>
    <xf numFmtId="0" fontId="63" fillId="2" borderId="9" xfId="7" applyFont="1" applyFill="1" applyBorder="1" applyAlignment="1" applyProtection="1">
      <alignment horizontal="left"/>
    </xf>
    <xf numFmtId="0" fontId="46" fillId="2" borderId="0" xfId="7" applyFont="1" applyFill="1" applyAlignment="1" applyProtection="1">
      <alignment horizontal="left"/>
      <protection locked="0"/>
    </xf>
    <xf numFmtId="0" fontId="49" fillId="2" borderId="10" xfId="14" applyFont="1" applyFill="1" applyBorder="1" applyAlignment="1" applyProtection="1">
      <alignment horizontal="left"/>
    </xf>
    <xf numFmtId="0" fontId="49" fillId="2" borderId="9" xfId="14" applyFont="1" applyFill="1" applyBorder="1" applyAlignment="1" applyProtection="1">
      <alignment horizontal="left"/>
    </xf>
    <xf numFmtId="0" fontId="42" fillId="6" borderId="0" xfId="14" applyFont="1" applyFill="1" applyBorder="1" applyAlignment="1" applyProtection="1">
      <alignment horizontal="center"/>
    </xf>
    <xf numFmtId="0" fontId="51" fillId="2" borderId="10" xfId="14" applyFont="1" applyFill="1" applyBorder="1" applyAlignment="1" applyProtection="1">
      <alignment horizontal="left"/>
    </xf>
    <xf numFmtId="0" fontId="52" fillId="2" borderId="0" xfId="14" applyFont="1" applyFill="1" applyBorder="1" applyAlignment="1" applyProtection="1">
      <alignment horizontal="center"/>
    </xf>
    <xf numFmtId="0" fontId="43" fillId="2" borderId="0" xfId="14" applyFont="1" applyFill="1" applyAlignment="1" applyProtection="1">
      <alignment horizontal="center"/>
    </xf>
    <xf numFmtId="0" fontId="51" fillId="2" borderId="18" xfId="14" applyFont="1" applyFill="1" applyBorder="1" applyAlignment="1" applyProtection="1">
      <alignment horizontal="left"/>
    </xf>
    <xf numFmtId="165" fontId="49" fillId="2" borderId="15" xfId="14" applyNumberFormat="1" applyFont="1" applyFill="1" applyBorder="1" applyAlignment="1" applyProtection="1">
      <alignment horizontal="center"/>
    </xf>
    <xf numFmtId="0" fontId="51" fillId="3" borderId="0" xfId="14" applyFont="1" applyFill="1" applyBorder="1" applyAlignment="1" applyProtection="1">
      <alignment horizontal="left"/>
    </xf>
    <xf numFmtId="0" fontId="34" fillId="0" borderId="0" xfId="14" applyFont="1" applyFill="1" applyAlignment="1" applyProtection="1">
      <alignment horizontal="left" vertical="top"/>
      <protection locked="0"/>
    </xf>
    <xf numFmtId="0" fontId="34" fillId="4" borderId="0" xfId="14" applyFont="1" applyFill="1" applyAlignment="1" applyProtection="1">
      <alignment horizontal="left" vertical="top"/>
      <protection locked="0"/>
    </xf>
    <xf numFmtId="0" fontId="34" fillId="2" borderId="0" xfId="14" applyFont="1" applyFill="1" applyAlignment="1" applyProtection="1">
      <alignment horizontal="left" vertical="top" wrapText="1"/>
      <protection locked="0"/>
    </xf>
    <xf numFmtId="0" fontId="34" fillId="0" borderId="0" xfId="14" applyFont="1" applyFill="1" applyAlignment="1" applyProtection="1">
      <alignment horizontal="left" vertical="top" wrapText="1"/>
      <protection locked="0"/>
    </xf>
    <xf numFmtId="0" fontId="36" fillId="4" borderId="10" xfId="7" applyFont="1" applyFill="1" applyBorder="1" applyAlignment="1" applyProtection="1">
      <alignment horizontal="left"/>
    </xf>
    <xf numFmtId="37" fontId="90" fillId="3" borderId="0" xfId="19" applyFont="1" applyFill="1" applyAlignment="1" applyProtection="1">
      <alignment horizontal="left"/>
    </xf>
    <xf numFmtId="0" fontId="36" fillId="4" borderId="18" xfId="7" applyFont="1" applyFill="1" applyBorder="1" applyAlignment="1" applyProtection="1">
      <alignment horizontal="left"/>
    </xf>
    <xf numFmtId="0" fontId="34" fillId="4" borderId="10" xfId="7" applyFont="1" applyFill="1" applyBorder="1" applyAlignment="1" applyProtection="1">
      <alignment horizontal="left"/>
    </xf>
    <xf numFmtId="0" fontId="40" fillId="2" borderId="0" xfId="7" quotePrefix="1" applyFont="1" applyFill="1" applyBorder="1" applyAlignment="1" applyProtection="1">
      <alignment horizontal="left"/>
    </xf>
    <xf numFmtId="0" fontId="36" fillId="4" borderId="9" xfId="7" applyFont="1" applyFill="1" applyBorder="1" applyAlignment="1" applyProtection="1">
      <alignment horizontal="left"/>
    </xf>
    <xf numFmtId="0" fontId="90" fillId="2" borderId="0" xfId="7" applyFont="1" applyFill="1" applyBorder="1" applyAlignment="1" applyProtection="1">
      <alignment horizontal="left"/>
    </xf>
    <xf numFmtId="0" fontId="36" fillId="4" borderId="0" xfId="7" applyFont="1" applyFill="1" applyBorder="1" applyAlignment="1" applyProtection="1">
      <alignment horizontal="left"/>
    </xf>
    <xf numFmtId="0" fontId="40" fillId="3" borderId="0" xfId="19" applyNumberFormat="1" applyFont="1" applyFill="1" applyAlignment="1" applyProtection="1">
      <alignment horizontal="left"/>
    </xf>
    <xf numFmtId="0" fontId="92" fillId="4" borderId="0" xfId="7" applyFont="1" applyFill="1" applyBorder="1" applyAlignment="1" applyProtection="1">
      <alignment horizontal="left"/>
    </xf>
    <xf numFmtId="0" fontId="34" fillId="4" borderId="10" xfId="7" applyFont="1" applyFill="1" applyBorder="1" applyAlignment="1" applyProtection="1">
      <alignment horizontal="left" wrapText="1"/>
    </xf>
    <xf numFmtId="0" fontId="40" fillId="2" borderId="0" xfId="7" applyFont="1" applyFill="1" applyAlignment="1" applyProtection="1">
      <alignment horizontal="left" wrapText="1"/>
      <protection locked="0"/>
    </xf>
    <xf numFmtId="0" fontId="106" fillId="2" borderId="0" xfId="7" applyFont="1" applyFill="1" applyAlignment="1" applyProtection="1">
      <alignment horizontal="left" wrapText="1"/>
      <protection locked="0"/>
    </xf>
    <xf numFmtId="0" fontId="36" fillId="2" borderId="9" xfId="7" quotePrefix="1" applyFont="1" applyFill="1" applyBorder="1" applyAlignment="1" applyProtection="1">
      <alignment horizontal="left"/>
    </xf>
    <xf numFmtId="0" fontId="34" fillId="2" borderId="0" xfId="7" quotePrefix="1" applyFont="1" applyFill="1" applyAlignment="1" applyProtection="1">
      <alignment horizontal="center"/>
    </xf>
    <xf numFmtId="0" fontId="40" fillId="4" borderId="0" xfId="9" applyFont="1" applyFill="1" applyAlignment="1" applyProtection="1">
      <alignment horizontal="left"/>
      <protection locked="0"/>
    </xf>
    <xf numFmtId="0" fontId="36" fillId="4" borderId="0" xfId="9" applyFont="1" applyFill="1" applyBorder="1" applyAlignment="1" applyProtection="1">
      <alignment horizontal="left"/>
    </xf>
    <xf numFmtId="0" fontId="34" fillId="4" borderId="10" xfId="9" applyFont="1" applyFill="1" applyBorder="1" applyAlignment="1" applyProtection="1">
      <alignment horizontal="left"/>
    </xf>
    <xf numFmtId="0" fontId="36" fillId="4" borderId="10" xfId="9" applyFont="1" applyFill="1" applyBorder="1" applyAlignment="1" applyProtection="1">
      <alignment horizontal="left"/>
    </xf>
    <xf numFmtId="0" fontId="34" fillId="4" borderId="9" xfId="9" applyFont="1" applyFill="1" applyBorder="1" applyAlignment="1" applyProtection="1">
      <alignment horizontal="left"/>
    </xf>
    <xf numFmtId="37" fontId="107" fillId="4" borderId="0" xfId="23" applyFont="1" applyFill="1" applyAlignment="1" applyProtection="1">
      <alignment horizontal="center"/>
    </xf>
    <xf numFmtId="5" fontId="33" fillId="6" borderId="0" xfId="9" applyNumberFormat="1" applyFont="1" applyFill="1" applyBorder="1" applyAlignment="1" applyProtection="1">
      <alignment horizontal="center" vertical="center" wrapText="1"/>
    </xf>
    <xf numFmtId="0" fontId="34" fillId="4" borderId="0" xfId="9" applyFont="1" applyFill="1" applyBorder="1" applyAlignment="1" applyProtection="1">
      <alignment horizontal="left"/>
    </xf>
    <xf numFmtId="0" fontId="34" fillId="2" borderId="18" xfId="7" applyFont="1" applyFill="1" applyBorder="1" applyAlignment="1" applyProtection="1">
      <alignment horizontal="left" wrapText="1"/>
    </xf>
    <xf numFmtId="0" fontId="34" fillId="2" borderId="18" xfId="7" applyFont="1" applyFill="1" applyBorder="1" applyAlignment="1" applyProtection="1">
      <alignment horizontal="left"/>
    </xf>
    <xf numFmtId="0" fontId="64" fillId="2" borderId="0" xfId="7" applyFont="1" applyFill="1" applyAlignment="1" applyProtection="1">
      <alignment horizontal="left"/>
    </xf>
    <xf numFmtId="165" fontId="34" fillId="2" borderId="15" xfId="7" applyNumberFormat="1" applyFont="1" applyFill="1" applyBorder="1" applyAlignment="1" applyProtection="1">
      <alignment horizontal="center"/>
    </xf>
    <xf numFmtId="0" fontId="36" fillId="2" borderId="0" xfId="7" applyFont="1" applyFill="1" applyBorder="1" applyAlignment="1" applyProtection="1">
      <alignment horizontal="left" wrapText="1"/>
    </xf>
    <xf numFmtId="0" fontId="36" fillId="4" borderId="9" xfId="7" quotePrefix="1" applyFont="1" applyFill="1" applyBorder="1" applyAlignment="1" applyProtection="1">
      <alignment horizontal="left"/>
    </xf>
    <xf numFmtId="0" fontId="40" fillId="4" borderId="0" xfId="7" applyFont="1" applyFill="1" applyBorder="1" applyAlignment="1" applyProtection="1">
      <alignment horizontal="left"/>
    </xf>
    <xf numFmtId="0" fontId="66" fillId="4" borderId="0" xfId="7" applyFont="1" applyFill="1" applyBorder="1" applyAlignment="1" applyProtection="1">
      <alignment horizontal="left"/>
    </xf>
    <xf numFmtId="0" fontId="34" fillId="4" borderId="0" xfId="7" applyFont="1" applyFill="1" applyBorder="1" applyAlignment="1" applyProtection="1">
      <alignment horizontal="left"/>
    </xf>
    <xf numFmtId="0" fontId="36" fillId="4" borderId="10" xfId="7" quotePrefix="1" applyFont="1" applyFill="1" applyBorder="1" applyAlignment="1" applyProtection="1">
      <alignment horizontal="left"/>
    </xf>
    <xf numFmtId="0" fontId="34" fillId="4" borderId="10" xfId="7" quotePrefix="1" applyFont="1" applyFill="1" applyBorder="1" applyAlignment="1" applyProtection="1">
      <alignment horizontal="left"/>
    </xf>
    <xf numFmtId="0" fontId="36" fillId="4" borderId="9" xfId="7" applyFont="1" applyFill="1" applyBorder="1" applyAlignment="1" applyProtection="1">
      <alignment horizontal="left" wrapText="1"/>
    </xf>
    <xf numFmtId="0" fontId="42" fillId="6" borderId="0" xfId="7" applyFont="1" applyFill="1" applyBorder="1" applyAlignment="1" applyProtection="1">
      <alignment horizontal="center"/>
    </xf>
    <xf numFmtId="0" fontId="36" fillId="3" borderId="9" xfId="7" applyFont="1" applyFill="1" applyBorder="1" applyAlignment="1" applyProtection="1">
      <alignment horizontal="left"/>
    </xf>
    <xf numFmtId="0" fontId="36" fillId="3" borderId="9" xfId="7" applyFont="1" applyFill="1" applyBorder="1" applyAlignment="1" applyProtection="1">
      <alignment horizontal="left" wrapText="1"/>
    </xf>
    <xf numFmtId="0" fontId="40" fillId="2" borderId="0" xfId="7" applyNumberFormat="1" applyFont="1" applyFill="1" applyBorder="1" applyAlignment="1" applyProtection="1">
      <alignment horizontal="left"/>
    </xf>
    <xf numFmtId="0" fontId="42" fillId="6" borderId="0" xfId="7" applyFont="1" applyFill="1" applyBorder="1" applyAlignment="1" applyProtection="1">
      <alignment horizontal="center" vertical="center"/>
    </xf>
    <xf numFmtId="0" fontId="64" fillId="4" borderId="18" xfId="7" applyFont="1" applyFill="1" applyBorder="1" applyAlignment="1" applyProtection="1">
      <alignment horizontal="left"/>
    </xf>
    <xf numFmtId="5" fontId="63" fillId="4" borderId="10" xfId="7" applyNumberFormat="1" applyFont="1" applyFill="1" applyBorder="1" applyAlignment="1" applyProtection="1">
      <alignment horizontal="left"/>
    </xf>
    <xf numFmtId="37" fontId="40" fillId="4" borderId="0" xfId="20" applyFont="1" applyFill="1" applyAlignment="1" applyProtection="1">
      <alignment horizontal="left"/>
    </xf>
    <xf numFmtId="37" fontId="63" fillId="4" borderId="0" xfId="20" applyFont="1" applyFill="1" applyAlignment="1" applyProtection="1"/>
    <xf numFmtId="165" fontId="63" fillId="2" borderId="15" xfId="7" applyNumberFormat="1" applyFont="1" applyFill="1" applyBorder="1" applyAlignment="1" applyProtection="1">
      <alignment horizontal="center"/>
    </xf>
    <xf numFmtId="37" fontId="63" fillId="4" borderId="0" xfId="20" applyFont="1" applyFill="1" applyAlignment="1" applyProtection="1">
      <alignment horizontal="left"/>
    </xf>
    <xf numFmtId="0" fontId="63" fillId="4" borderId="10" xfId="7" applyFont="1" applyFill="1" applyBorder="1" applyAlignment="1" applyProtection="1">
      <alignment horizontal="left"/>
    </xf>
    <xf numFmtId="37" fontId="40" fillId="3" borderId="0" xfId="20" applyFont="1" applyFill="1" applyAlignment="1" applyProtection="1">
      <alignment horizontal="left" wrapText="1"/>
    </xf>
    <xf numFmtId="5" fontId="64" fillId="2" borderId="18" xfId="7" applyNumberFormat="1" applyFont="1" applyFill="1" applyBorder="1" applyAlignment="1" applyProtection="1">
      <alignment horizontal="left"/>
    </xf>
    <xf numFmtId="5" fontId="64" fillId="2" borderId="0" xfId="7" applyNumberFormat="1" applyFont="1" applyFill="1" applyBorder="1" applyAlignment="1" applyProtection="1"/>
    <xf numFmtId="5" fontId="64" fillId="3" borderId="10" xfId="7" applyNumberFormat="1" applyFont="1" applyFill="1" applyBorder="1" applyAlignment="1" applyProtection="1">
      <alignment horizontal="left"/>
    </xf>
    <xf numFmtId="5" fontId="64" fillId="3" borderId="0" xfId="7" applyNumberFormat="1" applyFont="1" applyFill="1" applyBorder="1" applyAlignment="1" applyProtection="1">
      <alignment wrapText="1"/>
    </xf>
    <xf numFmtId="5" fontId="64" fillId="3" borderId="0" xfId="7" applyNumberFormat="1" applyFont="1" applyFill="1" applyBorder="1" applyAlignment="1" applyProtection="1"/>
    <xf numFmtId="0" fontId="63" fillId="3" borderId="18" xfId="7" applyFont="1" applyFill="1" applyBorder="1" applyAlignment="1" applyProtection="1">
      <alignment horizontal="left" wrapText="1"/>
    </xf>
    <xf numFmtId="0" fontId="63" fillId="3" borderId="18" xfId="7" applyFont="1" applyFill="1" applyBorder="1" applyAlignment="1" applyProtection="1">
      <alignment horizontal="left"/>
    </xf>
    <xf numFmtId="5" fontId="64" fillId="3" borderId="18" xfId="7" applyNumberFormat="1" applyFont="1" applyFill="1" applyBorder="1" applyAlignment="1" applyProtection="1">
      <alignment horizontal="left"/>
    </xf>
    <xf numFmtId="37" fontId="40" fillId="3" borderId="0" xfId="20" applyFont="1" applyFill="1" applyAlignment="1" applyProtection="1">
      <alignment horizontal="left"/>
    </xf>
    <xf numFmtId="0" fontId="63" fillId="3" borderId="0" xfId="7" applyFont="1" applyFill="1" applyBorder="1" applyAlignment="1" applyProtection="1">
      <alignment horizontal="left" wrapText="1"/>
    </xf>
    <xf numFmtId="0" fontId="63" fillId="3" borderId="0" xfId="7" applyFont="1" applyFill="1" applyBorder="1" applyAlignment="1" applyProtection="1">
      <alignment horizontal="left"/>
    </xf>
    <xf numFmtId="0" fontId="64" fillId="3" borderId="10" xfId="7" applyFont="1" applyFill="1" applyBorder="1" applyAlignment="1" applyProtection="1">
      <alignment horizontal="left"/>
    </xf>
    <xf numFmtId="5" fontId="63" fillId="3" borderId="10" xfId="7" applyNumberFormat="1" applyFont="1" applyFill="1" applyBorder="1" applyAlignment="1" applyProtection="1">
      <alignment horizontal="left"/>
    </xf>
    <xf numFmtId="5" fontId="63" fillId="3" borderId="9" xfId="7" applyNumberFormat="1" applyFont="1" applyFill="1" applyBorder="1" applyAlignment="1" applyProtection="1">
      <alignment horizontal="left"/>
    </xf>
    <xf numFmtId="37" fontId="40" fillId="4" borderId="0" xfId="20" applyFont="1" applyFill="1" applyAlignment="1" applyProtection="1">
      <alignment horizontal="left" wrapText="1"/>
    </xf>
    <xf numFmtId="0" fontId="64" fillId="3" borderId="0" xfId="7" applyFont="1" applyFill="1" applyBorder="1" applyAlignment="1" applyProtection="1">
      <alignment horizontal="left"/>
    </xf>
    <xf numFmtId="5" fontId="63" fillId="3" borderId="10" xfId="7" quotePrefix="1" applyNumberFormat="1" applyFont="1" applyFill="1" applyBorder="1" applyAlignment="1" applyProtection="1">
      <alignment horizontal="left"/>
    </xf>
    <xf numFmtId="0" fontId="34" fillId="2" borderId="0" xfId="7" applyFont="1" applyFill="1" applyBorder="1" applyAlignment="1" applyProtection="1">
      <alignment horizontal="left" vertical="top"/>
      <protection locked="0"/>
    </xf>
    <xf numFmtId="0" fontId="34" fillId="2" borderId="0" xfId="7" applyFont="1" applyFill="1" applyBorder="1" applyAlignment="1" applyProtection="1">
      <alignment horizontal="left" vertical="top" wrapText="1"/>
      <protection locked="0"/>
    </xf>
    <xf numFmtId="0" fontId="51" fillId="2" borderId="9" xfId="7" applyFont="1" applyFill="1" applyBorder="1" applyAlignment="1" applyProtection="1">
      <alignment horizontal="left"/>
    </xf>
    <xf numFmtId="0" fontId="51" fillId="2" borderId="0" xfId="7" applyFont="1" applyFill="1" applyBorder="1" applyAlignment="1" applyProtection="1">
      <alignment horizontal="left"/>
    </xf>
    <xf numFmtId="0" fontId="49" fillId="2" borderId="9" xfId="7" applyFont="1" applyFill="1" applyBorder="1" applyAlignment="1" applyProtection="1">
      <alignment horizontal="left"/>
    </xf>
    <xf numFmtId="0" fontId="51" fillId="2" borderId="10" xfId="7" applyFont="1" applyFill="1" applyBorder="1" applyAlignment="1" applyProtection="1">
      <alignment horizontal="left" wrapText="1"/>
    </xf>
    <xf numFmtId="0" fontId="49" fillId="2" borderId="18" xfId="7" applyFont="1" applyFill="1" applyBorder="1" applyAlignment="1" applyProtection="1">
      <alignment horizontal="left"/>
    </xf>
    <xf numFmtId="0" fontId="5" fillId="7" borderId="0" xfId="7" applyFont="1" applyFill="1" applyBorder="1" applyAlignment="1" applyProtection="1">
      <alignment horizontal="left"/>
    </xf>
    <xf numFmtId="0" fontId="2" fillId="5" borderId="43" xfId="7" applyFont="1" applyFill="1" applyBorder="1" applyAlignment="1" applyProtection="1">
      <alignment horizontal="left"/>
    </xf>
    <xf numFmtId="0" fontId="2" fillId="5" borderId="47" xfId="7" applyFont="1" applyFill="1" applyBorder="1" applyAlignment="1" applyProtection="1">
      <alignment horizontal="left"/>
    </xf>
    <xf numFmtId="0" fontId="1" fillId="5" borderId="45" xfId="7" applyFont="1" applyFill="1" applyBorder="1" applyAlignment="1" applyProtection="1">
      <alignment horizontal="left"/>
    </xf>
    <xf numFmtId="0" fontId="5" fillId="5" borderId="0" xfId="7" applyFont="1" applyFill="1" applyBorder="1" applyAlignment="1" applyProtection="1">
      <alignment horizontal="left"/>
    </xf>
    <xf numFmtId="0" fontId="14" fillId="6" borderId="0" xfId="7" applyFont="1" applyFill="1" applyBorder="1" applyAlignment="1" applyProtection="1">
      <alignment horizontal="center" vertical="center" wrapText="1"/>
    </xf>
    <xf numFmtId="0" fontId="2" fillId="5" borderId="0" xfId="7" applyFont="1" applyFill="1" applyBorder="1" applyAlignment="1" applyProtection="1">
      <alignment horizontal="left"/>
    </xf>
    <xf numFmtId="0" fontId="1" fillId="5" borderId="0" xfId="7" applyFont="1" applyFill="1" applyBorder="1" applyAlignment="1" applyProtection="1">
      <alignment horizontal="left"/>
    </xf>
    <xf numFmtId="0" fontId="51" fillId="3" borderId="0" xfId="7" applyFont="1" applyFill="1" applyBorder="1" applyAlignment="1" applyProtection="1">
      <alignment horizontal="left"/>
    </xf>
    <xf numFmtId="0" fontId="49" fillId="3" borderId="0" xfId="7" applyFont="1" applyFill="1" applyBorder="1" applyAlignment="1" applyProtection="1">
      <alignment horizontal="left"/>
    </xf>
    <xf numFmtId="0" fontId="51" fillId="0" borderId="0" xfId="7" applyFont="1" applyFill="1" applyBorder="1" applyAlignment="1" applyProtection="1">
      <alignment horizontal="left"/>
    </xf>
    <xf numFmtId="0" fontId="34" fillId="4" borderId="0" xfId="7" applyFont="1" applyFill="1" applyAlignment="1" applyProtection="1">
      <alignment horizontal="left" wrapText="1"/>
      <protection locked="0"/>
    </xf>
    <xf numFmtId="0" fontId="51" fillId="0" borderId="10" xfId="7" applyFont="1" applyFill="1" applyBorder="1" applyAlignment="1" applyProtection="1">
      <alignment horizontal="left"/>
    </xf>
    <xf numFmtId="0" fontId="40" fillId="3" borderId="0" xfId="7" applyFont="1" applyFill="1" applyBorder="1" applyAlignment="1" applyProtection="1">
      <alignment horizontal="left"/>
      <protection locked="0"/>
    </xf>
    <xf numFmtId="0" fontId="34" fillId="4" borderId="9" xfId="7" applyFont="1" applyFill="1" applyBorder="1" applyAlignment="1" applyProtection="1">
      <alignment horizontal="left" wrapText="1"/>
    </xf>
    <xf numFmtId="0" fontId="40" fillId="4" borderId="0" xfId="7" applyFont="1" applyFill="1" applyBorder="1" applyAlignment="1" applyProtection="1">
      <alignment horizontal="left" vertical="top" wrapText="1"/>
      <protection locked="0"/>
    </xf>
    <xf numFmtId="0" fontId="34" fillId="4" borderId="23" xfId="7" applyFont="1" applyFill="1" applyBorder="1" applyAlignment="1" applyProtection="1">
      <alignment horizontal="left" wrapText="1"/>
    </xf>
    <xf numFmtId="0" fontId="36" fillId="4" borderId="10" xfId="7" applyFont="1" applyFill="1" applyBorder="1" applyAlignment="1" applyProtection="1">
      <alignment horizontal="left" wrapText="1"/>
    </xf>
    <xf numFmtId="0" fontId="36" fillId="4" borderId="23" xfId="7" applyFont="1" applyFill="1" applyBorder="1" applyAlignment="1" applyProtection="1">
      <alignment horizontal="left"/>
    </xf>
    <xf numFmtId="165" fontId="51" fillId="2" borderId="3" xfId="7" applyNumberFormat="1" applyFont="1" applyFill="1" applyBorder="1" applyAlignment="1" applyProtection="1">
      <alignment horizontal="center"/>
    </xf>
    <xf numFmtId="165" fontId="51" fillId="2" borderId="64" xfId="7" applyNumberFormat="1" applyFont="1" applyFill="1" applyBorder="1" applyAlignment="1" applyProtection="1">
      <alignment horizontal="center"/>
    </xf>
    <xf numFmtId="165" fontId="51" fillId="2" borderId="4" xfId="7" applyNumberFormat="1" applyFont="1" applyFill="1" applyBorder="1" applyAlignment="1" applyProtection="1">
      <alignment horizontal="center"/>
    </xf>
    <xf numFmtId="165" fontId="51" fillId="2" borderId="5" xfId="7" applyNumberFormat="1" applyFont="1" applyFill="1" applyBorder="1" applyAlignment="1" applyProtection="1">
      <alignment horizontal="center"/>
    </xf>
    <xf numFmtId="0" fontId="51" fillId="2" borderId="0" xfId="7" applyFont="1" applyFill="1" applyBorder="1" applyAlignment="1" applyProtection="1">
      <alignment horizontal="left" wrapText="1"/>
    </xf>
    <xf numFmtId="0" fontId="34" fillId="3" borderId="0" xfId="7" applyFont="1" applyFill="1" applyBorder="1" applyAlignment="1" applyProtection="1">
      <alignment horizontal="left"/>
      <protection locked="0"/>
    </xf>
    <xf numFmtId="0" fontId="96" fillId="3" borderId="0" xfId="7" applyFont="1" applyFill="1" applyBorder="1" applyAlignment="1" applyProtection="1">
      <alignment horizontal="left"/>
      <protection locked="0"/>
    </xf>
    <xf numFmtId="165" fontId="49" fillId="2" borderId="1" xfId="7" applyNumberFormat="1" applyFont="1" applyFill="1" applyBorder="1" applyAlignment="1" applyProtection="1">
      <alignment horizontal="center"/>
    </xf>
    <xf numFmtId="165" fontId="49" fillId="2" borderId="15" xfId="7" applyNumberFormat="1" applyFont="1" applyFill="1" applyBorder="1" applyAlignment="1" applyProtection="1">
      <alignment horizontal="center"/>
    </xf>
    <xf numFmtId="0" fontId="63" fillId="0" borderId="10" xfId="7" applyFont="1" applyFill="1" applyBorder="1" applyAlignment="1" applyProtection="1">
      <alignment horizontal="left"/>
    </xf>
    <xf numFmtId="0" fontId="64" fillId="0" borderId="10" xfId="7" applyFont="1" applyFill="1" applyBorder="1" applyAlignment="1" applyProtection="1">
      <alignment horizontal="left"/>
    </xf>
    <xf numFmtId="0" fontId="40" fillId="2" borderId="0" xfId="7" applyFont="1" applyFill="1" applyBorder="1" applyAlignment="1" applyProtection="1">
      <alignment horizontal="left" vertical="top"/>
      <protection locked="0"/>
    </xf>
    <xf numFmtId="0" fontId="40" fillId="4" borderId="0" xfId="7" applyFont="1" applyFill="1" applyBorder="1" applyAlignment="1" applyProtection="1">
      <alignment horizontal="left" vertical="top"/>
      <protection locked="0"/>
    </xf>
    <xf numFmtId="165" fontId="34" fillId="4" borderId="15" xfId="7" applyNumberFormat="1" applyFont="1" applyFill="1" applyBorder="1" applyAlignment="1" applyProtection="1">
      <alignment horizontal="center"/>
    </xf>
    <xf numFmtId="0" fontId="36" fillId="4" borderId="0" xfId="7" applyFont="1" applyFill="1" applyAlignment="1" applyProtection="1">
      <alignment horizontal="left"/>
    </xf>
    <xf numFmtId="0" fontId="40" fillId="4" borderId="0" xfId="7" applyFont="1" applyFill="1" applyAlignment="1" applyProtection="1">
      <alignment horizontal="left"/>
    </xf>
    <xf numFmtId="0" fontId="40" fillId="4" borderId="0" xfId="7" applyFont="1" applyFill="1" applyBorder="1" applyAlignment="1" applyProtection="1">
      <alignment horizontal="left"/>
      <protection locked="0"/>
    </xf>
    <xf numFmtId="0" fontId="40" fillId="4" borderId="0" xfId="7" applyFont="1" applyFill="1" applyBorder="1" applyAlignment="1" applyProtection="1">
      <alignment horizontal="left" wrapText="1"/>
      <protection locked="0"/>
    </xf>
    <xf numFmtId="0" fontId="36" fillId="2" borderId="0" xfId="7" applyFont="1" applyFill="1" applyAlignment="1" applyProtection="1">
      <alignment horizontal="left"/>
    </xf>
    <xf numFmtId="0" fontId="90" fillId="4" borderId="0" xfId="7" quotePrefix="1" applyFont="1" applyFill="1" applyBorder="1" applyAlignment="1" applyProtection="1">
      <alignment horizontal="center"/>
    </xf>
    <xf numFmtId="0" fontId="36" fillId="3" borderId="18" xfId="7" applyFont="1" applyFill="1" applyBorder="1" applyAlignment="1" applyProtection="1">
      <alignment horizontal="left"/>
    </xf>
    <xf numFmtId="0" fontId="36" fillId="3" borderId="10" xfId="7" applyFont="1" applyFill="1" applyBorder="1" applyAlignment="1" applyProtection="1">
      <alignment horizontal="left" wrapText="1"/>
    </xf>
    <xf numFmtId="0" fontId="36" fillId="3" borderId="10" xfId="7" applyFont="1" applyFill="1" applyBorder="1" applyAlignment="1" applyProtection="1">
      <alignment horizontal="left"/>
    </xf>
    <xf numFmtId="0" fontId="36" fillId="4" borderId="0" xfId="7" applyFont="1" applyFill="1" applyBorder="1" applyAlignment="1" applyProtection="1">
      <alignment horizontal="left" wrapText="1"/>
    </xf>
    <xf numFmtId="0" fontId="34" fillId="3" borderId="10" xfId="7" applyFont="1" applyFill="1" applyBorder="1" applyAlignment="1" applyProtection="1">
      <alignment horizontal="left"/>
    </xf>
    <xf numFmtId="0" fontId="34" fillId="3" borderId="18" xfId="7" applyFont="1" applyFill="1" applyBorder="1" applyAlignment="1" applyProtection="1">
      <alignment horizontal="left"/>
    </xf>
    <xf numFmtId="0" fontId="34" fillId="2" borderId="0" xfId="7" applyFont="1" applyFill="1" applyAlignment="1" applyProtection="1">
      <alignment horizontal="left"/>
    </xf>
    <xf numFmtId="0" fontId="34" fillId="0" borderId="10" xfId="7" applyFont="1" applyFill="1" applyBorder="1" applyAlignment="1" applyProtection="1">
      <alignment horizontal="left"/>
    </xf>
    <xf numFmtId="0" fontId="49" fillId="2" borderId="10" xfId="7" applyFont="1" applyFill="1" applyBorder="1" applyAlignment="1" applyProtection="1">
      <alignment horizontal="left"/>
    </xf>
    <xf numFmtId="0" fontId="51" fillId="3" borderId="7" xfId="7" applyFont="1" applyFill="1" applyBorder="1" applyAlignment="1" applyProtection="1">
      <alignment horizontal="left"/>
    </xf>
    <xf numFmtId="0" fontId="51" fillId="3" borderId="0" xfId="7" applyFont="1" applyFill="1" applyAlignment="1" applyProtection="1">
      <alignment horizontal="left"/>
    </xf>
    <xf numFmtId="0" fontId="49" fillId="3" borderId="0" xfId="7" applyFont="1" applyFill="1" applyAlignment="1" applyProtection="1">
      <alignment horizontal="left"/>
    </xf>
    <xf numFmtId="0" fontId="49" fillId="3" borderId="7" xfId="7" applyFont="1" applyFill="1" applyBorder="1" applyAlignment="1" applyProtection="1">
      <alignment horizontal="left"/>
    </xf>
    <xf numFmtId="0" fontId="43" fillId="3" borderId="7" xfId="7" applyFont="1" applyFill="1" applyBorder="1" applyAlignment="1" applyProtection="1">
      <alignment horizontal="left"/>
    </xf>
    <xf numFmtId="10" fontId="49" fillId="4" borderId="10" xfId="1" applyNumberFormat="1" applyFont="1" applyFill="1" applyBorder="1" applyAlignment="1" applyProtection="1">
      <alignment horizontal="left"/>
    </xf>
    <xf numFmtId="10" fontId="49" fillId="4" borderId="23" xfId="1" applyNumberFormat="1" applyFont="1" applyFill="1" applyBorder="1" applyAlignment="1" applyProtection="1">
      <alignment horizontal="left"/>
    </xf>
    <xf numFmtId="37" fontId="40" fillId="2" borderId="0" xfId="8" applyFont="1" applyFill="1" applyBorder="1" applyAlignment="1" applyProtection="1">
      <alignment horizontal="left" vertical="top"/>
      <protection locked="0"/>
    </xf>
    <xf numFmtId="0" fontId="49" fillId="4" borderId="10" xfId="6" applyFont="1" applyFill="1" applyBorder="1" applyAlignment="1" applyProtection="1">
      <alignment horizontal="left"/>
    </xf>
    <xf numFmtId="0" fontId="49" fillId="4" borderId="23" xfId="6" applyFont="1" applyFill="1" applyBorder="1" applyAlignment="1" applyProtection="1">
      <alignment horizontal="left"/>
    </xf>
    <xf numFmtId="37" fontId="49" fillId="4" borderId="0" xfId="8" applyFont="1" applyFill="1" applyAlignment="1" applyProtection="1">
      <alignment horizontal="left" wrapText="1"/>
    </xf>
    <xf numFmtId="0" fontId="33" fillId="6" borderId="0" xfId="6" applyFont="1" applyFill="1" applyBorder="1" applyAlignment="1" applyProtection="1">
      <alignment horizontal="center" vertical="center" wrapText="1"/>
    </xf>
    <xf numFmtId="37" fontId="49" fillId="4" borderId="10" xfId="8" applyFont="1" applyFill="1" applyBorder="1" applyAlignment="1" applyProtection="1">
      <alignment horizontal="left"/>
    </xf>
    <xf numFmtId="0" fontId="43" fillId="4" borderId="0" xfId="10" applyFont="1" applyFill="1" applyBorder="1" applyAlignment="1" applyProtection="1">
      <alignment horizontal="left"/>
    </xf>
    <xf numFmtId="37" fontId="49" fillId="4" borderId="0" xfId="8" applyFont="1" applyFill="1" applyBorder="1" applyAlignment="1" applyProtection="1">
      <alignment horizontal="left"/>
    </xf>
    <xf numFmtId="165" fontId="49" fillId="4" borderId="4" xfId="4" applyNumberFormat="1" applyFont="1" applyFill="1" applyBorder="1" applyAlignment="1" applyProtection="1">
      <alignment horizontal="center"/>
    </xf>
    <xf numFmtId="10" fontId="49" fillId="4" borderId="9" xfId="1" applyNumberFormat="1" applyFont="1" applyFill="1" applyBorder="1" applyAlignment="1" applyProtection="1">
      <alignment horizontal="left"/>
    </xf>
    <xf numFmtId="10" fontId="49" fillId="4" borderId="22" xfId="1" applyNumberFormat="1" applyFont="1" applyFill="1" applyBorder="1" applyAlignment="1" applyProtection="1">
      <alignment horizontal="left"/>
    </xf>
    <xf numFmtId="0" fontId="42" fillId="6" borderId="0" xfId="6" applyFont="1" applyFill="1" applyBorder="1" applyAlignment="1" applyProtection="1">
      <alignment horizontal="center" vertical="center" wrapText="1"/>
    </xf>
    <xf numFmtId="0" fontId="63" fillId="2" borderId="0" xfId="6" applyFont="1" applyFill="1" applyBorder="1" applyAlignment="1" applyProtection="1">
      <alignment horizontal="left"/>
    </xf>
    <xf numFmtId="0" fontId="51" fillId="2" borderId="0" xfId="6" applyFont="1" applyFill="1" applyBorder="1" applyAlignment="1" applyProtection="1">
      <alignment horizontal="left"/>
    </xf>
    <xf numFmtId="0" fontId="51" fillId="2" borderId="7" xfId="6" applyFont="1" applyFill="1" applyBorder="1" applyAlignment="1" applyProtection="1">
      <alignment horizontal="left"/>
    </xf>
    <xf numFmtId="0" fontId="49" fillId="4" borderId="9" xfId="6" applyFont="1" applyFill="1" applyBorder="1" applyAlignment="1" applyProtection="1">
      <alignment horizontal="left"/>
    </xf>
    <xf numFmtId="0" fontId="49" fillId="4" borderId="22" xfId="6" applyFont="1" applyFill="1" applyBorder="1" applyAlignment="1" applyProtection="1">
      <alignment horizontal="left"/>
    </xf>
    <xf numFmtId="37" fontId="40" fillId="4" borderId="0" xfId="8" applyFont="1" applyFill="1" applyBorder="1" applyAlignment="1" applyProtection="1">
      <alignment horizontal="left" vertical="top" wrapText="1"/>
      <protection locked="0"/>
    </xf>
    <xf numFmtId="0" fontId="51" fillId="4" borderId="0" xfId="6" applyFont="1" applyFill="1" applyBorder="1" applyAlignment="1" applyProtection="1">
      <alignment horizontal="left"/>
    </xf>
    <xf numFmtId="0" fontId="51" fillId="4" borderId="7" xfId="6" applyFont="1" applyFill="1" applyBorder="1" applyAlignment="1" applyProtection="1">
      <alignment horizontal="left"/>
    </xf>
    <xf numFmtId="0" fontId="49" fillId="4" borderId="0" xfId="6" applyFont="1" applyFill="1" applyBorder="1" applyAlignment="1" applyProtection="1">
      <alignment horizontal="center"/>
    </xf>
    <xf numFmtId="0" fontId="51" fillId="4" borderId="0" xfId="6" applyFont="1" applyFill="1" applyBorder="1" applyAlignment="1" applyProtection="1">
      <alignment horizontal="left" wrapText="1"/>
    </xf>
    <xf numFmtId="0" fontId="49" fillId="4" borderId="18" xfId="6" applyFont="1" applyFill="1" applyBorder="1" applyAlignment="1" applyProtection="1">
      <alignment horizontal="left"/>
    </xf>
    <xf numFmtId="0" fontId="49" fillId="4" borderId="21" xfId="6" applyFont="1" applyFill="1" applyBorder="1" applyAlignment="1" applyProtection="1">
      <alignment horizontal="left"/>
    </xf>
    <xf numFmtId="0" fontId="40" fillId="2" borderId="4" xfId="7" applyFont="1" applyFill="1" applyBorder="1" applyAlignment="1" applyProtection="1">
      <alignment horizontal="center"/>
    </xf>
    <xf numFmtId="41" fontId="40" fillId="2" borderId="15" xfId="7" applyNumberFormat="1" applyFont="1" applyFill="1" applyBorder="1" applyAlignment="1" applyProtection="1">
      <alignment horizontal="right" wrapText="1"/>
    </xf>
    <xf numFmtId="41" fontId="40" fillId="2" borderId="13" xfId="7" applyNumberFormat="1" applyFont="1" applyFill="1" applyBorder="1" applyAlignment="1" applyProtection="1">
      <alignment horizontal="right" wrapText="1"/>
    </xf>
    <xf numFmtId="165" fontId="40" fillId="2" borderId="4" xfId="7" applyNumberFormat="1" applyFont="1" applyFill="1" applyBorder="1" applyAlignment="1" applyProtection="1">
      <alignment horizontal="center"/>
    </xf>
    <xf numFmtId="0" fontId="40" fillId="2" borderId="13" xfId="7" applyFont="1" applyFill="1" applyBorder="1" applyAlignment="1" applyProtection="1">
      <alignment horizontal="center"/>
    </xf>
    <xf numFmtId="165" fontId="41" fillId="2" borderId="3" xfId="7" applyNumberFormat="1" applyFont="1" applyFill="1" applyBorder="1" applyAlignment="1" applyProtection="1">
      <alignment horizontal="center"/>
    </xf>
    <xf numFmtId="165" fontId="41" fillId="2" borderId="4" xfId="7" applyNumberFormat="1" applyFont="1" applyFill="1" applyBorder="1" applyAlignment="1" applyProtection="1">
      <alignment horizontal="center"/>
    </xf>
    <xf numFmtId="0" fontId="79" fillId="2" borderId="0" xfId="7" quotePrefix="1" applyFont="1" applyFill="1" applyAlignment="1" applyProtection="1">
      <alignment horizontal="left"/>
    </xf>
    <xf numFmtId="0" fontId="82" fillId="4" borderId="0" xfId="7" applyFont="1" applyFill="1" applyBorder="1" applyAlignment="1" applyProtection="1">
      <alignment horizontal="left" wrapText="1"/>
      <protection locked="0"/>
    </xf>
    <xf numFmtId="0" fontId="81" fillId="4" borderId="0" xfId="7" applyFont="1" applyFill="1" applyBorder="1" applyAlignment="1" applyProtection="1">
      <alignment horizontal="left" wrapText="1"/>
      <protection locked="0"/>
    </xf>
    <xf numFmtId="0" fontId="41" fillId="2" borderId="9" xfId="7" applyFont="1" applyFill="1" applyBorder="1" applyAlignment="1" applyProtection="1">
      <alignment horizontal="left"/>
    </xf>
    <xf numFmtId="0" fontId="82" fillId="0" borderId="0" xfId="7" applyFont="1" applyFill="1" applyAlignment="1" applyProtection="1">
      <alignment horizontal="left"/>
      <protection locked="0"/>
    </xf>
    <xf numFmtId="0" fontId="81" fillId="0" borderId="0" xfId="7" quotePrefix="1" applyFont="1" applyFill="1" applyAlignment="1" applyProtection="1">
      <alignment horizontal="left"/>
      <protection locked="0"/>
    </xf>
    <xf numFmtId="0" fontId="40" fillId="2" borderId="0" xfId="7" applyFont="1" applyFill="1" applyBorder="1" applyAlignment="1" applyProtection="1">
      <alignment horizontal="center"/>
    </xf>
    <xf numFmtId="0" fontId="41" fillId="2" borderId="18" xfId="7" applyFont="1" applyFill="1" applyBorder="1" applyAlignment="1" applyProtection="1">
      <alignment horizontal="left"/>
    </xf>
    <xf numFmtId="37" fontId="73" fillId="0" borderId="0" xfId="34" applyFont="1" applyFill="1" applyProtection="1"/>
    <xf numFmtId="37" fontId="43" fillId="0" borderId="0" xfId="34" applyFont="1" applyFill="1" applyProtection="1"/>
    <xf numFmtId="0" fontId="74" fillId="6" borderId="0" xfId="7" applyFont="1" applyFill="1" applyAlignment="1" applyProtection="1">
      <alignment horizontal="center" wrapText="1"/>
    </xf>
    <xf numFmtId="0" fontId="63" fillId="2" borderId="4" xfId="7" applyFont="1" applyFill="1" applyBorder="1" applyAlignment="1" applyProtection="1">
      <alignment horizontal="center" wrapText="1"/>
    </xf>
    <xf numFmtId="0" fontId="63" fillId="2" borderId="0" xfId="7" quotePrefix="1" applyFont="1" applyFill="1" applyBorder="1" applyAlignment="1" applyProtection="1">
      <alignment horizontal="left" wrapText="1"/>
    </xf>
    <xf numFmtId="0" fontId="63" fillId="2" borderId="0" xfId="7" quotePrefix="1" applyFont="1" applyFill="1" applyAlignment="1" applyProtection="1">
      <alignment horizontal="right" wrapText="1" indent="1"/>
    </xf>
    <xf numFmtId="0" fontId="63" fillId="2" borderId="13" xfId="7" quotePrefix="1" applyFont="1" applyFill="1" applyBorder="1" applyAlignment="1" applyProtection="1">
      <alignment horizontal="right" wrapText="1" indent="1"/>
    </xf>
    <xf numFmtId="0" fontId="40" fillId="4" borderId="0" xfId="7" applyFont="1" applyFill="1" applyAlignment="1" applyProtection="1">
      <alignment horizontal="left"/>
      <protection locked="0"/>
    </xf>
    <xf numFmtId="37" fontId="117" fillId="0" borderId="0" xfId="21" applyFont="1" applyFill="1" applyAlignment="1" applyProtection="1">
      <alignment horizontal="left"/>
      <protection locked="0"/>
    </xf>
    <xf numFmtId="37" fontId="117" fillId="0" borderId="0" xfId="21" applyFont="1" applyFill="1" applyProtection="1">
      <protection locked="0"/>
    </xf>
    <xf numFmtId="0" fontId="63" fillId="4" borderId="10" xfId="7" quotePrefix="1" applyFont="1" applyFill="1" applyBorder="1" applyAlignment="1" applyProtection="1">
      <alignment horizontal="left"/>
    </xf>
    <xf numFmtId="0" fontId="64" fillId="4" borderId="10" xfId="7" applyFont="1" applyFill="1" applyBorder="1" applyAlignment="1" applyProtection="1">
      <alignment horizontal="left"/>
    </xf>
    <xf numFmtId="0" fontId="63" fillId="4" borderId="0" xfId="7" quotePrefix="1" applyFont="1" applyFill="1" applyAlignment="1" applyProtection="1">
      <alignment horizontal="right" wrapText="1" indent="1"/>
    </xf>
    <xf numFmtId="0" fontId="63" fillId="4" borderId="13" xfId="7" quotePrefix="1" applyFont="1" applyFill="1" applyBorder="1" applyAlignment="1" applyProtection="1">
      <alignment horizontal="right" wrapText="1" indent="1"/>
    </xf>
    <xf numFmtId="49" fontId="64" fillId="4" borderId="0" xfId="22" applyNumberFormat="1" applyFont="1" applyFill="1" applyBorder="1" applyAlignment="1" applyProtection="1">
      <alignment horizontal="left" vertical="center"/>
    </xf>
    <xf numFmtId="0" fontId="63" fillId="4" borderId="9" xfId="7" quotePrefix="1" applyFont="1" applyFill="1" applyBorder="1" applyAlignment="1" applyProtection="1">
      <alignment horizontal="left"/>
    </xf>
    <xf numFmtId="0" fontId="74" fillId="6" borderId="0" xfId="7" applyFont="1" applyFill="1" applyAlignment="1" applyProtection="1">
      <alignment horizontal="center" vertical="center" wrapText="1"/>
    </xf>
    <xf numFmtId="0" fontId="63" fillId="4" borderId="4" xfId="7" applyFont="1" applyFill="1" applyBorder="1" applyAlignment="1" applyProtection="1">
      <alignment horizontal="center"/>
    </xf>
    <xf numFmtId="0" fontId="63" fillId="4" borderId="0" xfId="7" applyFont="1" applyFill="1" applyAlignment="1" applyProtection="1">
      <alignment horizontal="center"/>
    </xf>
    <xf numFmtId="0" fontId="117" fillId="6" borderId="0" xfId="7" applyFont="1" applyFill="1" applyAlignment="1" applyProtection="1">
      <alignment horizontal="center" wrapText="1"/>
    </xf>
    <xf numFmtId="0" fontId="63" fillId="2" borderId="13" xfId="7" quotePrefix="1" applyFont="1" applyFill="1" applyBorder="1" applyAlignment="1" applyProtection="1">
      <alignment horizontal="center" wrapText="1"/>
    </xf>
    <xf numFmtId="0" fontId="46" fillId="2" borderId="0" xfId="14" applyFont="1" applyFill="1" applyAlignment="1" applyProtection="1">
      <alignment horizontal="left"/>
      <protection locked="0"/>
    </xf>
    <xf numFmtId="0" fontId="43" fillId="2" borderId="0" xfId="14" applyFont="1" applyFill="1" applyBorder="1" applyAlignment="1" applyProtection="1">
      <alignment horizontal="left"/>
    </xf>
    <xf numFmtId="0" fontId="46" fillId="3" borderId="0" xfId="14" applyFont="1" applyFill="1" applyAlignment="1" applyProtection="1">
      <alignment horizontal="left"/>
      <protection locked="0"/>
    </xf>
    <xf numFmtId="0" fontId="46" fillId="4" borderId="0" xfId="14" applyFont="1" applyFill="1" applyAlignment="1" applyProtection="1">
      <alignment horizontal="left" wrapText="1"/>
      <protection locked="0"/>
    </xf>
  </cellXfs>
  <cellStyles count="1029">
    <cellStyle name="%" xfId="361"/>
    <cellStyle name="%_Display" xfId="362"/>
    <cellStyle name="%_Display_1" xfId="363"/>
    <cellStyle name="%_Display_2" xfId="364"/>
    <cellStyle name="%_Display_Display" xfId="365"/>
    <cellStyle name="%_Display_Display_1" xfId="366"/>
    <cellStyle name="=C:\WINNT35\SYSTEM32\COMMAND.COM" xfId="367"/>
    <cellStyle name="20% - Accent1 2" xfId="368"/>
    <cellStyle name="20% - Accent2 2" xfId="369"/>
    <cellStyle name="20% - Accent3 2" xfId="370"/>
    <cellStyle name="20% - Accent4 2" xfId="371"/>
    <cellStyle name="20% - Accent5 2" xfId="372"/>
    <cellStyle name="20% - Accent6 2" xfId="373"/>
    <cellStyle name="40% - Accent1 2" xfId="374"/>
    <cellStyle name="40% - Accent2 2" xfId="375"/>
    <cellStyle name="40% - Accent3 2" xfId="376"/>
    <cellStyle name="40% - Accent4 2" xfId="377"/>
    <cellStyle name="40% - Accent5 2" xfId="378"/>
    <cellStyle name="40% - Accent6 2" xfId="379"/>
    <cellStyle name="60% - Accent1 2" xfId="380"/>
    <cellStyle name="60% - Accent2 2" xfId="381"/>
    <cellStyle name="60% - Accent3 2" xfId="382"/>
    <cellStyle name="60% - Accent4 2" xfId="383"/>
    <cellStyle name="60% - Accent5 2" xfId="384"/>
    <cellStyle name="60% - Accent6 2" xfId="385"/>
    <cellStyle name="Accent1 2" xfId="386"/>
    <cellStyle name="Accent2 2" xfId="387"/>
    <cellStyle name="Accent3 2" xfId="388"/>
    <cellStyle name="Accent4 2" xfId="389"/>
    <cellStyle name="Accent5 2" xfId="390"/>
    <cellStyle name="Accent6 2" xfId="391"/>
    <cellStyle name="Bad 2" xfId="392"/>
    <cellStyle name="Calc Currency (0)" xfId="50"/>
    <cellStyle name="Calculation 2" xfId="51"/>
    <cellStyle name="Calculation 2 2" xfId="52"/>
    <cellStyle name="Calculation 2 2 2" xfId="395"/>
    <cellStyle name="Calculation 2 3" xfId="53"/>
    <cellStyle name="Calculation 2 3 2" xfId="396"/>
    <cellStyle name="Calculation 2 4" xfId="397"/>
    <cellStyle name="Calculation 2 5" xfId="398"/>
    <cellStyle name="Calculation 2 6" xfId="394"/>
    <cellStyle name="Calculation 3" xfId="54"/>
    <cellStyle name="Calculation 3 2" xfId="55"/>
    <cellStyle name="Calculation 3 2 2" xfId="400"/>
    <cellStyle name="Calculation 3 3" xfId="56"/>
    <cellStyle name="Calculation 3 3 2" xfId="401"/>
    <cellStyle name="Calculation 3 4" xfId="402"/>
    <cellStyle name="Calculation 3 5" xfId="403"/>
    <cellStyle name="Calculation 3 6" xfId="399"/>
    <cellStyle name="Calculation 4" xfId="404"/>
    <cellStyle name="Calculation 5" xfId="405"/>
    <cellStyle name="Calculation 6" xfId="406"/>
    <cellStyle name="Calculation 7" xfId="393"/>
    <cellStyle name="Check Cell 2" xfId="57"/>
    <cellStyle name="Check Cell 3" xfId="58"/>
    <cellStyle name="Check Cell 4" xfId="407"/>
    <cellStyle name="Check Cell 5" xfId="408"/>
    <cellStyle name="Check Cell 6" xfId="409"/>
    <cellStyle name="checkExposure" xfId="59"/>
    <cellStyle name="checkExposure 2" xfId="60"/>
    <cellStyle name="checkExposure 2 2" xfId="411"/>
    <cellStyle name="checkExposure 3" xfId="61"/>
    <cellStyle name="checkExposure 3 2" xfId="412"/>
    <cellStyle name="checkExposure 4" xfId="413"/>
    <cellStyle name="checkExposure 5" xfId="414"/>
    <cellStyle name="checkExposure 6" xfId="415"/>
    <cellStyle name="checkExposure 7" xfId="410"/>
    <cellStyle name="ColLevel_0" xfId="416"/>
    <cellStyle name="Comma" xfId="4"/>
    <cellStyle name="Comma [0]" xfId="5"/>
    <cellStyle name="Comma [0] 2" xfId="62"/>
    <cellStyle name="Comma [0] 3" xfId="63"/>
    <cellStyle name="Comma [0] 4" xfId="64"/>
    <cellStyle name="Comma [0] 5" xfId="65"/>
    <cellStyle name="Comma [0] 6" xfId="417"/>
    <cellStyle name="Comma [0] 7" xfId="418"/>
    <cellStyle name="Comma [0] 8" xfId="419"/>
    <cellStyle name="Comma 10" xfId="27"/>
    <cellStyle name="Comma 14" xfId="38"/>
    <cellStyle name="Comma 15" xfId="39"/>
    <cellStyle name="Comma 16" xfId="40"/>
    <cellStyle name="Comma 2" xfId="41"/>
    <cellStyle name="Comma 3" xfId="66"/>
    <cellStyle name="Comma 4" xfId="67"/>
    <cellStyle name="Comma 5" xfId="68"/>
    <cellStyle name="Comma 6" xfId="420"/>
    <cellStyle name="Comma 7" xfId="25"/>
    <cellStyle name="Comma 8" xfId="26"/>
    <cellStyle name="Comma 9" xfId="42"/>
    <cellStyle name="Comma_Q4-11-SFI-P1-49-v10" xfId="43"/>
    <cellStyle name="Copied" xfId="69"/>
    <cellStyle name="Currency" xfId="2"/>
    <cellStyle name="Currency [0]" xfId="3"/>
    <cellStyle name="Currency [0] 2" xfId="70"/>
    <cellStyle name="Currency [0] 3" xfId="71"/>
    <cellStyle name="Currency [0] 4" xfId="72"/>
    <cellStyle name="Currency [0] 5" xfId="73"/>
    <cellStyle name="Currency [0] 6" xfId="421"/>
    <cellStyle name="Currency [0] 7" xfId="422"/>
    <cellStyle name="Currency [0] 8" xfId="423"/>
    <cellStyle name="Currency 2" xfId="44"/>
    <cellStyle name="Currency 3" xfId="74"/>
    <cellStyle name="Currency 4" xfId="75"/>
    <cellStyle name="Currency 5" xfId="76"/>
    <cellStyle name="Currency 6" xfId="424"/>
    <cellStyle name="Currency 7" xfId="425"/>
    <cellStyle name="Currency 8" xfId="426"/>
    <cellStyle name="Entered" xfId="77"/>
    <cellStyle name="Explanatory Text 2" xfId="78"/>
    <cellStyle name="Explanatory Text 3" xfId="79"/>
    <cellStyle name="Explanatory Text 4" xfId="427"/>
    <cellStyle name="Explanatory Text 5" xfId="428"/>
    <cellStyle name="Explanatory Text 6" xfId="429"/>
    <cellStyle name="Formula0decimals" xfId="430"/>
    <cellStyle name="Good 2" xfId="431"/>
    <cellStyle name="Grey" xfId="80"/>
    <cellStyle name="greyed" xfId="81"/>
    <cellStyle name="greyed 2" xfId="82"/>
    <cellStyle name="greyed 2 2" xfId="433"/>
    <cellStyle name="greyed 3" xfId="83"/>
    <cellStyle name="greyed 3 2" xfId="434"/>
    <cellStyle name="greyed 4" xfId="435"/>
    <cellStyle name="greyed 5" xfId="436"/>
    <cellStyle name="greyed 6" xfId="437"/>
    <cellStyle name="greyed 7" xfId="432"/>
    <cellStyle name="greyed_ABS_p17" xfId="438"/>
    <cellStyle name="Header1" xfId="84"/>
    <cellStyle name="Header2" xfId="85"/>
    <cellStyle name="Header2 2" xfId="86"/>
    <cellStyle name="Header2 2 2" xfId="440"/>
    <cellStyle name="Header2 3" xfId="87"/>
    <cellStyle name="Header2 3 2" xfId="441"/>
    <cellStyle name="Header2 4" xfId="442"/>
    <cellStyle name="Header2 5" xfId="443"/>
    <cellStyle name="Header2 6" xfId="444"/>
    <cellStyle name="Header2 7" xfId="439"/>
    <cellStyle name="Heading 1 2" xfId="445"/>
    <cellStyle name="Heading 2 2" xfId="446"/>
    <cellStyle name="Heading 3 2" xfId="447"/>
    <cellStyle name="Heading 4 2" xfId="448"/>
    <cellStyle name="highlightExposure" xfId="88"/>
    <cellStyle name="highlightExposure 2" xfId="89"/>
    <cellStyle name="highlightExposure 2 2" xfId="450"/>
    <cellStyle name="highlightExposure 3" xfId="90"/>
    <cellStyle name="highlightExposure 3 2" xfId="451"/>
    <cellStyle name="highlightExposure 4" xfId="452"/>
    <cellStyle name="highlightExposure 5" xfId="453"/>
    <cellStyle name="highlightExposure 6" xfId="454"/>
    <cellStyle name="highlightExposure 7" xfId="449"/>
    <cellStyle name="highlightPD" xfId="91"/>
    <cellStyle name="highlightPD 2" xfId="92"/>
    <cellStyle name="highlightPD 2 2" xfId="456"/>
    <cellStyle name="highlightPD 3" xfId="93"/>
    <cellStyle name="highlightPD 3 2" xfId="457"/>
    <cellStyle name="highlightPD 4" xfId="458"/>
    <cellStyle name="highlightPD 5" xfId="459"/>
    <cellStyle name="highlightPD 6" xfId="460"/>
    <cellStyle name="highlightPD 7" xfId="455"/>
    <cellStyle name="highlightPercentage" xfId="94"/>
    <cellStyle name="highlightPercentage 2" xfId="95"/>
    <cellStyle name="highlightPercentage 2 2" xfId="462"/>
    <cellStyle name="highlightPercentage 3" xfId="96"/>
    <cellStyle name="highlightPercentage 3 2" xfId="463"/>
    <cellStyle name="highlightPercentage 4" xfId="464"/>
    <cellStyle name="highlightPercentage 5" xfId="465"/>
    <cellStyle name="highlightPercentage 6" xfId="466"/>
    <cellStyle name="highlightPercentage 7" xfId="461"/>
    <cellStyle name="highlightText" xfId="97"/>
    <cellStyle name="highlightText 2" xfId="98"/>
    <cellStyle name="highlightText 2 2" xfId="468"/>
    <cellStyle name="highlightText 3" xfId="99"/>
    <cellStyle name="highlightText 3 2" xfId="469"/>
    <cellStyle name="highlightText 4" xfId="470"/>
    <cellStyle name="highlightText 5" xfId="471"/>
    <cellStyle name="highlightText 6" xfId="472"/>
    <cellStyle name="highlightText 7" xfId="467"/>
    <cellStyle name="highlightText_ABS_p17" xfId="473"/>
    <cellStyle name="Input 2" xfId="474"/>
    <cellStyle name="Input0decimals" xfId="475"/>
    <cellStyle name="inputDate" xfId="100"/>
    <cellStyle name="inputDate 2" xfId="101"/>
    <cellStyle name="inputDate 2 2" xfId="477"/>
    <cellStyle name="inputDate 3" xfId="102"/>
    <cellStyle name="inputDate 3 2" xfId="478"/>
    <cellStyle name="inputDate 4" xfId="479"/>
    <cellStyle name="inputDate 5" xfId="480"/>
    <cellStyle name="inputDate 6" xfId="481"/>
    <cellStyle name="inputDate 7" xfId="476"/>
    <cellStyle name="inputExposure" xfId="103"/>
    <cellStyle name="inputExposure 2" xfId="104"/>
    <cellStyle name="inputExposure 2 2" xfId="483"/>
    <cellStyle name="inputExposure 3" xfId="105"/>
    <cellStyle name="inputExposure 3 2" xfId="484"/>
    <cellStyle name="inputExposure 4" xfId="485"/>
    <cellStyle name="inputExposure 5" xfId="486"/>
    <cellStyle name="inputExposure 6" xfId="487"/>
    <cellStyle name="inputExposure 7" xfId="482"/>
    <cellStyle name="inputMaturity" xfId="106"/>
    <cellStyle name="inputMaturity 2" xfId="107"/>
    <cellStyle name="inputMaturity 2 2" xfId="489"/>
    <cellStyle name="inputMaturity 3" xfId="108"/>
    <cellStyle name="inputMaturity 3 2" xfId="490"/>
    <cellStyle name="inputMaturity 4" xfId="491"/>
    <cellStyle name="inputMaturity 5" xfId="492"/>
    <cellStyle name="inputMaturity 6" xfId="493"/>
    <cellStyle name="inputMaturity 7" xfId="488"/>
    <cellStyle name="inputPD" xfId="109"/>
    <cellStyle name="inputPD 2" xfId="110"/>
    <cellStyle name="inputPD 2 2" xfId="495"/>
    <cellStyle name="inputPD 3" xfId="111"/>
    <cellStyle name="inputPD 3 2" xfId="496"/>
    <cellStyle name="inputPD 4" xfId="497"/>
    <cellStyle name="inputPD 5" xfId="498"/>
    <cellStyle name="inputPD 6" xfId="499"/>
    <cellStyle name="inputPD 7" xfId="494"/>
    <cellStyle name="inputPercentage" xfId="112"/>
    <cellStyle name="inputPercentage 2" xfId="113"/>
    <cellStyle name="inputPercentage 2 2" xfId="501"/>
    <cellStyle name="inputPercentage 3" xfId="114"/>
    <cellStyle name="inputPercentage 3 2" xfId="502"/>
    <cellStyle name="inputPercentage 4" xfId="503"/>
    <cellStyle name="inputPercentage 5" xfId="504"/>
    <cellStyle name="inputPercentage 6" xfId="505"/>
    <cellStyle name="inputPercentage 7" xfId="500"/>
    <cellStyle name="inputSelection" xfId="115"/>
    <cellStyle name="inputSelection 2" xfId="116"/>
    <cellStyle name="inputSelection 2 2" xfId="507"/>
    <cellStyle name="inputSelection 3" xfId="117"/>
    <cellStyle name="inputSelection 3 2" xfId="508"/>
    <cellStyle name="inputSelection 4" xfId="509"/>
    <cellStyle name="inputSelection 5" xfId="510"/>
    <cellStyle name="inputSelection 6" xfId="511"/>
    <cellStyle name="inputSelection 7" xfId="506"/>
    <cellStyle name="inputText" xfId="118"/>
    <cellStyle name="inputText 2" xfId="119"/>
    <cellStyle name="inputText 2 2" xfId="513"/>
    <cellStyle name="inputText 3" xfId="120"/>
    <cellStyle name="inputText 3 2" xfId="514"/>
    <cellStyle name="inputText 4" xfId="515"/>
    <cellStyle name="inputText 5" xfId="516"/>
    <cellStyle name="inputText 6" xfId="517"/>
    <cellStyle name="inputText 7" xfId="512"/>
    <cellStyle name="Lien hypertexte" xfId="37"/>
    <cellStyle name="Linked Cell 2" xfId="121"/>
    <cellStyle name="Linked Cell 3" xfId="122"/>
    <cellStyle name="Linked Cell 4" xfId="518"/>
    <cellStyle name="Linked Cell 5" xfId="519"/>
    <cellStyle name="Linked Cell 6" xfId="520"/>
    <cellStyle name="Neutral 2" xfId="521"/>
    <cellStyle name="Normal" xfId="0" builtinId="0"/>
    <cellStyle name="Normal 2" xfId="45"/>
    <cellStyle name="Normal 3" xfId="35"/>
    <cellStyle name="Normal 3 2" xfId="36"/>
    <cellStyle name="Normal_Display" xfId="7"/>
    <cellStyle name="Normal_Display_1" xfId="14"/>
    <cellStyle name="Normal_Display_Display" xfId="9"/>
    <cellStyle name="Normal_Presentation July" xfId="22"/>
    <cellStyle name="Normal_Q1_12_SFI-P1-50 ABS_p16" xfId="23"/>
    <cellStyle name="Normal_Q1_12_SFI-P1-50 AUM_p17" xfId="28"/>
    <cellStyle name="Normal_Q1_12_SFI-P1-50 BSQ_p11" xfId="19"/>
    <cellStyle name="Normal_Q1_12_SFI-P1-50 C3_p23" xfId="32"/>
    <cellStyle name="Normal_Q1_12_SFI-P1-50 CHG_p13" xfId="20"/>
    <cellStyle name="Normal_Q1_12_SFI-P1-50 CI_p18" xfId="29"/>
    <cellStyle name="Normal_Q1_12_SFI-P1-50 DR_p28" xfId="34"/>
    <cellStyle name="Normal_Q1_12_SFI-P1-50 FV_p30" xfId="21"/>
    <cellStyle name="Normal_Q1_12_SFI-P1-50 GIL_p19" xfId="30"/>
    <cellStyle name="Normal_Q1_12_SFI-P1-50 HLQ_p1" xfId="11"/>
    <cellStyle name="Normal_Q1_12_SFI-P1-50 NII_p3" xfId="12"/>
    <cellStyle name="Normal_Q1_12_SFI-P1-50 NIL_p22" xfId="31"/>
    <cellStyle name="Normal_Q1_12_SFI-P1-50 NIX_p4" xfId="13"/>
    <cellStyle name="Normal_Q1_12_SFI-P1-50 OTHER_p9" xfId="18"/>
    <cellStyle name="Normal_Q1_12_SFI-P1-50 RTL MKTS_p6" xfId="15"/>
    <cellStyle name="Normal_Q1_12_SFI-P1-50 TR REV&amp;BRK-COMM_p10" xfId="33"/>
    <cellStyle name="Normal_Q1_12_SFI-P1-50 WMGMT_p7" xfId="16"/>
    <cellStyle name="Normal_Q1_12_SFI-P1-50 WMKRT IS_p8" xfId="17"/>
    <cellStyle name="Normal_SFI-Pro-forma-final_Display" xfId="24"/>
    <cellStyle name="Normal_SFI-Pro-forma-final-CREDIT" xfId="10"/>
    <cellStyle name="Normal_SFI-Pro-forma-final-CREDIT_Display" xfId="6"/>
    <cellStyle name="Normal_Sheet1_Display" xfId="8"/>
    <cellStyle name="Note 2" xfId="522"/>
    <cellStyle name="optionalExposure" xfId="123"/>
    <cellStyle name="optionalExposure 2" xfId="124"/>
    <cellStyle name="optionalExposure 2 2" xfId="524"/>
    <cellStyle name="optionalExposure 3" xfId="125"/>
    <cellStyle name="optionalExposure 3 2" xfId="525"/>
    <cellStyle name="optionalExposure 4" xfId="526"/>
    <cellStyle name="optionalExposure 5" xfId="527"/>
    <cellStyle name="optionalExposure 6" xfId="528"/>
    <cellStyle name="optionalExposure 7" xfId="523"/>
    <cellStyle name="optionalExposure_Basel rules2" xfId="529"/>
    <cellStyle name="optionalMaturity" xfId="126"/>
    <cellStyle name="optionalMaturity 2" xfId="127"/>
    <cellStyle name="optionalMaturity 2 2" xfId="531"/>
    <cellStyle name="optionalMaturity 3" xfId="128"/>
    <cellStyle name="optionalMaturity 3 2" xfId="532"/>
    <cellStyle name="optionalMaturity 4" xfId="533"/>
    <cellStyle name="optionalMaturity 5" xfId="534"/>
    <cellStyle name="optionalMaturity 6" xfId="535"/>
    <cellStyle name="optionalMaturity 7" xfId="530"/>
    <cellStyle name="optionalMaturity_Basel rules2" xfId="536"/>
    <cellStyle name="optionalPD" xfId="129"/>
    <cellStyle name="optionalPD 2" xfId="130"/>
    <cellStyle name="optionalPD 2 2" xfId="538"/>
    <cellStyle name="optionalPD 3" xfId="131"/>
    <cellStyle name="optionalPD 3 2" xfId="539"/>
    <cellStyle name="optionalPD 4" xfId="540"/>
    <cellStyle name="optionalPD 5" xfId="541"/>
    <cellStyle name="optionalPD 6" xfId="542"/>
    <cellStyle name="optionalPD 7" xfId="537"/>
    <cellStyle name="optionalPercentage" xfId="132"/>
    <cellStyle name="optionalPercentage 2" xfId="133"/>
    <cellStyle name="optionalPercentage 2 2" xfId="544"/>
    <cellStyle name="optionalPercentage 3" xfId="134"/>
    <cellStyle name="optionalPercentage 3 2" xfId="545"/>
    <cellStyle name="optionalPercentage 4" xfId="546"/>
    <cellStyle name="optionalPercentage 5" xfId="547"/>
    <cellStyle name="optionalPercentage 6" xfId="548"/>
    <cellStyle name="optionalPercentage 7" xfId="543"/>
    <cellStyle name="optionalPercentage_Basel rules2" xfId="549"/>
    <cellStyle name="optionalSelection" xfId="135"/>
    <cellStyle name="optionalSelection 2" xfId="136"/>
    <cellStyle name="optionalSelection 2 2" xfId="551"/>
    <cellStyle name="optionalSelection 3" xfId="137"/>
    <cellStyle name="optionalSelection 3 2" xfId="552"/>
    <cellStyle name="optionalSelection 4" xfId="553"/>
    <cellStyle name="optionalSelection 5" xfId="554"/>
    <cellStyle name="optionalSelection 6" xfId="555"/>
    <cellStyle name="optionalSelection 7" xfId="550"/>
    <cellStyle name="optionalSelection_Basel rules2" xfId="556"/>
    <cellStyle name="optionalText" xfId="138"/>
    <cellStyle name="optionalText 2" xfId="139"/>
    <cellStyle name="optionalText 2 2" xfId="558"/>
    <cellStyle name="optionalText 3" xfId="140"/>
    <cellStyle name="optionalText 3 2" xfId="559"/>
    <cellStyle name="optionalText 4" xfId="560"/>
    <cellStyle name="optionalText 5" xfId="561"/>
    <cellStyle name="optionalText 6" xfId="562"/>
    <cellStyle name="optionalText 7" xfId="557"/>
    <cellStyle name="OPXArea" xfId="141"/>
    <cellStyle name="OPXButtonBar" xfId="142"/>
    <cellStyle name="OPXHeadingArea" xfId="143"/>
    <cellStyle name="OPXHeadingRange" xfId="144"/>
    <cellStyle name="OPXHeadingRange 2" xfId="145"/>
    <cellStyle name="OPXHeadingRange 2 2" xfId="564"/>
    <cellStyle name="OPXHeadingRange 3" xfId="146"/>
    <cellStyle name="OPXHeadingRange 3 2" xfId="565"/>
    <cellStyle name="OPXHeadingRange 4" xfId="566"/>
    <cellStyle name="OPXHeadingRange 5" xfId="567"/>
    <cellStyle name="OPXHeadingRange 6" xfId="568"/>
    <cellStyle name="OPXHeadingRange 7" xfId="563"/>
    <cellStyle name="OPXHeadingWorkbook" xfId="147"/>
    <cellStyle name="OPXInDate" xfId="148"/>
    <cellStyle name="OPXInDate 2" xfId="149"/>
    <cellStyle name="OPXInDate 2 2" xfId="570"/>
    <cellStyle name="OPXInDate 3" xfId="150"/>
    <cellStyle name="OPXInDate 3 2" xfId="571"/>
    <cellStyle name="OPXInDate 4" xfId="572"/>
    <cellStyle name="OPXInDate 5" xfId="573"/>
    <cellStyle name="OPXInDate 6" xfId="574"/>
    <cellStyle name="OPXInDate 7" xfId="569"/>
    <cellStyle name="OPXInDate_ABS_p17" xfId="575"/>
    <cellStyle name="OPXInFmat1" xfId="151"/>
    <cellStyle name="OPXInFmat1 2" xfId="152"/>
    <cellStyle name="OPXInFmat1 2 2" xfId="577"/>
    <cellStyle name="OPXInFmat1 3" xfId="153"/>
    <cellStyle name="OPXInFmat1 3 2" xfId="578"/>
    <cellStyle name="OPXInFmat1 4" xfId="579"/>
    <cellStyle name="OPXInFmat1 5" xfId="580"/>
    <cellStyle name="OPXInFmat1 6" xfId="581"/>
    <cellStyle name="OPXInFmat1 7" xfId="576"/>
    <cellStyle name="OPXInFmat1_ABS_p17" xfId="582"/>
    <cellStyle name="OPXInFmat10" xfId="154"/>
    <cellStyle name="OPXInFmat10 2" xfId="155"/>
    <cellStyle name="OPXInFmat10 2 2" xfId="584"/>
    <cellStyle name="OPXInFmat10 3" xfId="156"/>
    <cellStyle name="OPXInFmat10 3 2" xfId="585"/>
    <cellStyle name="OPXInFmat10 4" xfId="586"/>
    <cellStyle name="OPXInFmat10 5" xfId="587"/>
    <cellStyle name="OPXInFmat10 6" xfId="588"/>
    <cellStyle name="OPXInFmat10 7" xfId="583"/>
    <cellStyle name="OPXInFmat10_ABS_p17" xfId="589"/>
    <cellStyle name="OPXInFmat11" xfId="157"/>
    <cellStyle name="OPXInFmat11 2" xfId="158"/>
    <cellStyle name="OPXInFmat11 2 2" xfId="591"/>
    <cellStyle name="OPXInFmat11 3" xfId="159"/>
    <cellStyle name="OPXInFmat11 3 2" xfId="592"/>
    <cellStyle name="OPXInFmat11 4" xfId="593"/>
    <cellStyle name="OPXInFmat11 5" xfId="594"/>
    <cellStyle name="OPXInFmat11 6" xfId="595"/>
    <cellStyle name="OPXInFmat11 7" xfId="590"/>
    <cellStyle name="OPXInFmat11_ABS_p17" xfId="596"/>
    <cellStyle name="OPXInFmat2" xfId="160"/>
    <cellStyle name="OPXInFmat2 2" xfId="161"/>
    <cellStyle name="OPXInFmat2 2 2" xfId="598"/>
    <cellStyle name="OPXInFmat2 3" xfId="162"/>
    <cellStyle name="OPXInFmat2 3 2" xfId="599"/>
    <cellStyle name="OPXInFmat2 4" xfId="600"/>
    <cellStyle name="OPXInFmat2 5" xfId="601"/>
    <cellStyle name="OPXInFmat2 6" xfId="602"/>
    <cellStyle name="OPXInFmat2 7" xfId="597"/>
    <cellStyle name="OPXInFmat2_ABS_p17" xfId="603"/>
    <cellStyle name="OPXInFmat5" xfId="163"/>
    <cellStyle name="OPXInFmat5 2" xfId="164"/>
    <cellStyle name="OPXInFmat5 2 2" xfId="605"/>
    <cellStyle name="OPXInFmat5 3" xfId="165"/>
    <cellStyle name="OPXInFmat5 3 2" xfId="606"/>
    <cellStyle name="OPXInFmat5 4" xfId="607"/>
    <cellStyle name="OPXInFmat5 5" xfId="608"/>
    <cellStyle name="OPXInFmat5 6" xfId="609"/>
    <cellStyle name="OPXInFmat5 7" xfId="604"/>
    <cellStyle name="OPXInFmat5_ABS_p17" xfId="610"/>
    <cellStyle name="OPXInFmat6" xfId="166"/>
    <cellStyle name="OPXInFmat6 2" xfId="167"/>
    <cellStyle name="OPXInFmat6 2 2" xfId="612"/>
    <cellStyle name="OPXInFmat6 3" xfId="168"/>
    <cellStyle name="OPXInFmat6 3 2" xfId="613"/>
    <cellStyle name="OPXInFmat6 4" xfId="614"/>
    <cellStyle name="OPXInFmat6 5" xfId="615"/>
    <cellStyle name="OPXInFmat6 6" xfId="616"/>
    <cellStyle name="OPXInFmat6 7" xfId="611"/>
    <cellStyle name="OPXInFmat6_ABS_p17" xfId="617"/>
    <cellStyle name="OPXInFmat7" xfId="169"/>
    <cellStyle name="OPXInFmat7 2" xfId="170"/>
    <cellStyle name="OPXInFmat7 2 2" xfId="619"/>
    <cellStyle name="OPXInFmat7 3" xfId="171"/>
    <cellStyle name="OPXInFmat7 3 2" xfId="620"/>
    <cellStyle name="OPXInFmat7 4" xfId="621"/>
    <cellStyle name="OPXInFmat7 5" xfId="622"/>
    <cellStyle name="OPXInFmat7 6" xfId="623"/>
    <cellStyle name="OPXInFmat7 7" xfId="618"/>
    <cellStyle name="OPXInFmat7_ABS_p17" xfId="624"/>
    <cellStyle name="OPXInFmat8" xfId="172"/>
    <cellStyle name="OPXInFmat8 2" xfId="173"/>
    <cellStyle name="OPXInFmat8 2 2" xfId="626"/>
    <cellStyle name="OPXInFmat8 3" xfId="174"/>
    <cellStyle name="OPXInFmat8 3 2" xfId="627"/>
    <cellStyle name="OPXInFmat8 4" xfId="628"/>
    <cellStyle name="OPXInFmat8 5" xfId="629"/>
    <cellStyle name="OPXInFmat8 6" xfId="630"/>
    <cellStyle name="OPXInFmat8 7" xfId="625"/>
    <cellStyle name="OPXInFmat8_ABS_p17" xfId="631"/>
    <cellStyle name="OPXInFmat9" xfId="175"/>
    <cellStyle name="OPXInFmat9 2" xfId="176"/>
    <cellStyle name="OPXInFmat9 2 2" xfId="633"/>
    <cellStyle name="OPXInFmat9 3" xfId="177"/>
    <cellStyle name="OPXInFmat9 3 2" xfId="634"/>
    <cellStyle name="OPXInFmat9 4" xfId="635"/>
    <cellStyle name="OPXInFmat9 5" xfId="636"/>
    <cellStyle name="OPXInFmat9 6" xfId="637"/>
    <cellStyle name="OPXInFmat9 7" xfId="632"/>
    <cellStyle name="OPXInFmat9_ABS_p17" xfId="638"/>
    <cellStyle name="OPXInFmatRate61" xfId="178"/>
    <cellStyle name="OPXInFmatRate61 2" xfId="179"/>
    <cellStyle name="OPXInFmatRate61 2 2" xfId="640"/>
    <cellStyle name="OPXInFmatRate61 3" xfId="180"/>
    <cellStyle name="OPXInFmatRate61 3 2" xfId="641"/>
    <cellStyle name="OPXInFmatRate61 4" xfId="642"/>
    <cellStyle name="OPXInFmatRate61 5" xfId="643"/>
    <cellStyle name="OPXInFmatRate61 6" xfId="644"/>
    <cellStyle name="OPXInFmatRate61 7" xfId="639"/>
    <cellStyle name="OPXInFmatRate61_ABS_p17" xfId="645"/>
    <cellStyle name="OPXInFmatRate62" xfId="181"/>
    <cellStyle name="OPXInFmatRate62 2" xfId="182"/>
    <cellStyle name="OPXInFmatRate62 2 2" xfId="647"/>
    <cellStyle name="OPXInFmatRate62 3" xfId="183"/>
    <cellStyle name="OPXInFmatRate62 3 2" xfId="648"/>
    <cellStyle name="OPXInFmatRate62 4" xfId="649"/>
    <cellStyle name="OPXInFmatRate62 5" xfId="650"/>
    <cellStyle name="OPXInFmatRate62 6" xfId="651"/>
    <cellStyle name="OPXInFmatRate62 7" xfId="646"/>
    <cellStyle name="OPXInFmatRate62_ABS_p17" xfId="652"/>
    <cellStyle name="OPXInFmatRate63" xfId="184"/>
    <cellStyle name="OPXInFmatRate63 2" xfId="185"/>
    <cellStyle name="OPXInFmatRate63 2 2" xfId="654"/>
    <cellStyle name="OPXInFmatRate63 3" xfId="186"/>
    <cellStyle name="OPXInFmatRate63 3 2" xfId="655"/>
    <cellStyle name="OPXInFmatRate63 4" xfId="656"/>
    <cellStyle name="OPXInFmatRate63 5" xfId="657"/>
    <cellStyle name="OPXInFmatRate63 6" xfId="658"/>
    <cellStyle name="OPXInFmatRate63 7" xfId="653"/>
    <cellStyle name="OPXInFmatRate63_ABS_p17" xfId="659"/>
    <cellStyle name="OPXInFmatRate64" xfId="187"/>
    <cellStyle name="OPXInFmatRate64 2" xfId="188"/>
    <cellStyle name="OPXInFmatRate64 2 2" xfId="661"/>
    <cellStyle name="OPXInFmatRate64 3" xfId="189"/>
    <cellStyle name="OPXInFmatRate64 3 2" xfId="662"/>
    <cellStyle name="OPXInFmatRate64 4" xfId="663"/>
    <cellStyle name="OPXInFmatRate64 5" xfId="664"/>
    <cellStyle name="OPXInFmatRate64 6" xfId="665"/>
    <cellStyle name="OPXInFmatRate64 7" xfId="660"/>
    <cellStyle name="OPXInFmatRate64_ABS_p17" xfId="666"/>
    <cellStyle name="OPXInFmatRate65" xfId="190"/>
    <cellStyle name="OPXInFmatRate65 2" xfId="191"/>
    <cellStyle name="OPXInFmatRate65 2 2" xfId="668"/>
    <cellStyle name="OPXInFmatRate65 3" xfId="192"/>
    <cellStyle name="OPXInFmatRate65 3 2" xfId="669"/>
    <cellStyle name="OPXInFmatRate65 4" xfId="670"/>
    <cellStyle name="OPXInFmatRate65 5" xfId="671"/>
    <cellStyle name="OPXInFmatRate65 6" xfId="672"/>
    <cellStyle name="OPXInFmatRate65 7" xfId="667"/>
    <cellStyle name="OPXInFmatRate65_ABS_p17" xfId="673"/>
    <cellStyle name="OPXInFmatRate66" xfId="193"/>
    <cellStyle name="OPXInFmatRate66 2" xfId="194"/>
    <cellStyle name="OPXInFmatRate66 2 2" xfId="675"/>
    <cellStyle name="OPXInFmatRate66 3" xfId="195"/>
    <cellStyle name="OPXInFmatRate66 3 2" xfId="676"/>
    <cellStyle name="OPXInFmatRate66 4" xfId="677"/>
    <cellStyle name="OPXInFmatRate66 5" xfId="678"/>
    <cellStyle name="OPXInFmatRate66 6" xfId="679"/>
    <cellStyle name="OPXInFmatRate66 7" xfId="674"/>
    <cellStyle name="OPXInFmatRate66_ABS_p17" xfId="680"/>
    <cellStyle name="OPXInFmatRate67" xfId="196"/>
    <cellStyle name="OPXInFmatRate67 2" xfId="197"/>
    <cellStyle name="OPXInFmatRate67 2 2" xfId="682"/>
    <cellStyle name="OPXInFmatRate67 3" xfId="198"/>
    <cellStyle name="OPXInFmatRate67 3 2" xfId="683"/>
    <cellStyle name="OPXInFmatRate67 4" xfId="684"/>
    <cellStyle name="OPXInFmatRate67 5" xfId="685"/>
    <cellStyle name="OPXInFmatRate67 6" xfId="686"/>
    <cellStyle name="OPXInFmatRate67 7" xfId="681"/>
    <cellStyle name="OPXInFmatRate67_ABS_p17" xfId="687"/>
    <cellStyle name="OPXInFmatRate68" xfId="199"/>
    <cellStyle name="OPXInFmatRate68 2" xfId="200"/>
    <cellStyle name="OPXInFmatRate68 2 2" xfId="689"/>
    <cellStyle name="OPXInFmatRate68 3" xfId="201"/>
    <cellStyle name="OPXInFmatRate68 3 2" xfId="690"/>
    <cellStyle name="OPXInFmatRate68 4" xfId="691"/>
    <cellStyle name="OPXInFmatRate68 5" xfId="692"/>
    <cellStyle name="OPXInFmatRate68 6" xfId="693"/>
    <cellStyle name="OPXInFmatRate68 7" xfId="688"/>
    <cellStyle name="OPXInFmatRate68_ABS_p17" xfId="694"/>
    <cellStyle name="OPXInText" xfId="202"/>
    <cellStyle name="OPXInText 2" xfId="203"/>
    <cellStyle name="OPXInText 2 2" xfId="696"/>
    <cellStyle name="OPXInText 3" xfId="204"/>
    <cellStyle name="OPXInText 3 2" xfId="697"/>
    <cellStyle name="OPXInText 4" xfId="698"/>
    <cellStyle name="OPXInText 5" xfId="699"/>
    <cellStyle name="OPXInText 6" xfId="700"/>
    <cellStyle name="OPXInText 7" xfId="695"/>
    <cellStyle name="OPXInText_ABS_p17" xfId="701"/>
    <cellStyle name="OPXInTextWrap" xfId="205"/>
    <cellStyle name="OPXInTextWrap 2" xfId="206"/>
    <cellStyle name="OPXInTextWrap 2 2" xfId="703"/>
    <cellStyle name="OPXInTextWrap 3" xfId="207"/>
    <cellStyle name="OPXInTextWrap 3 2" xfId="704"/>
    <cellStyle name="OPXInTextWrap 4" xfId="705"/>
    <cellStyle name="OPXInTextWrap 5" xfId="706"/>
    <cellStyle name="OPXInTextWrap 6" xfId="707"/>
    <cellStyle name="OPXInTextWrap 7" xfId="702"/>
    <cellStyle name="OPXInTextWrap_Basel rules2" xfId="708"/>
    <cellStyle name="OPXInTime" xfId="208"/>
    <cellStyle name="OPXInTime 2" xfId="209"/>
    <cellStyle name="OPXInTime 2 2" xfId="710"/>
    <cellStyle name="OPXInTime 3" xfId="210"/>
    <cellStyle name="OPXInTime 3 2" xfId="711"/>
    <cellStyle name="OPXInTime 4" xfId="712"/>
    <cellStyle name="OPXInTime 5" xfId="713"/>
    <cellStyle name="OPXInTime 6" xfId="714"/>
    <cellStyle name="OPXInTime 7" xfId="709"/>
    <cellStyle name="OPXInTime_ABS_p17" xfId="715"/>
    <cellStyle name="OPXLiteralCenter" xfId="211"/>
    <cellStyle name="OPXLiteralCenter 2" xfId="212"/>
    <cellStyle name="OPXLiteralCenter 2 2" xfId="717"/>
    <cellStyle name="OPXLiteralCenter 3" xfId="213"/>
    <cellStyle name="OPXLiteralCenter 3 2" xfId="718"/>
    <cellStyle name="OPXLiteralCenter 4" xfId="719"/>
    <cellStyle name="OPXLiteralCenter 5" xfId="720"/>
    <cellStyle name="OPXLiteralCenter 6" xfId="721"/>
    <cellStyle name="OPXLiteralCenter 7" xfId="716"/>
    <cellStyle name="OPXLiteralCenterWrap" xfId="214"/>
    <cellStyle name="OPXLiteralCenterWrap 2" xfId="215"/>
    <cellStyle name="OPXLiteralCenterWrap 2 2" xfId="723"/>
    <cellStyle name="OPXLiteralCenterWrap 3" xfId="216"/>
    <cellStyle name="OPXLiteralCenterWrap 3 2" xfId="724"/>
    <cellStyle name="OPXLiteralCenterWrap 4" xfId="725"/>
    <cellStyle name="OPXLiteralCenterWrap 5" xfId="726"/>
    <cellStyle name="OPXLiteralCenterWrap 6" xfId="727"/>
    <cellStyle name="OPXLiteralCenterWrap 7" xfId="722"/>
    <cellStyle name="OPXLiteralDateLeft" xfId="217"/>
    <cellStyle name="OPXLiteralDateLeft 2" xfId="218"/>
    <cellStyle name="OPXLiteralDateLeft 2 2" xfId="729"/>
    <cellStyle name="OPXLiteralDateLeft 3" xfId="219"/>
    <cellStyle name="OPXLiteralDateLeft 3 2" xfId="730"/>
    <cellStyle name="OPXLiteralDateLeft 4" xfId="731"/>
    <cellStyle name="OPXLiteralDateLeft 5" xfId="732"/>
    <cellStyle name="OPXLiteralDateLeft 6" xfId="733"/>
    <cellStyle name="OPXLiteralDateLeft 7" xfId="728"/>
    <cellStyle name="OPXLiteralDateLeft_ABS_p17" xfId="734"/>
    <cellStyle name="OPXLiteralLeft" xfId="220"/>
    <cellStyle name="OPXLiteralLeft 2" xfId="221"/>
    <cellStyle name="OPXLiteralLeft 2 2" xfId="736"/>
    <cellStyle name="OPXLiteralLeft 3" xfId="222"/>
    <cellStyle name="OPXLiteralLeft 3 2" xfId="737"/>
    <cellStyle name="OPXLiteralLeft 4" xfId="738"/>
    <cellStyle name="OPXLiteralLeft 5" xfId="739"/>
    <cellStyle name="OPXLiteralLeft 6" xfId="740"/>
    <cellStyle name="OPXLiteralLeft 7" xfId="735"/>
    <cellStyle name="OPXLiteralLeftWrap" xfId="223"/>
    <cellStyle name="OPXLiteralLeftWrap 2" xfId="224"/>
    <cellStyle name="OPXLiteralLeftWrap 2 2" xfId="742"/>
    <cellStyle name="OPXLiteralLeftWrap 3" xfId="225"/>
    <cellStyle name="OPXLiteralLeftWrap 3 2" xfId="743"/>
    <cellStyle name="OPXLiteralLeftWrap 4" xfId="744"/>
    <cellStyle name="OPXLiteralLeftWrap 5" xfId="745"/>
    <cellStyle name="OPXLiteralLeftWrap 6" xfId="746"/>
    <cellStyle name="OPXLiteralLeftWrap 7" xfId="741"/>
    <cellStyle name="OPXLiteralRight" xfId="226"/>
    <cellStyle name="OPXLiteralRight 2" xfId="227"/>
    <cellStyle name="OPXLiteralRight 2 2" xfId="748"/>
    <cellStyle name="OPXLiteralRight 3" xfId="228"/>
    <cellStyle name="OPXLiteralRight 3 2" xfId="749"/>
    <cellStyle name="OPXLiteralRight 4" xfId="750"/>
    <cellStyle name="OPXLiteralRight 5" xfId="751"/>
    <cellStyle name="OPXLiteralRight 6" xfId="752"/>
    <cellStyle name="OPXLiteralRight 7" xfId="747"/>
    <cellStyle name="OPXLiteralRightWrap" xfId="229"/>
    <cellStyle name="OPXLiteralRightWrap 2" xfId="230"/>
    <cellStyle name="OPXLiteralRightWrap 2 2" xfId="754"/>
    <cellStyle name="OPXLiteralRightWrap 3" xfId="231"/>
    <cellStyle name="OPXLiteralRightWrap 3 2" xfId="755"/>
    <cellStyle name="OPXLiteralRightWrap 4" xfId="756"/>
    <cellStyle name="OPXLiteralRightWrap 5" xfId="757"/>
    <cellStyle name="OPXLiteralRightWrap 6" xfId="758"/>
    <cellStyle name="OPXLiteralRightWrap 7" xfId="753"/>
    <cellStyle name="OPXOutDate" xfId="232"/>
    <cellStyle name="OPXOutDate 2" xfId="233"/>
    <cellStyle name="OPXOutDate 2 2" xfId="760"/>
    <cellStyle name="OPXOutDate 3" xfId="234"/>
    <cellStyle name="OPXOutDate 3 2" xfId="761"/>
    <cellStyle name="OPXOutDate 4" xfId="762"/>
    <cellStyle name="OPXOutDate 5" xfId="763"/>
    <cellStyle name="OPXOutDate 6" xfId="764"/>
    <cellStyle name="OPXOutDate 7" xfId="759"/>
    <cellStyle name="OPXOutDate_ABS_p17" xfId="765"/>
    <cellStyle name="OPXOutFmat1" xfId="235"/>
    <cellStyle name="OPXOutFmat1 2" xfId="236"/>
    <cellStyle name="OPXOutFmat1 2 2" xfId="767"/>
    <cellStyle name="OPXOutFmat1 3" xfId="237"/>
    <cellStyle name="OPXOutFmat1 3 2" xfId="768"/>
    <cellStyle name="OPXOutFmat1 4" xfId="769"/>
    <cellStyle name="OPXOutFmat1 5" xfId="770"/>
    <cellStyle name="OPXOutFmat1 6" xfId="771"/>
    <cellStyle name="OPXOutFmat1 7" xfId="766"/>
    <cellStyle name="OPXOutFmat1_ABS_p17" xfId="772"/>
    <cellStyle name="OPXOutFmat10" xfId="238"/>
    <cellStyle name="OPXOutFmat10 2" xfId="239"/>
    <cellStyle name="OPXOutFmat10 2 2" xfId="774"/>
    <cellStyle name="OPXOutFmat10 3" xfId="240"/>
    <cellStyle name="OPXOutFmat10 3 2" xfId="775"/>
    <cellStyle name="OPXOutFmat10 4" xfId="776"/>
    <cellStyle name="OPXOutFmat10 5" xfId="777"/>
    <cellStyle name="OPXOutFmat10 6" xfId="778"/>
    <cellStyle name="OPXOutFmat10 7" xfId="773"/>
    <cellStyle name="OPXOutFmat10_ABS_p17" xfId="779"/>
    <cellStyle name="OPXOutFmat11" xfId="241"/>
    <cellStyle name="OPXOutFmat11 2" xfId="242"/>
    <cellStyle name="OPXOutFmat11 2 2" xfId="781"/>
    <cellStyle name="OPXOutFmat11 3" xfId="243"/>
    <cellStyle name="OPXOutFmat11 3 2" xfId="782"/>
    <cellStyle name="OPXOutFmat11 4" xfId="783"/>
    <cellStyle name="OPXOutFmat11 5" xfId="784"/>
    <cellStyle name="OPXOutFmat11 6" xfId="785"/>
    <cellStyle name="OPXOutFmat11 7" xfId="780"/>
    <cellStyle name="OPXOutFmat11_ABS_p17" xfId="786"/>
    <cellStyle name="OPXOutFmat2" xfId="244"/>
    <cellStyle name="OPXOutFmat2 2" xfId="245"/>
    <cellStyle name="OPXOutFmat2 2 2" xfId="788"/>
    <cellStyle name="OPXOutFmat2 3" xfId="246"/>
    <cellStyle name="OPXOutFmat2 3 2" xfId="789"/>
    <cellStyle name="OPXOutFmat2 4" xfId="790"/>
    <cellStyle name="OPXOutFmat2 5" xfId="791"/>
    <cellStyle name="OPXOutFmat2 6" xfId="792"/>
    <cellStyle name="OPXOutFmat2 7" xfId="787"/>
    <cellStyle name="OPXOutFmat2_ABS_p17" xfId="793"/>
    <cellStyle name="OPXOutFmat5" xfId="247"/>
    <cellStyle name="OPXOutFmat5 2" xfId="248"/>
    <cellStyle name="OPXOutFmat5 2 2" xfId="795"/>
    <cellStyle name="OPXOutFmat5 3" xfId="249"/>
    <cellStyle name="OPXOutFmat5 3 2" xfId="796"/>
    <cellStyle name="OPXOutFmat5 4" xfId="797"/>
    <cellStyle name="OPXOutFmat5 5" xfId="798"/>
    <cellStyle name="OPXOutFmat5 6" xfId="799"/>
    <cellStyle name="OPXOutFmat5 7" xfId="794"/>
    <cellStyle name="OPXOutFmat5_ABS_p17" xfId="800"/>
    <cellStyle name="OPXOutFmat6" xfId="250"/>
    <cellStyle name="OPXOutFmat6 2" xfId="251"/>
    <cellStyle name="OPXOutFmat6 2 2" xfId="802"/>
    <cellStyle name="OPXOutFmat6 3" xfId="252"/>
    <cellStyle name="OPXOutFmat6 3 2" xfId="803"/>
    <cellStyle name="OPXOutFmat6 4" xfId="804"/>
    <cellStyle name="OPXOutFmat6 5" xfId="805"/>
    <cellStyle name="OPXOutFmat6 6" xfId="806"/>
    <cellStyle name="OPXOutFmat6 7" xfId="801"/>
    <cellStyle name="OPXOutFmat6_ABS_p17" xfId="807"/>
    <cellStyle name="OPXOutFmat7" xfId="253"/>
    <cellStyle name="OPXOutFmat7 2" xfId="254"/>
    <cellStyle name="OPXOutFmat7 2 2" xfId="809"/>
    <cellStyle name="OPXOutFmat7 3" xfId="255"/>
    <cellStyle name="OPXOutFmat7 3 2" xfId="810"/>
    <cellStyle name="OPXOutFmat7 4" xfId="811"/>
    <cellStyle name="OPXOutFmat7 5" xfId="812"/>
    <cellStyle name="OPXOutFmat7 6" xfId="813"/>
    <cellStyle name="OPXOutFmat7 7" xfId="808"/>
    <cellStyle name="OPXOutFmat7_ABS_p17" xfId="814"/>
    <cellStyle name="OPXOutFmat8" xfId="256"/>
    <cellStyle name="OPXOutFmat8 2" xfId="257"/>
    <cellStyle name="OPXOutFmat8 2 2" xfId="816"/>
    <cellStyle name="OPXOutFmat8 3" xfId="258"/>
    <cellStyle name="OPXOutFmat8 3 2" xfId="817"/>
    <cellStyle name="OPXOutFmat8 4" xfId="818"/>
    <cellStyle name="OPXOutFmat8 5" xfId="819"/>
    <cellStyle name="OPXOutFmat8 6" xfId="820"/>
    <cellStyle name="OPXOutFmat8 7" xfId="815"/>
    <cellStyle name="OPXOutFmat8_ABS_p17" xfId="821"/>
    <cellStyle name="OPXOutFmat9" xfId="259"/>
    <cellStyle name="OPXOutFmat9 2" xfId="260"/>
    <cellStyle name="OPXOutFmat9 2 2" xfId="823"/>
    <cellStyle name="OPXOutFmat9 3" xfId="261"/>
    <cellStyle name="OPXOutFmat9 3 2" xfId="824"/>
    <cellStyle name="OPXOutFmat9 4" xfId="825"/>
    <cellStyle name="OPXOutFmat9 5" xfId="826"/>
    <cellStyle name="OPXOutFmat9 6" xfId="827"/>
    <cellStyle name="OPXOutFmat9 7" xfId="822"/>
    <cellStyle name="OPXOutFmat9_ABS_p17" xfId="828"/>
    <cellStyle name="OPXOutFmatRate61" xfId="262"/>
    <cellStyle name="OPXOutFmatRate61 2" xfId="263"/>
    <cellStyle name="OPXOutFmatRate61 2 2" xfId="830"/>
    <cellStyle name="OPXOutFmatRate61 3" xfId="264"/>
    <cellStyle name="OPXOutFmatRate61 3 2" xfId="831"/>
    <cellStyle name="OPXOutFmatRate61 4" xfId="832"/>
    <cellStyle name="OPXOutFmatRate61 5" xfId="833"/>
    <cellStyle name="OPXOutFmatRate61 6" xfId="834"/>
    <cellStyle name="OPXOutFmatRate61 7" xfId="829"/>
    <cellStyle name="OPXOutFmatRate61_ABS_p17" xfId="835"/>
    <cellStyle name="OPXOutFmatRate62" xfId="265"/>
    <cellStyle name="OPXOutFmatRate62 2" xfId="266"/>
    <cellStyle name="OPXOutFmatRate62 2 2" xfId="837"/>
    <cellStyle name="OPXOutFmatRate62 3" xfId="267"/>
    <cellStyle name="OPXOutFmatRate62 3 2" xfId="838"/>
    <cellStyle name="OPXOutFmatRate62 4" xfId="839"/>
    <cellStyle name="OPXOutFmatRate62 5" xfId="840"/>
    <cellStyle name="OPXOutFmatRate62 6" xfId="841"/>
    <cellStyle name="OPXOutFmatRate62 7" xfId="836"/>
    <cellStyle name="OPXOutFmatRate62_ABS_p17" xfId="842"/>
    <cellStyle name="OPXOutFmatRate63" xfId="268"/>
    <cellStyle name="OPXOutFmatRate63 2" xfId="269"/>
    <cellStyle name="OPXOutFmatRate63 2 2" xfId="844"/>
    <cellStyle name="OPXOutFmatRate63 3" xfId="270"/>
    <cellStyle name="OPXOutFmatRate63 3 2" xfId="845"/>
    <cellStyle name="OPXOutFmatRate63 4" xfId="846"/>
    <cellStyle name="OPXOutFmatRate63 5" xfId="847"/>
    <cellStyle name="OPXOutFmatRate63 6" xfId="848"/>
    <cellStyle name="OPXOutFmatRate63 7" xfId="843"/>
    <cellStyle name="OPXOutFmatRate63_ABS_p17" xfId="849"/>
    <cellStyle name="OPXOutFmatRate64" xfId="271"/>
    <cellStyle name="OPXOutFmatRate64 2" xfId="272"/>
    <cellStyle name="OPXOutFmatRate64 2 2" xfId="851"/>
    <cellStyle name="OPXOutFmatRate64 3" xfId="273"/>
    <cellStyle name="OPXOutFmatRate64 3 2" xfId="852"/>
    <cellStyle name="OPXOutFmatRate64 4" xfId="853"/>
    <cellStyle name="OPXOutFmatRate64 5" xfId="854"/>
    <cellStyle name="OPXOutFmatRate64 6" xfId="855"/>
    <cellStyle name="OPXOutFmatRate64 7" xfId="850"/>
    <cellStyle name="OPXOutFmatRate64_ABS_p17" xfId="856"/>
    <cellStyle name="OPXOutFmatRate65" xfId="274"/>
    <cellStyle name="OPXOutFmatRate65 2" xfId="275"/>
    <cellStyle name="OPXOutFmatRate65 2 2" xfId="858"/>
    <cellStyle name="OPXOutFmatRate65 3" xfId="276"/>
    <cellStyle name="OPXOutFmatRate65 3 2" xfId="859"/>
    <cellStyle name="OPXOutFmatRate65 4" xfId="860"/>
    <cellStyle name="OPXOutFmatRate65 5" xfId="861"/>
    <cellStyle name="OPXOutFmatRate65 6" xfId="862"/>
    <cellStyle name="OPXOutFmatRate65 7" xfId="857"/>
    <cellStyle name="OPXOutFmatRate65_ABS_p17" xfId="863"/>
    <cellStyle name="OPXOutFmatRate66" xfId="277"/>
    <cellStyle name="OPXOutFmatRate66 2" xfId="278"/>
    <cellStyle name="OPXOutFmatRate66 2 2" xfId="865"/>
    <cellStyle name="OPXOutFmatRate66 3" xfId="279"/>
    <cellStyle name="OPXOutFmatRate66 3 2" xfId="866"/>
    <cellStyle name="OPXOutFmatRate66 4" xfId="867"/>
    <cellStyle name="OPXOutFmatRate66 5" xfId="868"/>
    <cellStyle name="OPXOutFmatRate66 6" xfId="869"/>
    <cellStyle name="OPXOutFmatRate66 7" xfId="864"/>
    <cellStyle name="OPXOutFmatRate66_ABS_p17" xfId="870"/>
    <cellStyle name="OPXOutFmatRate67" xfId="280"/>
    <cellStyle name="OPXOutFmatRate67 2" xfId="281"/>
    <cellStyle name="OPXOutFmatRate67 2 2" xfId="872"/>
    <cellStyle name="OPXOutFmatRate67 3" xfId="282"/>
    <cellStyle name="OPXOutFmatRate67 3 2" xfId="873"/>
    <cellStyle name="OPXOutFmatRate67 4" xfId="874"/>
    <cellStyle name="OPXOutFmatRate67 5" xfId="875"/>
    <cellStyle name="OPXOutFmatRate67 6" xfId="876"/>
    <cellStyle name="OPXOutFmatRate67 7" xfId="871"/>
    <cellStyle name="OPXOutFmatRate67_ABS_p17" xfId="877"/>
    <cellStyle name="OPXOutFmatRate68" xfId="283"/>
    <cellStyle name="OPXOutFmatRate68 2" xfId="284"/>
    <cellStyle name="OPXOutFmatRate68 2 2" xfId="879"/>
    <cellStyle name="OPXOutFmatRate68 3" xfId="285"/>
    <cellStyle name="OPXOutFmatRate68 3 2" xfId="880"/>
    <cellStyle name="OPXOutFmatRate68 4" xfId="881"/>
    <cellStyle name="OPXOutFmatRate68 5" xfId="882"/>
    <cellStyle name="OPXOutFmatRate68 6" xfId="883"/>
    <cellStyle name="OPXOutFmatRate68 7" xfId="878"/>
    <cellStyle name="OPXOutFmatRate68_ABS_p17" xfId="884"/>
    <cellStyle name="OPXOutText" xfId="286"/>
    <cellStyle name="OPXOutText 2" xfId="287"/>
    <cellStyle name="OPXOutText 2 2" xfId="886"/>
    <cellStyle name="OPXOutText 3" xfId="288"/>
    <cellStyle name="OPXOutText 3 2" xfId="887"/>
    <cellStyle name="OPXOutText 4" xfId="888"/>
    <cellStyle name="OPXOutText 5" xfId="889"/>
    <cellStyle name="OPXOutText 6" xfId="890"/>
    <cellStyle name="OPXOutText 7" xfId="885"/>
    <cellStyle name="OPXOutText_ABS_p17" xfId="891"/>
    <cellStyle name="OPXOutTextWrap" xfId="289"/>
    <cellStyle name="OPXOutTextWrap 2" xfId="290"/>
    <cellStyle name="OPXOutTextWrap 2 2" xfId="893"/>
    <cellStyle name="OPXOutTextWrap 3" xfId="291"/>
    <cellStyle name="OPXOutTextWrap 3 2" xfId="894"/>
    <cellStyle name="OPXOutTextWrap 4" xfId="895"/>
    <cellStyle name="OPXOutTextWrap 5" xfId="896"/>
    <cellStyle name="OPXOutTextWrap 6" xfId="897"/>
    <cellStyle name="OPXOutTextWrap 7" xfId="892"/>
    <cellStyle name="OPXOutTextWrap_ABS_p17" xfId="898"/>
    <cellStyle name="OPXOutTime" xfId="292"/>
    <cellStyle name="OPXOutTime 2" xfId="293"/>
    <cellStyle name="OPXOutTime 2 2" xfId="900"/>
    <cellStyle name="OPXOutTime 3" xfId="294"/>
    <cellStyle name="OPXOutTime 3 2" xfId="901"/>
    <cellStyle name="OPXOutTime 4" xfId="902"/>
    <cellStyle name="OPXOutTime 5" xfId="903"/>
    <cellStyle name="OPXOutTime 6" xfId="904"/>
    <cellStyle name="OPXOutTime 7" xfId="899"/>
    <cellStyle name="OPXOutTime_ABS_p17" xfId="905"/>
    <cellStyle name="OPXProtected" xfId="295"/>
    <cellStyle name="OPXProtected 2" xfId="296"/>
    <cellStyle name="OPXProtected 2 2" xfId="907"/>
    <cellStyle name="OPXProtected 3" xfId="297"/>
    <cellStyle name="OPXProtected 3 2" xfId="908"/>
    <cellStyle name="OPXProtected 4" xfId="909"/>
    <cellStyle name="OPXProtected 5" xfId="910"/>
    <cellStyle name="OPXProtected 6" xfId="911"/>
    <cellStyle name="OPXProtected 7" xfId="906"/>
    <cellStyle name="OPXProtected_ABS_p17" xfId="912"/>
    <cellStyle name="Output 2" xfId="913"/>
    <cellStyle name="Percent" xfId="1"/>
    <cellStyle name="Percent [2]" xfId="298"/>
    <cellStyle name="Percent 14" xfId="46"/>
    <cellStyle name="Percent 15" xfId="47"/>
    <cellStyle name="Percent 16" xfId="48"/>
    <cellStyle name="Percent 2" xfId="49"/>
    <cellStyle name="Percent 3" xfId="299"/>
    <cellStyle name="Percent 4" xfId="300"/>
    <cellStyle name="Percent 5" xfId="301"/>
    <cellStyle name="Percent 6" xfId="914"/>
    <cellStyle name="Percent 7" xfId="915"/>
    <cellStyle name="Percent 8" xfId="916"/>
    <cellStyle name="RevList" xfId="302"/>
    <cellStyle name="RowLevel_0" xfId="917"/>
    <cellStyle name="showExposure" xfId="303"/>
    <cellStyle name="showExposure 2" xfId="304"/>
    <cellStyle name="showExposure 2 2" xfId="919"/>
    <cellStyle name="showExposure 3" xfId="305"/>
    <cellStyle name="showExposure 3 2" xfId="920"/>
    <cellStyle name="showExposure 4" xfId="921"/>
    <cellStyle name="showExposure 5" xfId="922"/>
    <cellStyle name="showExposure 6" xfId="923"/>
    <cellStyle name="showExposure 7" xfId="918"/>
    <cellStyle name="showParameterE" xfId="306"/>
    <cellStyle name="showParameterE 2" xfId="307"/>
    <cellStyle name="showParameterE 2 2" xfId="925"/>
    <cellStyle name="showParameterE 3" xfId="308"/>
    <cellStyle name="showParameterE 3 2" xfId="926"/>
    <cellStyle name="showParameterE 4" xfId="927"/>
    <cellStyle name="showParameterE 5" xfId="928"/>
    <cellStyle name="showParameterE 6" xfId="929"/>
    <cellStyle name="showParameterE 7" xfId="924"/>
    <cellStyle name="showParameterS" xfId="309"/>
    <cellStyle name="showParameterS 2" xfId="310"/>
    <cellStyle name="showParameterS 2 2" xfId="931"/>
    <cellStyle name="showParameterS 3" xfId="311"/>
    <cellStyle name="showParameterS 3 2" xfId="932"/>
    <cellStyle name="showParameterS 4" xfId="933"/>
    <cellStyle name="showParameterS 5" xfId="934"/>
    <cellStyle name="showParameterS 6" xfId="935"/>
    <cellStyle name="showParameterS 7" xfId="930"/>
    <cellStyle name="showPD" xfId="312"/>
    <cellStyle name="showPD 2" xfId="313"/>
    <cellStyle name="showPD 2 2" xfId="937"/>
    <cellStyle name="showPD 3" xfId="314"/>
    <cellStyle name="showPD 3 2" xfId="938"/>
    <cellStyle name="showPD 4" xfId="939"/>
    <cellStyle name="showPD 5" xfId="940"/>
    <cellStyle name="showPD 6" xfId="941"/>
    <cellStyle name="showPD 7" xfId="936"/>
    <cellStyle name="showPercentage" xfId="315"/>
    <cellStyle name="showPercentage 2" xfId="316"/>
    <cellStyle name="showPercentage 2 2" xfId="943"/>
    <cellStyle name="showPercentage 3" xfId="317"/>
    <cellStyle name="showPercentage 3 2" xfId="944"/>
    <cellStyle name="showPercentage 4" xfId="945"/>
    <cellStyle name="showPercentage 5" xfId="946"/>
    <cellStyle name="showPercentage 6" xfId="947"/>
    <cellStyle name="showPercentage 7" xfId="942"/>
    <cellStyle name="showSelection" xfId="318"/>
    <cellStyle name="showSelection 2" xfId="319"/>
    <cellStyle name="showSelection 2 2" xfId="949"/>
    <cellStyle name="showSelection 3" xfId="320"/>
    <cellStyle name="showSelection 3 2" xfId="950"/>
    <cellStyle name="showSelection 4" xfId="951"/>
    <cellStyle name="showSelection 5" xfId="952"/>
    <cellStyle name="showSelection 6" xfId="953"/>
    <cellStyle name="showSelection 7" xfId="948"/>
    <cellStyle name="Style 1" xfId="321"/>
    <cellStyle name="Subtotal" xfId="322"/>
    <cellStyle name="supFloat" xfId="323"/>
    <cellStyle name="supFloat 2" xfId="324"/>
    <cellStyle name="supFloat 2 2" xfId="955"/>
    <cellStyle name="supFloat 3" xfId="325"/>
    <cellStyle name="supFloat 3 2" xfId="956"/>
    <cellStyle name="supFloat 4" xfId="957"/>
    <cellStyle name="supFloat 5" xfId="958"/>
    <cellStyle name="supFloat 6" xfId="959"/>
    <cellStyle name="supFloat 7" xfId="954"/>
    <cellStyle name="supInt" xfId="326"/>
    <cellStyle name="supInt 2" xfId="327"/>
    <cellStyle name="supInt 2 2" xfId="961"/>
    <cellStyle name="supInt 3" xfId="328"/>
    <cellStyle name="supInt 3 2" xfId="962"/>
    <cellStyle name="supInt 4" xfId="963"/>
    <cellStyle name="supInt 5" xfId="964"/>
    <cellStyle name="supInt 6" xfId="965"/>
    <cellStyle name="supInt 7" xfId="960"/>
    <cellStyle name="supParameterE" xfId="329"/>
    <cellStyle name="supParameterE 2" xfId="330"/>
    <cellStyle name="supParameterE 2 2" xfId="967"/>
    <cellStyle name="supParameterE 3" xfId="331"/>
    <cellStyle name="supParameterE 3 2" xfId="968"/>
    <cellStyle name="supParameterE 4" xfId="969"/>
    <cellStyle name="supParameterE 5" xfId="970"/>
    <cellStyle name="supParameterE 6" xfId="971"/>
    <cellStyle name="supParameterE 7" xfId="966"/>
    <cellStyle name="supParameterS" xfId="332"/>
    <cellStyle name="supParameterS 2" xfId="333"/>
    <cellStyle name="supParameterS 2 2" xfId="973"/>
    <cellStyle name="supParameterS 3" xfId="334"/>
    <cellStyle name="supParameterS 3 2" xfId="974"/>
    <cellStyle name="supParameterS 4" xfId="975"/>
    <cellStyle name="supParameterS 5" xfId="976"/>
    <cellStyle name="supParameterS 6" xfId="977"/>
    <cellStyle name="supParameterS 7" xfId="972"/>
    <cellStyle name="supPD" xfId="335"/>
    <cellStyle name="supPD 2" xfId="336"/>
    <cellStyle name="supPD 2 2" xfId="979"/>
    <cellStyle name="supPD 3" xfId="337"/>
    <cellStyle name="supPD 3 2" xfId="980"/>
    <cellStyle name="supPD 4" xfId="981"/>
    <cellStyle name="supPD 5" xfId="982"/>
    <cellStyle name="supPD 6" xfId="983"/>
    <cellStyle name="supPD 7" xfId="978"/>
    <cellStyle name="supPercentage" xfId="338"/>
    <cellStyle name="supPercentage 2" xfId="339"/>
    <cellStyle name="supPercentage 2 2" xfId="985"/>
    <cellStyle name="supPercentage 3" xfId="340"/>
    <cellStyle name="supPercentage 3 2" xfId="986"/>
    <cellStyle name="supPercentage 4" xfId="987"/>
    <cellStyle name="supPercentage 5" xfId="988"/>
    <cellStyle name="supPercentage 6" xfId="989"/>
    <cellStyle name="supPercentage 7" xfId="984"/>
    <cellStyle name="supPercentageL" xfId="341"/>
    <cellStyle name="supPercentageL 2" xfId="342"/>
    <cellStyle name="supPercentageL 2 2" xfId="991"/>
    <cellStyle name="supPercentageL 3" xfId="343"/>
    <cellStyle name="supPercentageL 3 2" xfId="992"/>
    <cellStyle name="supPercentageL 4" xfId="993"/>
    <cellStyle name="supPercentageL 5" xfId="994"/>
    <cellStyle name="supPercentageL 6" xfId="995"/>
    <cellStyle name="supPercentageL 7" xfId="990"/>
    <cellStyle name="supSelection" xfId="344"/>
    <cellStyle name="supSelection 2" xfId="345"/>
    <cellStyle name="supSelection 2 2" xfId="997"/>
    <cellStyle name="supSelection 3" xfId="346"/>
    <cellStyle name="supSelection 3 2" xfId="998"/>
    <cellStyle name="supSelection 4" xfId="999"/>
    <cellStyle name="supSelection 5" xfId="1000"/>
    <cellStyle name="supSelection 6" xfId="1001"/>
    <cellStyle name="supSelection 7" xfId="996"/>
    <cellStyle name="supSelection_ABS_p17" xfId="1002"/>
    <cellStyle name="supText" xfId="347"/>
    <cellStyle name="supText 2" xfId="348"/>
    <cellStyle name="supText 2 2" xfId="1004"/>
    <cellStyle name="supText 3" xfId="349"/>
    <cellStyle name="supText 3 2" xfId="1005"/>
    <cellStyle name="supText 4" xfId="1006"/>
    <cellStyle name="supText 5" xfId="1007"/>
    <cellStyle name="supText 6" xfId="1008"/>
    <cellStyle name="supText 7" xfId="1003"/>
    <cellStyle name="Title 2" xfId="350"/>
    <cellStyle name="Title 3" xfId="351"/>
    <cellStyle name="Title 4" xfId="1009"/>
    <cellStyle name="Title 5" xfId="1010"/>
    <cellStyle name="Title 6" xfId="1011"/>
    <cellStyle name="Total 2" xfId="352"/>
    <cellStyle name="Total 2 2" xfId="353"/>
    <cellStyle name="Total 2 2 2" xfId="1014"/>
    <cellStyle name="Total 2 3" xfId="354"/>
    <cellStyle name="Total 2 3 2" xfId="1015"/>
    <cellStyle name="Total 2 4" xfId="1016"/>
    <cellStyle name="Total 2 5" xfId="1017"/>
    <cellStyle name="Total 2 6" xfId="1013"/>
    <cellStyle name="Total 3" xfId="355"/>
    <cellStyle name="Total 3 2" xfId="356"/>
    <cellStyle name="Total 3 2 2" xfId="1019"/>
    <cellStyle name="Total 3 3" xfId="357"/>
    <cellStyle name="Total 3 3 2" xfId="1020"/>
    <cellStyle name="Total 3 4" xfId="1021"/>
    <cellStyle name="Total 3 5" xfId="1022"/>
    <cellStyle name="Total 3 6" xfId="1018"/>
    <cellStyle name="Total 4" xfId="1023"/>
    <cellStyle name="Total 5" xfId="1024"/>
    <cellStyle name="Total 6" xfId="1025"/>
    <cellStyle name="Total 7" xfId="1012"/>
    <cellStyle name="Unlocked" xfId="358"/>
    <cellStyle name="Warning Text 2" xfId="359"/>
    <cellStyle name="Warning Text 3" xfId="360"/>
    <cellStyle name="Warning Text 4" xfId="1026"/>
    <cellStyle name="Warning Text 5" xfId="1027"/>
    <cellStyle name="Warning Text 6" xfId="1028"/>
  </cellStyles>
  <dxfs count="1">
    <dxf>
      <fill>
        <patternFill>
          <bgColor rgb="FFFFFF00"/>
        </patternFill>
      </fill>
    </dxf>
  </dxfs>
  <tableStyles count="0" defaultTableStyle="TableStyleMedium2" defaultPivotStyle="PivotStyleLight16"/>
  <colors>
    <mruColors>
      <color rgb="FFAF0B1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82551</xdr:rowOff>
    </xdr:from>
    <xdr:to>
      <xdr:col>0</xdr:col>
      <xdr:colOff>7112000</xdr:colOff>
      <xdr:row>9</xdr:row>
      <xdr:rowOff>29168</xdr:rowOff>
    </xdr:to>
    <xdr:pic>
      <xdr:nvPicPr>
        <xdr:cNvPr id="2" name="Picture 2" descr="http://10.66.19.108/en/logo/files/01_CIBC_Corporate_Retail/1_English/2_Keylined/1_JPEG/1_CIBC_CR_KEY_2C_RGB.jp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09650" y="590550"/>
          <a:ext cx="6105525"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50" zoomScaleNormal="50" workbookViewId="0">
      <selection activeCell="A31" sqref="A31"/>
    </sheetView>
  </sheetViews>
  <sheetFormatPr defaultColWidth="8.85546875" defaultRowHeight="12.75" x14ac:dyDescent="0.2"/>
  <cols>
    <col min="1" max="1" width="118.7109375" style="151" customWidth="1"/>
    <col min="2" max="2" width="122" style="151" customWidth="1"/>
    <col min="3" max="3" width="16.7109375" style="151" customWidth="1"/>
    <col min="4" max="256" width="9.140625" style="151" customWidth="1"/>
    <col min="257" max="258" width="118.7109375" style="151" customWidth="1"/>
    <col min="259" max="259" width="16.7109375" style="151" customWidth="1"/>
    <col min="260" max="512" width="9.140625" style="151" customWidth="1"/>
    <col min="513" max="514" width="118.7109375" style="151" customWidth="1"/>
    <col min="515" max="515" width="16.7109375" style="151" customWidth="1"/>
    <col min="516" max="768" width="9.140625" style="151" customWidth="1"/>
    <col min="769" max="770" width="118.7109375" style="151" customWidth="1"/>
    <col min="771" max="771" width="16.7109375" style="151" customWidth="1"/>
    <col min="772" max="1024" width="9.140625" style="151" customWidth="1"/>
    <col min="1025" max="1026" width="118.7109375" style="151" customWidth="1"/>
    <col min="1027" max="1027" width="16.7109375" style="151" customWidth="1"/>
    <col min="1028" max="1280" width="9.140625" style="151" customWidth="1"/>
    <col min="1281" max="1282" width="118.7109375" style="151" customWidth="1"/>
    <col min="1283" max="1283" width="16.7109375" style="151" customWidth="1"/>
    <col min="1284" max="1536" width="9.140625" style="151" customWidth="1"/>
    <col min="1537" max="1538" width="118.7109375" style="151" customWidth="1"/>
    <col min="1539" max="1539" width="16.7109375" style="151" customWidth="1"/>
    <col min="1540" max="1792" width="9.140625" style="151" customWidth="1"/>
    <col min="1793" max="1794" width="118.7109375" style="151" customWidth="1"/>
    <col min="1795" max="1795" width="16.7109375" style="151" customWidth="1"/>
    <col min="1796" max="2048" width="9.140625" style="151" customWidth="1"/>
    <col min="2049" max="2050" width="118.7109375" style="151" customWidth="1"/>
    <col min="2051" max="2051" width="16.7109375" style="151" customWidth="1"/>
    <col min="2052" max="2304" width="9.140625" style="151" customWidth="1"/>
    <col min="2305" max="2306" width="118.7109375" style="151" customWidth="1"/>
    <col min="2307" max="2307" width="16.7109375" style="151" customWidth="1"/>
    <col min="2308" max="2560" width="9.140625" style="151" customWidth="1"/>
    <col min="2561" max="2562" width="118.7109375" style="151" customWidth="1"/>
    <col min="2563" max="2563" width="16.7109375" style="151" customWidth="1"/>
    <col min="2564" max="2816" width="9.140625" style="151" customWidth="1"/>
    <col min="2817" max="2818" width="118.7109375" style="151" customWidth="1"/>
    <col min="2819" max="2819" width="16.7109375" style="151" customWidth="1"/>
    <col min="2820" max="3072" width="9.140625" style="151" customWidth="1"/>
    <col min="3073" max="3074" width="118.7109375" style="151" customWidth="1"/>
    <col min="3075" max="3075" width="16.7109375" style="151" customWidth="1"/>
    <col min="3076" max="3328" width="9.140625" style="151" customWidth="1"/>
    <col min="3329" max="3330" width="118.7109375" style="151" customWidth="1"/>
    <col min="3331" max="3331" width="16.7109375" style="151" customWidth="1"/>
    <col min="3332" max="3584" width="9.140625" style="151" customWidth="1"/>
    <col min="3585" max="3586" width="118.7109375" style="151" customWidth="1"/>
    <col min="3587" max="3587" width="16.7109375" style="151" customWidth="1"/>
    <col min="3588" max="3840" width="9.140625" style="151" customWidth="1"/>
    <col min="3841" max="3842" width="118.7109375" style="151" customWidth="1"/>
    <col min="3843" max="3843" width="16.7109375" style="151" customWidth="1"/>
    <col min="3844" max="4096" width="9.140625" style="151" customWidth="1"/>
    <col min="4097" max="4098" width="118.7109375" style="151" customWidth="1"/>
    <col min="4099" max="4099" width="16.7109375" style="151" customWidth="1"/>
    <col min="4100" max="4352" width="9.140625" style="151" customWidth="1"/>
    <col min="4353" max="4354" width="118.7109375" style="151" customWidth="1"/>
    <col min="4355" max="4355" width="16.7109375" style="151" customWidth="1"/>
    <col min="4356" max="4608" width="9.140625" style="151" customWidth="1"/>
    <col min="4609" max="4610" width="118.7109375" style="151" customWidth="1"/>
    <col min="4611" max="4611" width="16.7109375" style="151" customWidth="1"/>
    <col min="4612" max="4864" width="9.140625" style="151" customWidth="1"/>
    <col min="4865" max="4866" width="118.7109375" style="151" customWidth="1"/>
    <col min="4867" max="4867" width="16.7109375" style="151" customWidth="1"/>
    <col min="4868" max="5120" width="9.140625" style="151" customWidth="1"/>
    <col min="5121" max="5122" width="118.7109375" style="151" customWidth="1"/>
    <col min="5123" max="5123" width="16.7109375" style="151" customWidth="1"/>
    <col min="5124" max="5376" width="9.140625" style="151" customWidth="1"/>
    <col min="5377" max="5378" width="118.7109375" style="151" customWidth="1"/>
    <col min="5379" max="5379" width="16.7109375" style="151" customWidth="1"/>
    <col min="5380" max="5632" width="9.140625" style="151" customWidth="1"/>
    <col min="5633" max="5634" width="118.7109375" style="151" customWidth="1"/>
    <col min="5635" max="5635" width="16.7109375" style="151" customWidth="1"/>
    <col min="5636" max="5888" width="9.140625" style="151" customWidth="1"/>
    <col min="5889" max="5890" width="118.7109375" style="151" customWidth="1"/>
    <col min="5891" max="5891" width="16.7109375" style="151" customWidth="1"/>
    <col min="5892" max="6144" width="9.140625" style="151" customWidth="1"/>
    <col min="6145" max="6146" width="118.7109375" style="151" customWidth="1"/>
    <col min="6147" max="6147" width="16.7109375" style="151" customWidth="1"/>
    <col min="6148" max="6400" width="9.140625" style="151" customWidth="1"/>
    <col min="6401" max="6402" width="118.7109375" style="151" customWidth="1"/>
    <col min="6403" max="6403" width="16.7109375" style="151" customWidth="1"/>
    <col min="6404" max="6656" width="9.140625" style="151" customWidth="1"/>
    <col min="6657" max="6658" width="118.7109375" style="151" customWidth="1"/>
    <col min="6659" max="6659" width="16.7109375" style="151" customWidth="1"/>
    <col min="6660" max="6912" width="9.140625" style="151" customWidth="1"/>
    <col min="6913" max="6914" width="118.7109375" style="151" customWidth="1"/>
    <col min="6915" max="6915" width="16.7109375" style="151" customWidth="1"/>
    <col min="6916" max="7168" width="9.140625" style="151" customWidth="1"/>
    <col min="7169" max="7170" width="118.7109375" style="151" customWidth="1"/>
    <col min="7171" max="7171" width="16.7109375" style="151" customWidth="1"/>
    <col min="7172" max="7424" width="9.140625" style="151" customWidth="1"/>
    <col min="7425" max="7426" width="118.7109375" style="151" customWidth="1"/>
    <col min="7427" max="7427" width="16.7109375" style="151" customWidth="1"/>
    <col min="7428" max="7680" width="9.140625" style="151" customWidth="1"/>
    <col min="7681" max="7682" width="118.7109375" style="151" customWidth="1"/>
    <col min="7683" max="7683" width="16.7109375" style="151" customWidth="1"/>
    <col min="7684" max="7936" width="9.140625" style="151" customWidth="1"/>
    <col min="7937" max="7938" width="118.7109375" style="151" customWidth="1"/>
    <col min="7939" max="7939" width="16.7109375" style="151" customWidth="1"/>
    <col min="7940" max="8192" width="9.140625" style="151" customWidth="1"/>
    <col min="8193" max="8194" width="118.7109375" style="151" customWidth="1"/>
    <col min="8195" max="8195" width="16.7109375" style="151" customWidth="1"/>
    <col min="8196" max="8448" width="9.140625" style="151" customWidth="1"/>
    <col min="8449" max="8450" width="118.7109375" style="151" customWidth="1"/>
    <col min="8451" max="8451" width="16.7109375" style="151" customWidth="1"/>
    <col min="8452" max="8704" width="9.140625" style="151" customWidth="1"/>
    <col min="8705" max="8706" width="118.7109375" style="151" customWidth="1"/>
    <col min="8707" max="8707" width="16.7109375" style="151" customWidth="1"/>
    <col min="8708" max="8960" width="9.140625" style="151" customWidth="1"/>
    <col min="8961" max="8962" width="118.7109375" style="151" customWidth="1"/>
    <col min="8963" max="8963" width="16.7109375" style="151" customWidth="1"/>
    <col min="8964" max="9216" width="9.140625" style="151" customWidth="1"/>
    <col min="9217" max="9218" width="118.7109375" style="151" customWidth="1"/>
    <col min="9219" max="9219" width="16.7109375" style="151" customWidth="1"/>
    <col min="9220" max="9472" width="9.140625" style="151" customWidth="1"/>
    <col min="9473" max="9474" width="118.7109375" style="151" customWidth="1"/>
    <col min="9475" max="9475" width="16.7109375" style="151" customWidth="1"/>
    <col min="9476" max="9728" width="9.140625" style="151" customWidth="1"/>
    <col min="9729" max="9730" width="118.7109375" style="151" customWidth="1"/>
    <col min="9731" max="9731" width="16.7109375" style="151" customWidth="1"/>
    <col min="9732" max="9984" width="9.140625" style="151" customWidth="1"/>
    <col min="9985" max="9986" width="118.7109375" style="151" customWidth="1"/>
    <col min="9987" max="9987" width="16.7109375" style="151" customWidth="1"/>
    <col min="9988" max="10240" width="9.140625" style="151" customWidth="1"/>
    <col min="10241" max="10242" width="118.7109375" style="151" customWidth="1"/>
    <col min="10243" max="10243" width="16.7109375" style="151" customWidth="1"/>
    <col min="10244" max="10496" width="9.140625" style="151" customWidth="1"/>
    <col min="10497" max="10498" width="118.7109375" style="151" customWidth="1"/>
    <col min="10499" max="10499" width="16.7109375" style="151" customWidth="1"/>
    <col min="10500" max="10752" width="9.140625" style="151" customWidth="1"/>
    <col min="10753" max="10754" width="118.7109375" style="151" customWidth="1"/>
    <col min="10755" max="10755" width="16.7109375" style="151" customWidth="1"/>
    <col min="10756" max="11008" width="9.140625" style="151" customWidth="1"/>
    <col min="11009" max="11010" width="118.7109375" style="151" customWidth="1"/>
    <col min="11011" max="11011" width="16.7109375" style="151" customWidth="1"/>
    <col min="11012" max="11264" width="9.140625" style="151" customWidth="1"/>
    <col min="11265" max="11266" width="118.7109375" style="151" customWidth="1"/>
    <col min="11267" max="11267" width="16.7109375" style="151" customWidth="1"/>
    <col min="11268" max="11520" width="9.140625" style="151" customWidth="1"/>
    <col min="11521" max="11522" width="118.7109375" style="151" customWidth="1"/>
    <col min="11523" max="11523" width="16.7109375" style="151" customWidth="1"/>
    <col min="11524" max="11776" width="9.140625" style="151" customWidth="1"/>
    <col min="11777" max="11778" width="118.7109375" style="151" customWidth="1"/>
    <col min="11779" max="11779" width="16.7109375" style="151" customWidth="1"/>
    <col min="11780" max="12032" width="9.140625" style="151" customWidth="1"/>
    <col min="12033" max="12034" width="118.7109375" style="151" customWidth="1"/>
    <col min="12035" max="12035" width="16.7109375" style="151" customWidth="1"/>
    <col min="12036" max="12288" width="9.140625" style="151" customWidth="1"/>
    <col min="12289" max="12290" width="118.7109375" style="151" customWidth="1"/>
    <col min="12291" max="12291" width="16.7109375" style="151" customWidth="1"/>
    <col min="12292" max="12544" width="9.140625" style="151" customWidth="1"/>
    <col min="12545" max="12546" width="118.7109375" style="151" customWidth="1"/>
    <col min="12547" max="12547" width="16.7109375" style="151" customWidth="1"/>
    <col min="12548" max="12800" width="9.140625" style="151" customWidth="1"/>
    <col min="12801" max="12802" width="118.7109375" style="151" customWidth="1"/>
    <col min="12803" max="12803" width="16.7109375" style="151" customWidth="1"/>
    <col min="12804" max="13056" width="9.140625" style="151" customWidth="1"/>
    <col min="13057" max="13058" width="118.7109375" style="151" customWidth="1"/>
    <col min="13059" max="13059" width="16.7109375" style="151" customWidth="1"/>
    <col min="13060" max="13312" width="9.140625" style="151" customWidth="1"/>
    <col min="13313" max="13314" width="118.7109375" style="151" customWidth="1"/>
    <col min="13315" max="13315" width="16.7109375" style="151" customWidth="1"/>
    <col min="13316" max="13568" width="9.140625" style="151" customWidth="1"/>
    <col min="13569" max="13570" width="118.7109375" style="151" customWidth="1"/>
    <col min="13571" max="13571" width="16.7109375" style="151" customWidth="1"/>
    <col min="13572" max="13824" width="9.140625" style="151" customWidth="1"/>
    <col min="13825" max="13826" width="118.7109375" style="151" customWidth="1"/>
    <col min="13827" max="13827" width="16.7109375" style="151" customWidth="1"/>
    <col min="13828" max="14080" width="9.140625" style="151" customWidth="1"/>
    <col min="14081" max="14082" width="118.7109375" style="151" customWidth="1"/>
    <col min="14083" max="14083" width="16.7109375" style="151" customWidth="1"/>
    <col min="14084" max="14336" width="9.140625" style="151" customWidth="1"/>
    <col min="14337" max="14338" width="118.7109375" style="151" customWidth="1"/>
    <col min="14339" max="14339" width="16.7109375" style="151" customWidth="1"/>
    <col min="14340" max="14592" width="9.140625" style="151" customWidth="1"/>
    <col min="14593" max="14594" width="118.7109375" style="151" customWidth="1"/>
    <col min="14595" max="14595" width="16.7109375" style="151" customWidth="1"/>
    <col min="14596" max="14848" width="9.140625" style="151" customWidth="1"/>
    <col min="14849" max="14850" width="118.7109375" style="151" customWidth="1"/>
    <col min="14851" max="14851" width="16.7109375" style="151" customWidth="1"/>
    <col min="14852" max="15104" width="9.140625" style="151" customWidth="1"/>
    <col min="15105" max="15106" width="118.7109375" style="151" customWidth="1"/>
    <col min="15107" max="15107" width="16.7109375" style="151" customWidth="1"/>
    <col min="15108" max="15360" width="9.140625" style="151" customWidth="1"/>
    <col min="15361" max="15362" width="118.7109375" style="151" customWidth="1"/>
    <col min="15363" max="15363" width="16.7109375" style="151" customWidth="1"/>
    <col min="15364" max="15616" width="9.140625" style="151" customWidth="1"/>
    <col min="15617" max="15618" width="118.7109375" style="151" customWidth="1"/>
    <col min="15619" max="15619" width="16.7109375" style="151" customWidth="1"/>
    <col min="15620" max="15872" width="9.140625" style="151" customWidth="1"/>
    <col min="15873" max="15874" width="118.7109375" style="151" customWidth="1"/>
    <col min="15875" max="15875" width="16.7109375" style="151" customWidth="1"/>
    <col min="15876" max="16128" width="9.140625" style="151" customWidth="1"/>
    <col min="16129" max="16130" width="118.7109375" style="151" customWidth="1"/>
    <col min="16131" max="16131" width="16.7109375" style="151" customWidth="1"/>
    <col min="16132" max="16384" width="9.140625" style="151" customWidth="1"/>
  </cols>
  <sheetData>
    <row r="1" spans="1:8" s="152" customFormat="1" ht="39.950000000000003" customHeight="1" x14ac:dyDescent="0.2">
      <c r="A1" s="151"/>
      <c r="B1" s="151"/>
      <c r="C1" s="151"/>
      <c r="D1" s="151"/>
      <c r="E1" s="151"/>
      <c r="F1" s="151"/>
      <c r="G1" s="151"/>
    </row>
    <row r="2" spans="1:8" s="152" customFormat="1" ht="39.950000000000003" customHeight="1" x14ac:dyDescent="0.2">
      <c r="A2" s="151"/>
      <c r="B2" s="151"/>
      <c r="C2" s="151"/>
      <c r="D2" s="151"/>
      <c r="E2" s="151"/>
      <c r="F2" s="151"/>
      <c r="G2" s="151"/>
    </row>
    <row r="3" spans="1:8" ht="75.75" x14ac:dyDescent="1.05">
      <c r="B3" s="153" t="s">
        <v>466</v>
      </c>
    </row>
    <row r="4" spans="1:8" s="152" customFormat="1" ht="75.75" x14ac:dyDescent="1.05">
      <c r="A4" s="151"/>
      <c r="B4" s="153" t="s">
        <v>467</v>
      </c>
      <c r="C4" s="151"/>
      <c r="D4" s="151"/>
      <c r="E4" s="151"/>
      <c r="F4" s="151"/>
      <c r="G4" s="151"/>
    </row>
    <row r="5" spans="1:8" s="152" customFormat="1" ht="75.75" x14ac:dyDescent="1.05">
      <c r="A5" s="151"/>
      <c r="B5" s="153" t="s">
        <v>468</v>
      </c>
      <c r="C5" s="151"/>
      <c r="D5" s="151"/>
      <c r="E5" s="151"/>
      <c r="F5" s="151"/>
      <c r="G5" s="151"/>
    </row>
    <row r="6" spans="1:8" s="152" customFormat="1" ht="39.950000000000003" customHeight="1" x14ac:dyDescent="0.2">
      <c r="A6" s="151"/>
      <c r="B6" s="154"/>
      <c r="C6" s="151"/>
      <c r="D6" s="151"/>
      <c r="E6" s="151"/>
      <c r="F6" s="151"/>
      <c r="G6" s="151"/>
    </row>
    <row r="7" spans="1:8" s="152" customFormat="1" ht="50.25" x14ac:dyDescent="0.7">
      <c r="A7" s="151"/>
      <c r="B7" s="155" t="s">
        <v>469</v>
      </c>
      <c r="C7" s="151"/>
      <c r="D7" s="151"/>
      <c r="E7" s="151"/>
      <c r="F7" s="151"/>
      <c r="G7" s="151"/>
    </row>
    <row r="8" spans="1:8" s="157" customFormat="1" ht="50.25" x14ac:dyDescent="0.7">
      <c r="A8" s="151"/>
      <c r="B8" s="156" t="s">
        <v>725</v>
      </c>
      <c r="C8" s="151"/>
      <c r="D8" s="151"/>
      <c r="E8" s="151"/>
      <c r="F8" s="151"/>
      <c r="G8" s="151"/>
    </row>
    <row r="9" spans="1:8" s="157" customFormat="1" ht="39.950000000000003" customHeight="1" x14ac:dyDescent="0.2">
      <c r="A9" s="151"/>
      <c r="B9" s="158"/>
      <c r="C9" s="151"/>
      <c r="D9" s="151"/>
      <c r="E9" s="151"/>
      <c r="F9" s="151"/>
      <c r="G9" s="151"/>
    </row>
    <row r="10" spans="1:8" s="152" customFormat="1" ht="39.950000000000003" customHeight="1" x14ac:dyDescent="0.3">
      <c r="A10" s="151"/>
      <c r="B10" s="151"/>
      <c r="C10" s="151"/>
      <c r="D10" s="151"/>
      <c r="E10" s="151"/>
      <c r="F10" s="151"/>
      <c r="G10" s="151"/>
      <c r="H10" s="159"/>
    </row>
    <row r="11" spans="1:8" s="152" customFormat="1" ht="39.950000000000003" customHeight="1" x14ac:dyDescent="0.2">
      <c r="A11" s="151"/>
      <c r="B11" s="151"/>
      <c r="C11" s="151"/>
      <c r="D11" s="151"/>
      <c r="E11" s="151"/>
      <c r="F11" s="151"/>
      <c r="G11" s="151"/>
    </row>
    <row r="12" spans="1:8" s="152" customFormat="1" ht="39.950000000000003" customHeight="1" x14ac:dyDescent="0.45">
      <c r="A12" s="2223" t="s">
        <v>470</v>
      </c>
      <c r="B12" s="2223"/>
      <c r="C12" s="151"/>
      <c r="D12" s="151"/>
      <c r="E12" s="151"/>
      <c r="F12" s="151"/>
      <c r="G12" s="151"/>
    </row>
    <row r="13" spans="1:8" s="152" customFormat="1" ht="30.75" customHeight="1" x14ac:dyDescent="0.45">
      <c r="A13" s="2224" t="s">
        <v>765</v>
      </c>
      <c r="B13" s="2225"/>
    </row>
    <row r="14" spans="1:8" s="152" customFormat="1" ht="30.75" customHeight="1" x14ac:dyDescent="0.45">
      <c r="A14" s="2223" t="s">
        <v>639</v>
      </c>
      <c r="B14" s="2223"/>
    </row>
    <row r="15" spans="1:8" s="152" customFormat="1" ht="39.950000000000003" customHeight="1" x14ac:dyDescent="0.5">
      <c r="A15" s="2226"/>
      <c r="B15" s="2226"/>
    </row>
    <row r="16" spans="1:8" s="152" customFormat="1" ht="39.950000000000003" customHeight="1" x14ac:dyDescent="0.55000000000000004">
      <c r="A16" s="2227"/>
      <c r="B16" s="2227"/>
    </row>
    <row r="17" s="152" customFormat="1" ht="39.950000000000003" customHeight="1" x14ac:dyDescent="0.2"/>
    <row r="18" ht="39.950000000000003" customHeight="1" x14ac:dyDescent="0.2"/>
    <row r="19" ht="39.950000000000003" customHeight="1" x14ac:dyDescent="0.2"/>
  </sheetData>
  <mergeCells count="5">
    <mergeCell ref="A12:B12"/>
    <mergeCell ref="A13:B13"/>
    <mergeCell ref="A14:B14"/>
    <mergeCell ref="A15:B15"/>
    <mergeCell ref="A16:B16"/>
  </mergeCells>
  <printOptions horizontalCentered="1"/>
  <pageMargins left="0.23622047244094491" right="0.23622047244094491" top="0.27559055118110237" bottom="0.23622047244094491" header="0.15748031496062992" footer="0.11811023622047245"/>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zoomScaleNormal="100" zoomScaleSheetLayoutView="100" workbookViewId="0">
      <selection activeCell="A9" sqref="A9:Q9"/>
    </sheetView>
  </sheetViews>
  <sheetFormatPr defaultColWidth="9.140625" defaultRowHeight="12.75" x14ac:dyDescent="0.2"/>
  <cols>
    <col min="1" max="1" width="2.140625" style="1899" customWidth="1"/>
    <col min="2" max="2" width="56.85546875" style="1899" customWidth="1"/>
    <col min="3" max="3" width="7" style="1917" customWidth="1"/>
    <col min="4" max="4" width="6.5703125" style="1918" customWidth="1"/>
    <col min="5" max="11" width="6.5703125" style="1899" customWidth="1"/>
    <col min="12" max="12" width="1.28515625" style="1899" customWidth="1"/>
    <col min="13" max="13" width="2.140625" style="1899" customWidth="1"/>
    <col min="14" max="14" width="1.28515625" style="1899" customWidth="1"/>
    <col min="15" max="16" width="6.42578125" style="1899" customWidth="1"/>
    <col min="17" max="17" width="1.28515625" style="1919" customWidth="1"/>
    <col min="18" max="19" width="9.140625" style="1899" customWidth="1"/>
    <col min="20" max="20" width="9.140625" style="1900" customWidth="1"/>
    <col min="21" max="21" width="9.140625" style="1899" customWidth="1"/>
    <col min="22" max="16384" width="9.140625" style="1899"/>
  </cols>
  <sheetData>
    <row r="1" spans="1:17" s="2023" customFormat="1" ht="15.75" customHeight="1" x14ac:dyDescent="0.25">
      <c r="A1" s="2301" t="s">
        <v>198</v>
      </c>
      <c r="B1" s="2301"/>
      <c r="C1" s="2301"/>
      <c r="D1" s="2301"/>
      <c r="E1" s="2301"/>
      <c r="F1" s="2301"/>
      <c r="G1" s="2301"/>
      <c r="H1" s="2301"/>
      <c r="I1" s="2301"/>
      <c r="J1" s="2301"/>
      <c r="K1" s="2301"/>
      <c r="L1" s="2301"/>
      <c r="M1" s="2301"/>
      <c r="N1" s="2301"/>
      <c r="O1" s="2301"/>
      <c r="P1" s="2301"/>
      <c r="Q1" s="2301"/>
    </row>
    <row r="2" spans="1:17" ht="10.5" customHeight="1" x14ac:dyDescent="0.2">
      <c r="A2" s="1287"/>
      <c r="B2" s="1287"/>
      <c r="C2" s="1287"/>
      <c r="D2" s="1287"/>
      <c r="E2" s="1287"/>
      <c r="F2" s="1287"/>
      <c r="G2" s="1287"/>
      <c r="H2" s="1287"/>
      <c r="I2" s="1287"/>
      <c r="J2" s="1287"/>
      <c r="K2" s="1287"/>
      <c r="L2" s="1287"/>
      <c r="M2" s="1287"/>
      <c r="N2" s="1287"/>
      <c r="O2" s="1287"/>
      <c r="P2" s="1287"/>
      <c r="Q2" s="1180"/>
    </row>
    <row r="3" spans="1:17" ht="10.5" customHeight="1" x14ac:dyDescent="0.2">
      <c r="A3" s="2346" t="s">
        <v>745</v>
      </c>
      <c r="B3" s="2346"/>
      <c r="C3" s="1209"/>
      <c r="D3" s="1209"/>
      <c r="E3" s="1209"/>
      <c r="F3" s="1209"/>
      <c r="G3" s="1209"/>
      <c r="H3" s="1209"/>
      <c r="I3" s="1209"/>
      <c r="J3" s="1209"/>
      <c r="K3" s="1209"/>
      <c r="L3" s="1209"/>
      <c r="M3" s="1209"/>
      <c r="N3" s="1209"/>
      <c r="O3" s="1209"/>
      <c r="P3" s="1209"/>
      <c r="Q3" s="1213"/>
    </row>
    <row r="4" spans="1:17" ht="10.5" customHeight="1" x14ac:dyDescent="0.2">
      <c r="A4" s="1901"/>
      <c r="B4" s="1901"/>
      <c r="C4" s="1209"/>
      <c r="D4" s="1209"/>
      <c r="E4" s="1209"/>
      <c r="F4" s="1209"/>
      <c r="G4" s="1209"/>
      <c r="H4" s="1209"/>
      <c r="I4" s="1209"/>
      <c r="J4" s="1209"/>
      <c r="K4" s="1209"/>
      <c r="L4" s="1209"/>
      <c r="M4" s="1209"/>
      <c r="N4" s="1209"/>
      <c r="O4" s="1209"/>
      <c r="P4" s="1209"/>
      <c r="Q4" s="1213"/>
    </row>
    <row r="5" spans="1:17" ht="22.5" customHeight="1" x14ac:dyDescent="0.2">
      <c r="A5" s="1902" t="s">
        <v>199</v>
      </c>
      <c r="B5" s="2351" t="s">
        <v>783</v>
      </c>
      <c r="C5" s="2351"/>
      <c r="D5" s="2351"/>
      <c r="E5" s="2351"/>
      <c r="F5" s="2351"/>
      <c r="G5" s="2351"/>
      <c r="H5" s="2351"/>
      <c r="I5" s="2351"/>
      <c r="J5" s="2351"/>
      <c r="K5" s="2351"/>
      <c r="L5" s="2351"/>
      <c r="M5" s="2351"/>
      <c r="N5" s="2351"/>
      <c r="O5" s="2351"/>
      <c r="P5" s="2351"/>
      <c r="Q5" s="2351"/>
    </row>
    <row r="6" spans="1:17" ht="24" customHeight="1" x14ac:dyDescent="0.2">
      <c r="A6" s="1902" t="s">
        <v>199</v>
      </c>
      <c r="B6" s="2351" t="s">
        <v>746</v>
      </c>
      <c r="C6" s="2351"/>
      <c r="D6" s="2351"/>
      <c r="E6" s="2351"/>
      <c r="F6" s="2351"/>
      <c r="G6" s="2351"/>
      <c r="H6" s="2351"/>
      <c r="I6" s="2351"/>
      <c r="J6" s="2351"/>
      <c r="K6" s="2351"/>
      <c r="L6" s="2351"/>
      <c r="M6" s="2351"/>
      <c r="N6" s="2351"/>
      <c r="O6" s="2351"/>
      <c r="P6" s="2351"/>
      <c r="Q6" s="2351"/>
    </row>
    <row r="7" spans="1:17" ht="34.5" customHeight="1" x14ac:dyDescent="0.2">
      <c r="A7" s="1902" t="s">
        <v>199</v>
      </c>
      <c r="B7" s="2352" t="s">
        <v>747</v>
      </c>
      <c r="C7" s="2351"/>
      <c r="D7" s="2351"/>
      <c r="E7" s="2351"/>
      <c r="F7" s="2351"/>
      <c r="G7" s="2351"/>
      <c r="H7" s="2351"/>
      <c r="I7" s="2351"/>
      <c r="J7" s="2351"/>
      <c r="K7" s="2351"/>
      <c r="L7" s="2351"/>
      <c r="M7" s="2351"/>
      <c r="N7" s="2351"/>
      <c r="O7" s="2351"/>
      <c r="P7" s="2351"/>
      <c r="Q7" s="2351"/>
    </row>
    <row r="8" spans="1:17" ht="24.75" customHeight="1" x14ac:dyDescent="0.2">
      <c r="A8" s="1902" t="s">
        <v>199</v>
      </c>
      <c r="B8" s="2351" t="s">
        <v>748</v>
      </c>
      <c r="C8" s="2351"/>
      <c r="D8" s="2351"/>
      <c r="E8" s="2351"/>
      <c r="F8" s="2351"/>
      <c r="G8" s="2351"/>
      <c r="H8" s="2351"/>
      <c r="I8" s="2351"/>
      <c r="J8" s="2351"/>
      <c r="K8" s="2351"/>
      <c r="L8" s="2351"/>
      <c r="M8" s="2351"/>
      <c r="N8" s="2351"/>
      <c r="O8" s="2351"/>
      <c r="P8" s="2351"/>
      <c r="Q8" s="2351"/>
    </row>
    <row r="9" spans="1:17" ht="58.5" customHeight="1" x14ac:dyDescent="0.2">
      <c r="A9" s="2350" t="s">
        <v>939</v>
      </c>
      <c r="B9" s="2350"/>
      <c r="C9" s="2350"/>
      <c r="D9" s="2350"/>
      <c r="E9" s="2350"/>
      <c r="F9" s="2350"/>
      <c r="G9" s="2350"/>
      <c r="H9" s="2350"/>
      <c r="I9" s="2350"/>
      <c r="J9" s="2350"/>
      <c r="K9" s="2350"/>
      <c r="L9" s="2350"/>
      <c r="M9" s="2350"/>
      <c r="N9" s="2350"/>
      <c r="O9" s="2350"/>
      <c r="P9" s="2350"/>
      <c r="Q9" s="2350"/>
    </row>
    <row r="10" spans="1:17" ht="10.5" customHeight="1" x14ac:dyDescent="0.2">
      <c r="A10" s="1903"/>
      <c r="B10" s="1903"/>
      <c r="C10" s="1903"/>
      <c r="D10" s="1903"/>
      <c r="E10" s="1903"/>
      <c r="F10" s="1903"/>
      <c r="G10" s="1903"/>
      <c r="H10" s="1903"/>
      <c r="I10" s="1903"/>
      <c r="J10" s="1903"/>
      <c r="K10" s="1903"/>
      <c r="L10" s="1903"/>
      <c r="M10" s="1903"/>
      <c r="N10" s="1903"/>
      <c r="O10" s="1903"/>
      <c r="P10" s="1903"/>
      <c r="Q10" s="1903"/>
    </row>
    <row r="11" spans="1:17" ht="10.5" customHeight="1" x14ac:dyDescent="0.2">
      <c r="A11" s="1209"/>
      <c r="B11" s="1209"/>
      <c r="C11" s="1904"/>
      <c r="D11" s="1904"/>
      <c r="E11" s="1905"/>
      <c r="F11" s="1905"/>
      <c r="G11" s="1905"/>
      <c r="H11" s="1905"/>
      <c r="I11" s="1905"/>
      <c r="J11" s="1905"/>
      <c r="K11" s="1905"/>
      <c r="L11" s="1904"/>
      <c r="M11" s="1904"/>
      <c r="N11" s="1904"/>
      <c r="O11" s="1905"/>
      <c r="P11" s="1904"/>
      <c r="Q11" s="1213"/>
    </row>
    <row r="12" spans="1:17" ht="11.25" customHeight="1" x14ac:dyDescent="0.2">
      <c r="A12" s="2349" t="s">
        <v>480</v>
      </c>
      <c r="B12" s="2349"/>
      <c r="C12" s="1211"/>
      <c r="D12" s="1212"/>
      <c r="E12" s="1212"/>
      <c r="F12" s="1212"/>
      <c r="G12" s="1212"/>
      <c r="H12" s="1212"/>
      <c r="I12" s="1212"/>
      <c r="J12" s="1212"/>
      <c r="K12" s="1212"/>
      <c r="L12" s="1906"/>
      <c r="M12" s="1907"/>
      <c r="N12" s="1908"/>
      <c r="O12" s="1909" t="s">
        <v>584</v>
      </c>
      <c r="P12" s="1909" t="s">
        <v>22</v>
      </c>
      <c r="Q12" s="1910"/>
    </row>
    <row r="13" spans="1:17" ht="11.25" customHeight="1" x14ac:dyDescent="0.2">
      <c r="A13" s="812"/>
      <c r="B13" s="813"/>
      <c r="C13" s="894" t="s">
        <v>726</v>
      </c>
      <c r="D13" s="895" t="s">
        <v>662</v>
      </c>
      <c r="E13" s="895" t="s">
        <v>633</v>
      </c>
      <c r="F13" s="895" t="s">
        <v>580</v>
      </c>
      <c r="G13" s="895" t="s">
        <v>225</v>
      </c>
      <c r="H13" s="895" t="s">
        <v>481</v>
      </c>
      <c r="I13" s="895" t="s">
        <v>482</v>
      </c>
      <c r="J13" s="895" t="s">
        <v>483</v>
      </c>
      <c r="K13" s="895" t="s">
        <v>484</v>
      </c>
      <c r="L13" s="1911"/>
      <c r="M13" s="1192"/>
      <c r="N13" s="1912"/>
      <c r="O13" s="895" t="s">
        <v>23</v>
      </c>
      <c r="P13" s="895" t="s">
        <v>23</v>
      </c>
      <c r="Q13" s="1913"/>
    </row>
    <row r="14" spans="1:17" ht="11.25" customHeight="1" x14ac:dyDescent="0.2">
      <c r="A14" s="1209"/>
      <c r="B14" s="1209"/>
      <c r="C14" s="1209"/>
      <c r="D14" s="1209"/>
      <c r="E14" s="1209"/>
      <c r="F14" s="1209"/>
      <c r="G14" s="1209"/>
      <c r="H14" s="1209"/>
      <c r="I14" s="1209"/>
      <c r="J14" s="1209"/>
      <c r="K14" s="1209"/>
      <c r="L14" s="1209"/>
      <c r="M14" s="1209"/>
      <c r="N14" s="1209"/>
      <c r="O14" s="1209"/>
      <c r="P14" s="1209"/>
      <c r="Q14" s="1209"/>
    </row>
    <row r="15" spans="1:17" ht="11.25" customHeight="1" x14ac:dyDescent="0.2">
      <c r="A15" s="2347" t="s">
        <v>200</v>
      </c>
      <c r="B15" s="2347"/>
      <c r="C15" s="1305"/>
      <c r="D15" s="1291"/>
      <c r="E15" s="1291"/>
      <c r="F15" s="1291"/>
      <c r="G15" s="1291"/>
      <c r="H15" s="1291"/>
      <c r="I15" s="1291"/>
      <c r="J15" s="1291"/>
      <c r="K15" s="1291"/>
      <c r="L15" s="1292"/>
      <c r="M15" s="1209"/>
      <c r="N15" s="1305"/>
      <c r="O15" s="1291"/>
      <c r="P15" s="1291"/>
      <c r="Q15" s="1292"/>
    </row>
    <row r="16" spans="1:17" ht="11.25" customHeight="1" x14ac:dyDescent="0.2">
      <c r="A16" s="1296"/>
      <c r="B16" s="1914" t="s">
        <v>201</v>
      </c>
      <c r="C16" s="911">
        <v>463</v>
      </c>
      <c r="D16" s="912">
        <v>668</v>
      </c>
      <c r="E16" s="912">
        <v>639</v>
      </c>
      <c r="F16" s="912">
        <v>584</v>
      </c>
      <c r="G16" s="912">
        <v>656</v>
      </c>
      <c r="H16" s="912">
        <v>551</v>
      </c>
      <c r="I16" s="912">
        <v>561</v>
      </c>
      <c r="J16" s="912">
        <v>503</v>
      </c>
      <c r="K16" s="912">
        <v>805</v>
      </c>
      <c r="L16" s="1585"/>
      <c r="M16" s="913"/>
      <c r="N16" s="911"/>
      <c r="O16" s="935">
        <v>2547</v>
      </c>
      <c r="P16" s="935">
        <v>2420</v>
      </c>
      <c r="Q16" s="1193"/>
    </row>
    <row r="17" spans="1:17" ht="11.25" customHeight="1" x14ac:dyDescent="0.2">
      <c r="A17" s="1296"/>
      <c r="B17" s="1914" t="s">
        <v>202</v>
      </c>
      <c r="C17" s="911">
        <v>319</v>
      </c>
      <c r="D17" s="912">
        <v>333</v>
      </c>
      <c r="E17" s="912">
        <v>350</v>
      </c>
      <c r="F17" s="912">
        <v>310</v>
      </c>
      <c r="G17" s="912">
        <v>314</v>
      </c>
      <c r="H17" s="912">
        <v>287</v>
      </c>
      <c r="I17" s="912">
        <v>291</v>
      </c>
      <c r="J17" s="912">
        <v>284</v>
      </c>
      <c r="K17" s="912">
        <v>276</v>
      </c>
      <c r="L17" s="1585"/>
      <c r="M17" s="913"/>
      <c r="N17" s="911"/>
      <c r="O17" s="935">
        <v>1307</v>
      </c>
      <c r="P17" s="935">
        <v>1138</v>
      </c>
      <c r="Q17" s="1193"/>
    </row>
    <row r="18" spans="1:17" ht="11.25" customHeight="1" x14ac:dyDescent="0.2">
      <c r="A18" s="1915"/>
      <c r="B18" s="1914" t="s">
        <v>203</v>
      </c>
      <c r="C18" s="911">
        <v>168</v>
      </c>
      <c r="D18" s="912">
        <v>131</v>
      </c>
      <c r="E18" s="912">
        <v>162</v>
      </c>
      <c r="F18" s="912">
        <v>138</v>
      </c>
      <c r="G18" s="912">
        <v>134</v>
      </c>
      <c r="H18" s="912">
        <v>107</v>
      </c>
      <c r="I18" s="912">
        <v>41</v>
      </c>
      <c r="J18" s="912">
        <v>26</v>
      </c>
      <c r="K18" s="912">
        <v>29</v>
      </c>
      <c r="L18" s="1585"/>
      <c r="M18" s="913"/>
      <c r="N18" s="911"/>
      <c r="O18" s="935">
        <v>565</v>
      </c>
      <c r="P18" s="935">
        <v>203</v>
      </c>
      <c r="Q18" s="1193"/>
    </row>
    <row r="19" spans="1:17" ht="11.25" customHeight="1" x14ac:dyDescent="0.2">
      <c r="A19" s="1915"/>
      <c r="B19" s="1916" t="s">
        <v>204</v>
      </c>
      <c r="C19" s="911">
        <v>201</v>
      </c>
      <c r="D19" s="912">
        <v>233</v>
      </c>
      <c r="E19" s="912">
        <v>265</v>
      </c>
      <c r="F19" s="912">
        <v>249</v>
      </c>
      <c r="G19" s="912">
        <v>322</v>
      </c>
      <c r="H19" s="912">
        <v>222</v>
      </c>
      <c r="I19" s="912">
        <v>252</v>
      </c>
      <c r="J19" s="912">
        <v>269</v>
      </c>
      <c r="K19" s="912">
        <v>347</v>
      </c>
      <c r="L19" s="1585"/>
      <c r="M19" s="913"/>
      <c r="N19" s="911"/>
      <c r="O19" s="935">
        <v>1069</v>
      </c>
      <c r="P19" s="935">
        <v>1090</v>
      </c>
      <c r="Q19" s="1193"/>
    </row>
    <row r="20" spans="1:17" ht="11.25" customHeight="1" x14ac:dyDescent="0.2">
      <c r="A20" s="1915"/>
      <c r="B20" s="1916" t="s">
        <v>205</v>
      </c>
      <c r="C20" s="2135">
        <v>31</v>
      </c>
      <c r="D20" s="913">
        <v>-97</v>
      </c>
      <c r="E20" s="913">
        <v>-47</v>
      </c>
      <c r="F20" s="913">
        <v>38</v>
      </c>
      <c r="G20" s="913">
        <v>-98</v>
      </c>
      <c r="H20" s="913">
        <v>-3</v>
      </c>
      <c r="I20" s="913">
        <v>-48</v>
      </c>
      <c r="J20" s="913">
        <v>-32</v>
      </c>
      <c r="K20" s="913">
        <v>-50</v>
      </c>
      <c r="L20" s="1585"/>
      <c r="M20" s="913"/>
      <c r="N20" s="922"/>
      <c r="O20" s="966">
        <v>-204</v>
      </c>
      <c r="P20" s="966">
        <v>-133</v>
      </c>
      <c r="Q20" s="1594"/>
    </row>
    <row r="21" spans="1:17" ht="11.25" customHeight="1" x14ac:dyDescent="0.2">
      <c r="A21" s="2348" t="s">
        <v>82</v>
      </c>
      <c r="B21" s="2348"/>
      <c r="C21" s="925">
        <f>SUM(C16:C20)</f>
        <v>1182</v>
      </c>
      <c r="D21" s="2038">
        <f>SUM(D16:D20)</f>
        <v>1268</v>
      </c>
      <c r="E21" s="2038">
        <f>SUM(E16:E20)</f>
        <v>1369</v>
      </c>
      <c r="F21" s="2038">
        <f>SUM(F16:F20)</f>
        <v>1319</v>
      </c>
      <c r="G21" s="2038">
        <f>SUM(G16:G20)</f>
        <v>1328</v>
      </c>
      <c r="H21" s="2038">
        <f t="shared" ref="H21" si="0">SUM(H16:H20)</f>
        <v>1164</v>
      </c>
      <c r="I21" s="2038">
        <f t="shared" ref="I21" si="1">SUM(I16:I20)</f>
        <v>1097</v>
      </c>
      <c r="J21" s="2038">
        <f t="shared" ref="J21" si="2">SUM(J16:J20)</f>
        <v>1050</v>
      </c>
      <c r="K21" s="2038">
        <f t="shared" ref="K21" si="3">SUM(K16:K20)</f>
        <v>1407</v>
      </c>
      <c r="L21" s="1598"/>
      <c r="M21" s="913"/>
      <c r="N21" s="925"/>
      <c r="O21" s="969">
        <f>SUM(O16:O20)</f>
        <v>5284</v>
      </c>
      <c r="P21" s="969">
        <f>SUM(P16:P20)</f>
        <v>4718</v>
      </c>
      <c r="Q21" s="930"/>
    </row>
    <row r="22" spans="1:17" ht="7.5" customHeight="1" x14ac:dyDescent="0.2">
      <c r="A22" s="2345"/>
      <c r="B22" s="2345"/>
      <c r="C22" s="2345"/>
      <c r="D22" s="2345"/>
      <c r="E22" s="2345"/>
      <c r="F22" s="2345"/>
      <c r="G22" s="2345"/>
      <c r="H22" s="2345"/>
      <c r="I22" s="2345"/>
      <c r="J22" s="2345"/>
      <c r="K22" s="2345"/>
      <c r="L22" s="2345"/>
      <c r="M22" s="2345"/>
      <c r="N22" s="2345"/>
      <c r="O22" s="2345"/>
      <c r="P22" s="2345"/>
      <c r="Q22" s="2345"/>
    </row>
  </sheetData>
  <mergeCells count="11">
    <mergeCell ref="A22:Q22"/>
    <mergeCell ref="A1:Q1"/>
    <mergeCell ref="A3:B3"/>
    <mergeCell ref="A15:B15"/>
    <mergeCell ref="A21:B21"/>
    <mergeCell ref="A12:B12"/>
    <mergeCell ref="A9:Q9"/>
    <mergeCell ref="B5:Q5"/>
    <mergeCell ref="B6:Q6"/>
    <mergeCell ref="B7:Q7"/>
    <mergeCell ref="B8:Q8"/>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zoomScaleNormal="100" zoomScaleSheetLayoutView="100" workbookViewId="0">
      <selection activeCell="B46" sqref="B46:Q46"/>
    </sheetView>
  </sheetViews>
  <sheetFormatPr defaultColWidth="7" defaultRowHeight="12.75" x14ac:dyDescent="0.2"/>
  <cols>
    <col min="1" max="1" width="2.140625" style="643" customWidth="1"/>
    <col min="2" max="2" width="52.28515625" style="643" customWidth="1"/>
    <col min="3" max="3" width="8.42578125" style="644" customWidth="1"/>
    <col min="4" max="4" width="7.42578125" style="645" bestFit="1" customWidth="1"/>
    <col min="5" max="8" width="7.42578125" style="520" bestFit="1" customWidth="1"/>
    <col min="9" max="10" width="7.28515625" style="520" bestFit="1" customWidth="1"/>
    <col min="11" max="11" width="7.140625" style="520" bestFit="1" customWidth="1"/>
    <col min="12" max="12" width="1.28515625" style="520" customWidth="1"/>
    <col min="13" max="13" width="2.140625" style="646" customWidth="1"/>
    <col min="14" max="14" width="1.28515625" style="645" customWidth="1"/>
    <col min="15" max="15" width="7.42578125" style="647" bestFit="1" customWidth="1"/>
    <col min="16" max="16" width="7.140625" style="647" bestFit="1" customWidth="1"/>
    <col min="17" max="17" width="1.28515625" style="520" customWidth="1"/>
    <col min="18" max="18" width="7" style="520" customWidth="1"/>
    <col min="19" max="19" width="8.42578125" style="520" customWidth="1"/>
    <col min="20" max="20" width="7" style="521" customWidth="1"/>
    <col min="21" max="21" width="7" style="520" customWidth="1"/>
    <col min="22" max="16384" width="7" style="520"/>
  </cols>
  <sheetData>
    <row r="1" spans="1:17" s="1984" customFormat="1" ht="19.5" customHeight="1" x14ac:dyDescent="0.25">
      <c r="A1" s="2315" t="s">
        <v>561</v>
      </c>
      <c r="B1" s="2315"/>
      <c r="C1" s="2315"/>
      <c r="D1" s="2315"/>
      <c r="E1" s="2315"/>
      <c r="F1" s="2315"/>
      <c r="G1" s="2315"/>
      <c r="H1" s="2315"/>
      <c r="I1" s="2315"/>
      <c r="J1" s="2315"/>
      <c r="K1" s="2315"/>
      <c r="L1" s="2315"/>
      <c r="M1" s="2315"/>
      <c r="N1" s="2315"/>
      <c r="O1" s="2315"/>
      <c r="P1" s="2315"/>
      <c r="Q1" s="2315"/>
    </row>
    <row r="2" spans="1:17" ht="6" customHeight="1" x14ac:dyDescent="0.2">
      <c r="A2" s="522"/>
      <c r="B2" s="522"/>
      <c r="C2" s="523"/>
      <c r="D2" s="523"/>
      <c r="E2" s="523"/>
      <c r="F2" s="523"/>
      <c r="G2" s="523"/>
      <c r="H2" s="523"/>
      <c r="I2" s="523"/>
      <c r="J2" s="523"/>
      <c r="K2" s="523"/>
      <c r="L2" s="523"/>
      <c r="M2" s="523"/>
      <c r="N2" s="523"/>
      <c r="O2" s="523"/>
      <c r="P2" s="523"/>
      <c r="Q2" s="524"/>
    </row>
    <row r="3" spans="1:17" ht="11.1" customHeight="1" x14ac:dyDescent="0.2">
      <c r="A3" s="2354" t="s">
        <v>480</v>
      </c>
      <c r="B3" s="2354"/>
      <c r="C3" s="402"/>
      <c r="D3" s="525"/>
      <c r="E3" s="525"/>
      <c r="F3" s="525"/>
      <c r="G3" s="525"/>
      <c r="H3" s="525"/>
      <c r="I3" s="525"/>
      <c r="J3" s="525"/>
      <c r="K3" s="525"/>
      <c r="L3" s="526"/>
      <c r="M3" s="527"/>
      <c r="N3" s="399"/>
      <c r="O3" s="403" t="s">
        <v>584</v>
      </c>
      <c r="P3" s="403" t="s">
        <v>22</v>
      </c>
      <c r="Q3" s="528"/>
    </row>
    <row r="4" spans="1:17" ht="11.1" customHeight="1" x14ac:dyDescent="0.2">
      <c r="A4" s="529"/>
      <c r="B4" s="529"/>
      <c r="C4" s="406" t="s">
        <v>726</v>
      </c>
      <c r="D4" s="407" t="s">
        <v>662</v>
      </c>
      <c r="E4" s="407" t="s">
        <v>633</v>
      </c>
      <c r="F4" s="407" t="s">
        <v>580</v>
      </c>
      <c r="G4" s="407" t="s">
        <v>225</v>
      </c>
      <c r="H4" s="407" t="s">
        <v>481</v>
      </c>
      <c r="I4" s="407" t="s">
        <v>482</v>
      </c>
      <c r="J4" s="407" t="s">
        <v>483</v>
      </c>
      <c r="K4" s="407" t="s">
        <v>484</v>
      </c>
      <c r="L4" s="408"/>
      <c r="M4" s="401"/>
      <c r="N4" s="530"/>
      <c r="O4" s="407" t="s">
        <v>23</v>
      </c>
      <c r="P4" s="407" t="s">
        <v>23</v>
      </c>
      <c r="Q4" s="531"/>
    </row>
    <row r="5" spans="1:17" ht="6.75" customHeight="1" x14ac:dyDescent="0.2">
      <c r="A5" s="415"/>
      <c r="B5" s="415"/>
      <c r="C5" s="532"/>
      <c r="D5" s="2062"/>
      <c r="E5" s="2062"/>
      <c r="F5" s="2062"/>
      <c r="G5" s="2062"/>
      <c r="H5" s="2062"/>
      <c r="I5" s="2062"/>
      <c r="J5" s="2062"/>
      <c r="K5" s="2062"/>
      <c r="L5" s="532"/>
      <c r="M5" s="533"/>
      <c r="N5" s="532"/>
      <c r="O5" s="534"/>
      <c r="P5" s="534"/>
      <c r="Q5" s="535"/>
    </row>
    <row r="6" spans="1:17" ht="11.1" customHeight="1" x14ac:dyDescent="0.2">
      <c r="A6" s="2316" t="s">
        <v>503</v>
      </c>
      <c r="B6" s="2355"/>
      <c r="C6" s="536"/>
      <c r="D6" s="537"/>
      <c r="E6" s="537"/>
      <c r="F6" s="537"/>
      <c r="G6" s="537"/>
      <c r="H6" s="537"/>
      <c r="I6" s="537"/>
      <c r="J6" s="537"/>
      <c r="K6" s="537"/>
      <c r="L6" s="538"/>
      <c r="M6" s="533"/>
      <c r="N6" s="539"/>
      <c r="O6" s="533"/>
      <c r="P6" s="533"/>
      <c r="Q6" s="540"/>
    </row>
    <row r="7" spans="1:17" ht="11.1" customHeight="1" x14ac:dyDescent="0.2">
      <c r="A7" s="548"/>
      <c r="B7" s="542" t="s">
        <v>224</v>
      </c>
      <c r="C7" s="271">
        <v>2166</v>
      </c>
      <c r="D7" s="272">
        <v>2201</v>
      </c>
      <c r="E7" s="272">
        <v>2176</v>
      </c>
      <c r="F7" s="272">
        <v>2090</v>
      </c>
      <c r="G7" s="272">
        <v>2138</v>
      </c>
      <c r="H7" s="272">
        <v>2093</v>
      </c>
      <c r="I7" s="272">
        <v>2039</v>
      </c>
      <c r="J7" s="272">
        <v>1937</v>
      </c>
      <c r="K7" s="272">
        <v>2303</v>
      </c>
      <c r="L7" s="273"/>
      <c r="M7" s="374"/>
      <c r="N7" s="1339"/>
      <c r="O7" s="276">
        <v>8605</v>
      </c>
      <c r="P7" s="276">
        <v>8372</v>
      </c>
      <c r="Q7" s="547"/>
    </row>
    <row r="8" spans="1:17" ht="13.5" customHeight="1" x14ac:dyDescent="0.2">
      <c r="A8" s="548"/>
      <c r="B8" s="542" t="s">
        <v>896</v>
      </c>
      <c r="C8" s="271">
        <v>192</v>
      </c>
      <c r="D8" s="272">
        <v>182</v>
      </c>
      <c r="E8" s="272">
        <v>199</v>
      </c>
      <c r="F8" s="272">
        <v>199</v>
      </c>
      <c r="G8" s="272">
        <v>180</v>
      </c>
      <c r="H8" s="1171">
        <v>181</v>
      </c>
      <c r="I8" s="1171">
        <v>188</v>
      </c>
      <c r="J8" s="1171">
        <v>195</v>
      </c>
      <c r="K8" s="1171">
        <v>196</v>
      </c>
      <c r="L8" s="273"/>
      <c r="M8" s="374"/>
      <c r="N8" s="1376"/>
      <c r="O8" s="604">
        <v>760</v>
      </c>
      <c r="P8" s="604">
        <v>760</v>
      </c>
      <c r="Q8" s="547"/>
    </row>
    <row r="9" spans="1:17" ht="13.5" customHeight="1" x14ac:dyDescent="0.2">
      <c r="A9" s="548"/>
      <c r="B9" s="549" t="s">
        <v>795</v>
      </c>
      <c r="C9" s="2136">
        <v>16</v>
      </c>
      <c r="D9" s="681">
        <v>9</v>
      </c>
      <c r="E9" s="681">
        <v>0</v>
      </c>
      <c r="F9" s="681">
        <v>4</v>
      </c>
      <c r="G9" s="681">
        <v>-32</v>
      </c>
      <c r="H9" s="681">
        <v>2</v>
      </c>
      <c r="I9" s="681">
        <v>2</v>
      </c>
      <c r="J9" s="681">
        <v>-4</v>
      </c>
      <c r="K9" s="681">
        <v>6</v>
      </c>
      <c r="L9" s="373"/>
      <c r="M9" s="374"/>
      <c r="N9" s="1377"/>
      <c r="O9" s="479">
        <v>-19</v>
      </c>
      <c r="P9" s="479">
        <v>6</v>
      </c>
      <c r="Q9" s="555"/>
    </row>
    <row r="10" spans="1:17" ht="11.1" customHeight="1" x14ac:dyDescent="0.2">
      <c r="A10" s="548"/>
      <c r="B10" s="549" t="s">
        <v>770</v>
      </c>
      <c r="C10" s="271">
        <f>SUM(C8:C9)</f>
        <v>208</v>
      </c>
      <c r="D10" s="272">
        <f>SUM(D8:D9)</f>
        <v>191</v>
      </c>
      <c r="E10" s="272">
        <f>SUM(E8:E9)</f>
        <v>199</v>
      </c>
      <c r="F10" s="272">
        <f>SUM(F8:F9)</f>
        <v>203</v>
      </c>
      <c r="G10" s="272">
        <f t="shared" ref="G10:K10" si="0">SUM(G8:G9)</f>
        <v>148</v>
      </c>
      <c r="H10" s="272">
        <f t="shared" si="0"/>
        <v>183</v>
      </c>
      <c r="I10" s="272">
        <f t="shared" si="0"/>
        <v>190</v>
      </c>
      <c r="J10" s="272">
        <f t="shared" si="0"/>
        <v>191</v>
      </c>
      <c r="K10" s="272">
        <f t="shared" si="0"/>
        <v>202</v>
      </c>
      <c r="L10" s="273"/>
      <c r="M10" s="374"/>
      <c r="N10" s="1339"/>
      <c r="O10" s="276">
        <f>SUM(O8:O9)</f>
        <v>741</v>
      </c>
      <c r="P10" s="276">
        <f>SUM(P8:P9)</f>
        <v>766</v>
      </c>
      <c r="Q10" s="547"/>
    </row>
    <row r="11" spans="1:17" ht="11.1" customHeight="1" x14ac:dyDescent="0.2">
      <c r="A11" s="548"/>
      <c r="B11" s="557" t="s">
        <v>488</v>
      </c>
      <c r="C11" s="2137">
        <v>1327</v>
      </c>
      <c r="D11" s="558">
        <v>1100</v>
      </c>
      <c r="E11" s="558">
        <v>1105</v>
      </c>
      <c r="F11" s="558">
        <v>1092</v>
      </c>
      <c r="G11" s="558">
        <v>1098</v>
      </c>
      <c r="H11" s="550">
        <v>1161</v>
      </c>
      <c r="I11" s="550">
        <v>1085</v>
      </c>
      <c r="J11" s="550">
        <v>1061</v>
      </c>
      <c r="K11" s="550">
        <v>1041</v>
      </c>
      <c r="L11" s="1872"/>
      <c r="M11" s="580"/>
      <c r="N11" s="1873"/>
      <c r="O11" s="479">
        <v>4395</v>
      </c>
      <c r="P11" s="479">
        <v>4348</v>
      </c>
      <c r="Q11" s="555"/>
    </row>
    <row r="12" spans="1:17" ht="11.1" customHeight="1" x14ac:dyDescent="0.2">
      <c r="A12" s="556"/>
      <c r="B12" s="572" t="s">
        <v>504</v>
      </c>
      <c r="C12" s="271">
        <f>C7-C10-C11</f>
        <v>631</v>
      </c>
      <c r="D12" s="272">
        <f>D7-D10-D11</f>
        <v>910</v>
      </c>
      <c r="E12" s="272">
        <f>E7-E10-E11</f>
        <v>872</v>
      </c>
      <c r="F12" s="272">
        <f>F7-F10-F11</f>
        <v>795</v>
      </c>
      <c r="G12" s="272">
        <f>G7-G10-G11</f>
        <v>892</v>
      </c>
      <c r="H12" s="272">
        <f t="shared" ref="H12:K12" si="1">H7-H10-H11</f>
        <v>749</v>
      </c>
      <c r="I12" s="272">
        <f t="shared" si="1"/>
        <v>764</v>
      </c>
      <c r="J12" s="272">
        <f t="shared" si="1"/>
        <v>685</v>
      </c>
      <c r="K12" s="272">
        <f t="shared" si="1"/>
        <v>1060</v>
      </c>
      <c r="L12" s="273"/>
      <c r="M12" s="374"/>
      <c r="N12" s="1339"/>
      <c r="O12" s="276">
        <f t="shared" ref="O12" si="2">O7-O10-O11</f>
        <v>3469</v>
      </c>
      <c r="P12" s="276">
        <f t="shared" ref="P12" si="3">P7-P10-P11</f>
        <v>3258</v>
      </c>
      <c r="Q12" s="547"/>
    </row>
    <row r="13" spans="1:17" ht="11.1" customHeight="1" x14ac:dyDescent="0.2">
      <c r="A13" s="556"/>
      <c r="B13" s="572" t="s">
        <v>490</v>
      </c>
      <c r="C13" s="2138">
        <v>168</v>
      </c>
      <c r="D13" s="301">
        <v>242</v>
      </c>
      <c r="E13" s="301">
        <v>233</v>
      </c>
      <c r="F13" s="301">
        <v>211</v>
      </c>
      <c r="G13" s="301">
        <v>236</v>
      </c>
      <c r="H13" s="301">
        <v>198</v>
      </c>
      <c r="I13" s="301">
        <v>203</v>
      </c>
      <c r="J13" s="301">
        <v>182</v>
      </c>
      <c r="K13" s="301">
        <v>255</v>
      </c>
      <c r="L13" s="273"/>
      <c r="M13" s="374"/>
      <c r="N13" s="1404"/>
      <c r="O13" s="563">
        <v>922</v>
      </c>
      <c r="P13" s="563">
        <v>838</v>
      </c>
      <c r="Q13" s="547"/>
    </row>
    <row r="14" spans="1:17" ht="11.1" customHeight="1" x14ac:dyDescent="0.2">
      <c r="A14" s="2356" t="s">
        <v>491</v>
      </c>
      <c r="B14" s="2356"/>
      <c r="C14" s="2139">
        <f>C12-C13</f>
        <v>463</v>
      </c>
      <c r="D14" s="2063">
        <f>D12-D13</f>
        <v>668</v>
      </c>
      <c r="E14" s="2063">
        <f>E12-E13</f>
        <v>639</v>
      </c>
      <c r="F14" s="2063">
        <f>F12-F13</f>
        <v>584</v>
      </c>
      <c r="G14" s="2063">
        <f t="shared" ref="G14:K14" si="4">G12-G13</f>
        <v>656</v>
      </c>
      <c r="H14" s="2063">
        <f t="shared" si="4"/>
        <v>551</v>
      </c>
      <c r="I14" s="2063">
        <f t="shared" si="4"/>
        <v>561</v>
      </c>
      <c r="J14" s="2063">
        <f t="shared" si="4"/>
        <v>503</v>
      </c>
      <c r="K14" s="2063">
        <f t="shared" si="4"/>
        <v>805</v>
      </c>
      <c r="L14" s="1874"/>
      <c r="M14" s="580"/>
      <c r="N14" s="1875"/>
      <c r="O14" s="567">
        <f t="shared" ref="O14" si="5">O12-O13</f>
        <v>2547</v>
      </c>
      <c r="P14" s="567">
        <f t="shared" ref="P14" si="6">P12-P13</f>
        <v>2420</v>
      </c>
      <c r="Q14" s="571"/>
    </row>
    <row r="15" spans="1:17" ht="11.1" customHeight="1" x14ac:dyDescent="0.2">
      <c r="A15" s="2357" t="s">
        <v>494</v>
      </c>
      <c r="B15" s="2357"/>
      <c r="C15" s="2137">
        <f>C14</f>
        <v>463</v>
      </c>
      <c r="D15" s="558">
        <f>D14</f>
        <v>668</v>
      </c>
      <c r="E15" s="558">
        <f>E14</f>
        <v>639</v>
      </c>
      <c r="F15" s="558">
        <f>F14</f>
        <v>584</v>
      </c>
      <c r="G15" s="558">
        <f t="shared" ref="G15:K15" si="7">G14</f>
        <v>656</v>
      </c>
      <c r="H15" s="558">
        <f t="shared" si="7"/>
        <v>551</v>
      </c>
      <c r="I15" s="558">
        <f t="shared" si="7"/>
        <v>561</v>
      </c>
      <c r="J15" s="558">
        <f t="shared" si="7"/>
        <v>503</v>
      </c>
      <c r="K15" s="558">
        <f t="shared" si="7"/>
        <v>805</v>
      </c>
      <c r="L15" s="1876"/>
      <c r="M15" s="580"/>
      <c r="N15" s="1877"/>
      <c r="O15" s="1878">
        <f t="shared" ref="O15" si="8">O14</f>
        <v>2547</v>
      </c>
      <c r="P15" s="1878">
        <f t="shared" ref="P15" si="9">P14</f>
        <v>2420</v>
      </c>
      <c r="Q15" s="576"/>
    </row>
    <row r="16" spans="1:17" ht="9" customHeight="1" x14ac:dyDescent="0.2">
      <c r="A16" s="415"/>
      <c r="B16" s="415"/>
      <c r="C16" s="577"/>
      <c r="D16" s="2029"/>
      <c r="E16" s="2029"/>
      <c r="F16" s="2029"/>
      <c r="G16" s="2029"/>
      <c r="H16" s="2029"/>
      <c r="I16" s="2029"/>
      <c r="J16" s="2029"/>
      <c r="K16" s="2029"/>
      <c r="L16" s="294"/>
      <c r="M16" s="374"/>
      <c r="N16" s="294"/>
      <c r="O16" s="298"/>
      <c r="P16" s="298"/>
      <c r="Q16" s="579"/>
    </row>
    <row r="17" spans="1:17" ht="11.1" customHeight="1" x14ac:dyDescent="0.2">
      <c r="A17" s="2316" t="s">
        <v>224</v>
      </c>
      <c r="B17" s="2316"/>
      <c r="C17" s="2140"/>
      <c r="D17" s="580"/>
      <c r="E17" s="580"/>
      <c r="F17" s="580"/>
      <c r="G17" s="580"/>
      <c r="H17" s="580"/>
      <c r="I17" s="580"/>
      <c r="J17" s="580"/>
      <c r="K17" s="580"/>
      <c r="L17" s="1879"/>
      <c r="M17" s="580"/>
      <c r="N17" s="1880"/>
      <c r="O17" s="581"/>
      <c r="P17" s="581"/>
      <c r="Q17" s="584"/>
    </row>
    <row r="18" spans="1:17" ht="11.1" customHeight="1" x14ac:dyDescent="0.2">
      <c r="A18" s="585"/>
      <c r="B18" s="557" t="s">
        <v>420</v>
      </c>
      <c r="C18" s="271">
        <v>1567</v>
      </c>
      <c r="D18" s="272">
        <v>1586</v>
      </c>
      <c r="E18" s="272">
        <v>1575</v>
      </c>
      <c r="F18" s="272">
        <v>1489</v>
      </c>
      <c r="G18" s="272">
        <v>1517</v>
      </c>
      <c r="H18" s="272">
        <v>1505</v>
      </c>
      <c r="I18" s="272">
        <v>1467</v>
      </c>
      <c r="J18" s="272">
        <v>1370</v>
      </c>
      <c r="K18" s="272">
        <v>1410</v>
      </c>
      <c r="L18" s="273"/>
      <c r="M18" s="374"/>
      <c r="N18" s="1339"/>
      <c r="O18" s="276">
        <v>6167</v>
      </c>
      <c r="P18" s="276">
        <v>5752</v>
      </c>
      <c r="Q18" s="547"/>
    </row>
    <row r="19" spans="1:17" ht="11.1" customHeight="1" x14ac:dyDescent="0.2">
      <c r="A19" s="556"/>
      <c r="B19" s="557" t="s">
        <v>505</v>
      </c>
      <c r="C19" s="271">
        <v>487</v>
      </c>
      <c r="D19" s="272">
        <v>500</v>
      </c>
      <c r="E19" s="272">
        <v>484</v>
      </c>
      <c r="F19" s="272">
        <v>488</v>
      </c>
      <c r="G19" s="272">
        <v>504</v>
      </c>
      <c r="H19" s="272">
        <v>480</v>
      </c>
      <c r="I19" s="272">
        <v>460</v>
      </c>
      <c r="J19" s="272">
        <v>463</v>
      </c>
      <c r="K19" s="272">
        <v>790</v>
      </c>
      <c r="L19" s="273"/>
      <c r="M19" s="374"/>
      <c r="N19" s="1376"/>
      <c r="O19" s="276">
        <v>1976</v>
      </c>
      <c r="P19" s="276">
        <v>2193</v>
      </c>
      <c r="Q19" s="547"/>
    </row>
    <row r="20" spans="1:17" ht="12" customHeight="1" x14ac:dyDescent="0.2">
      <c r="A20" s="556"/>
      <c r="B20" s="557" t="s">
        <v>796</v>
      </c>
      <c r="C20" s="2138">
        <v>112</v>
      </c>
      <c r="D20" s="301">
        <v>115</v>
      </c>
      <c r="E20" s="301">
        <v>117</v>
      </c>
      <c r="F20" s="301">
        <v>113</v>
      </c>
      <c r="G20" s="301">
        <v>117</v>
      </c>
      <c r="H20" s="301">
        <v>108</v>
      </c>
      <c r="I20" s="301">
        <v>112</v>
      </c>
      <c r="J20" s="301">
        <v>104</v>
      </c>
      <c r="K20" s="301">
        <v>103</v>
      </c>
      <c r="L20" s="273"/>
      <c r="M20" s="374"/>
      <c r="N20" s="1404"/>
      <c r="O20" s="563">
        <v>462</v>
      </c>
      <c r="P20" s="563">
        <v>427</v>
      </c>
      <c r="Q20" s="547"/>
    </row>
    <row r="21" spans="1:17" ht="11.25" customHeight="1" x14ac:dyDescent="0.2">
      <c r="A21" s="588"/>
      <c r="B21" s="589"/>
      <c r="C21" s="296">
        <f>SUM(C18:C20)</f>
        <v>2166</v>
      </c>
      <c r="D21" s="2029">
        <f>SUM(D18:D20)</f>
        <v>2201</v>
      </c>
      <c r="E21" s="2029">
        <f>SUM(E18:E20)</f>
        <v>2176</v>
      </c>
      <c r="F21" s="2029">
        <f>SUM(F18:F20)</f>
        <v>2090</v>
      </c>
      <c r="G21" s="2029">
        <f t="shared" ref="G21:K21" si="10">SUM(G18:G20)</f>
        <v>2138</v>
      </c>
      <c r="H21" s="2029">
        <f t="shared" si="10"/>
        <v>2093</v>
      </c>
      <c r="I21" s="2029">
        <f t="shared" si="10"/>
        <v>2039</v>
      </c>
      <c r="J21" s="2029">
        <f t="shared" si="10"/>
        <v>1937</v>
      </c>
      <c r="K21" s="2029">
        <f t="shared" si="10"/>
        <v>2303</v>
      </c>
      <c r="L21" s="295"/>
      <c r="M21" s="374"/>
      <c r="N21" s="1345"/>
      <c r="O21" s="298">
        <f>SUM(O18:O20)</f>
        <v>8605</v>
      </c>
      <c r="P21" s="298">
        <f>SUM(P18:P20)</f>
        <v>8372</v>
      </c>
      <c r="Q21" s="571"/>
    </row>
    <row r="22" spans="1:17" ht="9" customHeight="1" x14ac:dyDescent="0.2">
      <c r="A22" s="417"/>
      <c r="B22" s="417"/>
      <c r="C22" s="487"/>
      <c r="D22" s="550"/>
      <c r="E22" s="550"/>
      <c r="F22" s="550"/>
      <c r="G22" s="550"/>
      <c r="H22" s="550"/>
      <c r="I22" s="550"/>
      <c r="J22" s="550"/>
      <c r="K22" s="550"/>
      <c r="L22" s="550"/>
      <c r="M22" s="374"/>
      <c r="N22" s="550"/>
      <c r="O22" s="488"/>
      <c r="P22" s="488"/>
      <c r="Q22" s="592"/>
    </row>
    <row r="23" spans="1:17" ht="11.1" customHeight="1" x14ac:dyDescent="0.2">
      <c r="A23" s="2316" t="s">
        <v>506</v>
      </c>
      <c r="B23" s="2316"/>
      <c r="C23" s="2133"/>
      <c r="D23" s="428"/>
      <c r="E23" s="428"/>
      <c r="F23" s="428"/>
      <c r="G23" s="428"/>
      <c r="H23" s="428"/>
      <c r="I23" s="428"/>
      <c r="J23" s="428"/>
      <c r="K23" s="428"/>
      <c r="L23" s="1881"/>
      <c r="M23" s="428"/>
      <c r="N23" s="1882"/>
      <c r="O23" s="593"/>
      <c r="P23" s="593"/>
      <c r="Q23" s="420"/>
    </row>
    <row r="24" spans="1:17" ht="12.75" customHeight="1" x14ac:dyDescent="0.2">
      <c r="A24" s="548"/>
      <c r="B24" s="1883" t="s">
        <v>897</v>
      </c>
      <c r="C24" s="271">
        <v>224494</v>
      </c>
      <c r="D24" s="272">
        <v>225268</v>
      </c>
      <c r="E24" s="272">
        <v>225611</v>
      </c>
      <c r="F24" s="272">
        <v>225352</v>
      </c>
      <c r="G24" s="272">
        <v>224840</v>
      </c>
      <c r="H24" s="272">
        <v>222202</v>
      </c>
      <c r="I24" s="272">
        <v>216287</v>
      </c>
      <c r="J24" s="272">
        <v>209622</v>
      </c>
      <c r="K24" s="272">
        <v>205141</v>
      </c>
      <c r="L24" s="273"/>
      <c r="M24" s="428"/>
      <c r="N24" s="1884"/>
      <c r="O24" s="543">
        <v>225267</v>
      </c>
      <c r="P24" s="543">
        <v>213343</v>
      </c>
      <c r="Q24" s="602"/>
    </row>
    <row r="25" spans="1:17" ht="12.75" customHeight="1" x14ac:dyDescent="0.2">
      <c r="A25" s="548"/>
      <c r="B25" s="1883" t="s">
        <v>898</v>
      </c>
      <c r="C25" s="271">
        <v>17289</v>
      </c>
      <c r="D25" s="272">
        <v>17012</v>
      </c>
      <c r="E25" s="272">
        <v>16575</v>
      </c>
      <c r="F25" s="272">
        <v>16225</v>
      </c>
      <c r="G25" s="272">
        <v>15857</v>
      </c>
      <c r="H25" s="272">
        <v>15605</v>
      </c>
      <c r="I25" s="272">
        <v>15395</v>
      </c>
      <c r="J25" s="272">
        <v>15036</v>
      </c>
      <c r="K25" s="272">
        <v>14772</v>
      </c>
      <c r="L25" s="273"/>
      <c r="M25" s="428"/>
      <c r="N25" s="1884"/>
      <c r="O25" s="543">
        <v>16419</v>
      </c>
      <c r="P25" s="543">
        <v>15204</v>
      </c>
      <c r="Q25" s="602"/>
    </row>
    <row r="26" spans="1:17" ht="12.75" customHeight="1" x14ac:dyDescent="0.2">
      <c r="A26" s="548"/>
      <c r="B26" s="1883" t="s">
        <v>899</v>
      </c>
      <c r="C26" s="271">
        <v>12550</v>
      </c>
      <c r="D26" s="272">
        <v>12463</v>
      </c>
      <c r="E26" s="272">
        <v>12435</v>
      </c>
      <c r="F26" s="272">
        <v>12137</v>
      </c>
      <c r="G26" s="272">
        <v>12346</v>
      </c>
      <c r="H26" s="272">
        <v>12199</v>
      </c>
      <c r="I26" s="272">
        <v>12156</v>
      </c>
      <c r="J26" s="272">
        <v>11932</v>
      </c>
      <c r="K26" s="272">
        <v>12184</v>
      </c>
      <c r="L26" s="273"/>
      <c r="M26" s="428"/>
      <c r="N26" s="1884"/>
      <c r="O26" s="543">
        <v>12347</v>
      </c>
      <c r="P26" s="543">
        <v>12119</v>
      </c>
      <c r="Q26" s="607"/>
    </row>
    <row r="27" spans="1:17" ht="12.75" customHeight="1" x14ac:dyDescent="0.2">
      <c r="A27" s="548"/>
      <c r="B27" s="1883" t="s">
        <v>900</v>
      </c>
      <c r="C27" s="271">
        <v>3004</v>
      </c>
      <c r="D27" s="272">
        <v>3008</v>
      </c>
      <c r="E27" s="272">
        <v>3007</v>
      </c>
      <c r="F27" s="272">
        <v>3001</v>
      </c>
      <c r="G27" s="272">
        <v>2973</v>
      </c>
      <c r="H27" s="272">
        <v>3001</v>
      </c>
      <c r="I27" s="272">
        <v>2922</v>
      </c>
      <c r="J27" s="272">
        <v>2851</v>
      </c>
      <c r="K27" s="272">
        <v>2755</v>
      </c>
      <c r="L27" s="273"/>
      <c r="M27" s="428"/>
      <c r="N27" s="1884"/>
      <c r="O27" s="543">
        <v>2997</v>
      </c>
      <c r="P27" s="543">
        <v>2882</v>
      </c>
      <c r="Q27" s="607"/>
    </row>
    <row r="28" spans="1:17" ht="12" customHeight="1" x14ac:dyDescent="0.2">
      <c r="A28" s="548"/>
      <c r="B28" s="557" t="s">
        <v>901</v>
      </c>
      <c r="C28" s="271">
        <v>256694</v>
      </c>
      <c r="D28" s="272">
        <v>257106</v>
      </c>
      <c r="E28" s="272">
        <v>256995</v>
      </c>
      <c r="F28" s="272">
        <v>256053</v>
      </c>
      <c r="G28" s="272">
        <v>255552</v>
      </c>
      <c r="H28" s="272">
        <v>253133</v>
      </c>
      <c r="I28" s="272">
        <v>246889</v>
      </c>
      <c r="J28" s="1171">
        <v>239557</v>
      </c>
      <c r="K28" s="1171">
        <v>235096</v>
      </c>
      <c r="L28" s="273"/>
      <c r="M28" s="428"/>
      <c r="N28" s="1884"/>
      <c r="O28" s="599">
        <v>256430</v>
      </c>
      <c r="P28" s="599">
        <v>243703</v>
      </c>
      <c r="Q28" s="602"/>
    </row>
    <row r="29" spans="1:17" ht="11.1" customHeight="1" x14ac:dyDescent="0.2">
      <c r="A29" s="603"/>
      <c r="B29" s="557" t="s">
        <v>508</v>
      </c>
      <c r="C29" s="271">
        <v>173132</v>
      </c>
      <c r="D29" s="272">
        <v>166911</v>
      </c>
      <c r="E29" s="272">
        <v>165730</v>
      </c>
      <c r="F29" s="272">
        <v>166840</v>
      </c>
      <c r="G29" s="272">
        <v>167335</v>
      </c>
      <c r="H29" s="272">
        <v>164290</v>
      </c>
      <c r="I29" s="272">
        <v>163756</v>
      </c>
      <c r="J29" s="1171">
        <v>162448</v>
      </c>
      <c r="K29" s="1171">
        <v>161105</v>
      </c>
      <c r="L29" s="273"/>
      <c r="M29" s="428"/>
      <c r="N29" s="1885"/>
      <c r="O29" s="276">
        <v>166703</v>
      </c>
      <c r="P29" s="276">
        <v>162904</v>
      </c>
      <c r="Q29" s="607"/>
    </row>
    <row r="30" spans="1:17" ht="12" customHeight="1" x14ac:dyDescent="0.2">
      <c r="A30" s="556"/>
      <c r="B30" s="557" t="s">
        <v>862</v>
      </c>
      <c r="C30" s="2141">
        <v>3664</v>
      </c>
      <c r="D30" s="550">
        <v>3829</v>
      </c>
      <c r="E30" s="550">
        <v>3789</v>
      </c>
      <c r="F30" s="550">
        <v>3742</v>
      </c>
      <c r="G30" s="550">
        <v>3741</v>
      </c>
      <c r="H30" s="550">
        <v>3758</v>
      </c>
      <c r="I30" s="550">
        <v>3598</v>
      </c>
      <c r="J30" s="681">
        <v>3754</v>
      </c>
      <c r="K30" s="681">
        <v>3911</v>
      </c>
      <c r="L30" s="435"/>
      <c r="M30" s="428"/>
      <c r="N30" s="1886"/>
      <c r="O30" s="554">
        <v>3775</v>
      </c>
      <c r="P30" s="554">
        <v>3752</v>
      </c>
      <c r="Q30" s="609"/>
    </row>
    <row r="31" spans="1:17" ht="8.25" customHeight="1" x14ac:dyDescent="0.2">
      <c r="A31" s="415"/>
      <c r="B31" s="415"/>
      <c r="C31" s="2142"/>
      <c r="D31" s="610"/>
      <c r="E31" s="610"/>
      <c r="F31" s="610"/>
      <c r="G31" s="610"/>
      <c r="H31" s="1887"/>
      <c r="I31" s="1887"/>
      <c r="J31" s="1887"/>
      <c r="K31" s="1887"/>
      <c r="L31" s="1887"/>
      <c r="M31" s="1887"/>
      <c r="N31" s="1887"/>
      <c r="O31" s="613"/>
      <c r="P31" s="613"/>
      <c r="Q31" s="612"/>
    </row>
    <row r="32" spans="1:17" ht="11.1" customHeight="1" x14ac:dyDescent="0.2">
      <c r="A32" s="2316" t="s">
        <v>495</v>
      </c>
      <c r="B32" s="2316"/>
      <c r="C32" s="2143"/>
      <c r="D32" s="614"/>
      <c r="E32" s="614"/>
      <c r="F32" s="614"/>
      <c r="G32" s="614"/>
      <c r="H32" s="1888"/>
      <c r="I32" s="1888"/>
      <c r="J32" s="1888"/>
      <c r="K32" s="1888"/>
      <c r="L32" s="1889"/>
      <c r="M32" s="1887"/>
      <c r="N32" s="1890"/>
      <c r="O32" s="1891"/>
      <c r="P32" s="1891"/>
      <c r="Q32" s="619"/>
    </row>
    <row r="33" spans="1:17" ht="12.75" customHeight="1" x14ac:dyDescent="0.2">
      <c r="A33" s="548"/>
      <c r="B33" s="557" t="s">
        <v>902</v>
      </c>
      <c r="C33" s="2144">
        <v>2.4199999999999999E-2</v>
      </c>
      <c r="D33" s="620">
        <v>2.4500000000000001E-2</v>
      </c>
      <c r="E33" s="620">
        <v>2.4299999999999999E-2</v>
      </c>
      <c r="F33" s="620">
        <v>2.3800000000000002E-2</v>
      </c>
      <c r="G33" s="620">
        <v>2.35E-2</v>
      </c>
      <c r="H33" s="620">
        <v>2.3599999999999999E-2</v>
      </c>
      <c r="I33" s="620">
        <v>2.3599999999999999E-2</v>
      </c>
      <c r="J33" s="620">
        <v>2.35E-2</v>
      </c>
      <c r="K33" s="1892">
        <v>2.3800000000000002E-2</v>
      </c>
      <c r="L33" s="1893"/>
      <c r="M33" s="1887"/>
      <c r="N33" s="1894"/>
      <c r="O33" s="622">
        <v>2.41E-2</v>
      </c>
      <c r="P33" s="622">
        <v>2.3599999999999999E-2</v>
      </c>
      <c r="Q33" s="625"/>
    </row>
    <row r="34" spans="1:17" ht="11.1" customHeight="1" x14ac:dyDescent="0.2">
      <c r="A34" s="548"/>
      <c r="B34" s="557" t="s">
        <v>509</v>
      </c>
      <c r="C34" s="2145">
        <v>0.61199999999999999</v>
      </c>
      <c r="D34" s="626">
        <v>0.5</v>
      </c>
      <c r="E34" s="626">
        <v>0.50800000000000001</v>
      </c>
      <c r="F34" s="626">
        <v>0.52300000000000002</v>
      </c>
      <c r="G34" s="626">
        <v>0.51300000000000001</v>
      </c>
      <c r="H34" s="626">
        <v>0.55500000000000005</v>
      </c>
      <c r="I34" s="626">
        <v>0.53200000000000003</v>
      </c>
      <c r="J34" s="626">
        <v>0.54700000000000004</v>
      </c>
      <c r="K34" s="1724">
        <v>0.45200000000000001</v>
      </c>
      <c r="L34" s="279"/>
      <c r="M34" s="462"/>
      <c r="N34" s="1727"/>
      <c r="O34" s="628">
        <v>0.51100000000000001</v>
      </c>
      <c r="P34" s="628">
        <v>0.51900000000000002</v>
      </c>
      <c r="Q34" s="632"/>
    </row>
    <row r="35" spans="1:17" ht="12" customHeight="1" x14ac:dyDescent="0.2">
      <c r="A35" s="556"/>
      <c r="B35" s="557" t="s">
        <v>863</v>
      </c>
      <c r="C35" s="2145">
        <v>0.499</v>
      </c>
      <c r="D35" s="626">
        <v>0.68899999999999995</v>
      </c>
      <c r="E35" s="626">
        <v>0.66700000000000004</v>
      </c>
      <c r="F35" s="626">
        <v>0.63600000000000001</v>
      </c>
      <c r="G35" s="626">
        <v>0.69299999999999995</v>
      </c>
      <c r="H35" s="626">
        <v>0.57799999999999996</v>
      </c>
      <c r="I35" s="626">
        <v>0.61699999999999999</v>
      </c>
      <c r="J35" s="626">
        <v>0.54800000000000004</v>
      </c>
      <c r="K35" s="1730">
        <v>0.81499999999999995</v>
      </c>
      <c r="L35" s="279"/>
      <c r="M35" s="1895"/>
      <c r="N35" s="1733"/>
      <c r="O35" s="633">
        <v>0.67200000000000004</v>
      </c>
      <c r="P35" s="633">
        <v>0.64300000000000002</v>
      </c>
      <c r="Q35" s="632"/>
    </row>
    <row r="36" spans="1:17" ht="11.1" customHeight="1" x14ac:dyDescent="0.2">
      <c r="A36" s="556"/>
      <c r="B36" s="557" t="s">
        <v>494</v>
      </c>
      <c r="C36" s="271">
        <f>C15</f>
        <v>463</v>
      </c>
      <c r="D36" s="272">
        <f>D15</f>
        <v>668</v>
      </c>
      <c r="E36" s="272">
        <f>E15</f>
        <v>639</v>
      </c>
      <c r="F36" s="272">
        <f>F15</f>
        <v>584</v>
      </c>
      <c r="G36" s="272">
        <f t="shared" ref="G36:K36" si="11">G15</f>
        <v>656</v>
      </c>
      <c r="H36" s="272">
        <f t="shared" si="11"/>
        <v>551</v>
      </c>
      <c r="I36" s="272">
        <f t="shared" si="11"/>
        <v>561</v>
      </c>
      <c r="J36" s="272">
        <f t="shared" si="11"/>
        <v>503</v>
      </c>
      <c r="K36" s="272">
        <f t="shared" si="11"/>
        <v>805</v>
      </c>
      <c r="L36" s="273"/>
      <c r="M36" s="1896"/>
      <c r="N36" s="1376"/>
      <c r="O36" s="276">
        <f t="shared" ref="O36" si="12">O15</f>
        <v>2547</v>
      </c>
      <c r="P36" s="276">
        <f t="shared" ref="P36" si="13">P15</f>
        <v>2420</v>
      </c>
      <c r="Q36" s="638"/>
    </row>
    <row r="37" spans="1:17" ht="12" customHeight="1" x14ac:dyDescent="0.2">
      <c r="A37" s="556"/>
      <c r="B37" s="557" t="s">
        <v>864</v>
      </c>
      <c r="C37" s="2141">
        <v>-91</v>
      </c>
      <c r="D37" s="550">
        <v>-95</v>
      </c>
      <c r="E37" s="550">
        <v>-94</v>
      </c>
      <c r="F37" s="550">
        <v>-90</v>
      </c>
      <c r="G37" s="550">
        <v>-93</v>
      </c>
      <c r="H37" s="374">
        <v>-93</v>
      </c>
      <c r="I37" s="374">
        <v>-89</v>
      </c>
      <c r="J37" s="374">
        <v>-89</v>
      </c>
      <c r="K37" s="374">
        <v>-96</v>
      </c>
      <c r="L37" s="1897"/>
      <c r="M37" s="1896"/>
      <c r="N37" s="1341"/>
      <c r="O37" s="303">
        <v>-372</v>
      </c>
      <c r="P37" s="303">
        <v>-367</v>
      </c>
      <c r="Q37" s="638"/>
    </row>
    <row r="38" spans="1:17" ht="12" customHeight="1" x14ac:dyDescent="0.2">
      <c r="A38" s="556"/>
      <c r="B38" s="557" t="s">
        <v>865</v>
      </c>
      <c r="C38" s="296">
        <f>SUM(C36:C37)</f>
        <v>372</v>
      </c>
      <c r="D38" s="2029">
        <f>SUM(D36:D37)</f>
        <v>573</v>
      </c>
      <c r="E38" s="2029">
        <f>SUM(E36:E37)</f>
        <v>545</v>
      </c>
      <c r="F38" s="2029">
        <f>SUM(F36:F37)</f>
        <v>494</v>
      </c>
      <c r="G38" s="2029">
        <f t="shared" ref="G38:K38" si="14">SUM(G36:G37)</f>
        <v>563</v>
      </c>
      <c r="H38" s="2029">
        <f t="shared" si="14"/>
        <v>458</v>
      </c>
      <c r="I38" s="2029">
        <f t="shared" si="14"/>
        <v>472</v>
      </c>
      <c r="J38" s="2029">
        <f t="shared" si="14"/>
        <v>414</v>
      </c>
      <c r="K38" s="2029">
        <f t="shared" si="14"/>
        <v>709</v>
      </c>
      <c r="L38" s="295"/>
      <c r="M38" s="374"/>
      <c r="N38" s="1345"/>
      <c r="O38" s="298">
        <f t="shared" ref="O38" si="15">SUM(O36:O37)</f>
        <v>2175</v>
      </c>
      <c r="P38" s="298">
        <f t="shared" ref="P38" si="16">SUM(P36:P37)</f>
        <v>2053</v>
      </c>
      <c r="Q38" s="571"/>
    </row>
    <row r="39" spans="1:17" ht="5.25" customHeight="1" x14ac:dyDescent="0.2">
      <c r="A39" s="415"/>
      <c r="B39" s="415"/>
      <c r="C39" s="641"/>
      <c r="D39" s="374"/>
      <c r="E39" s="374"/>
      <c r="F39" s="374"/>
      <c r="G39" s="374"/>
      <c r="H39" s="374"/>
      <c r="I39" s="374"/>
      <c r="J39" s="374"/>
      <c r="K39" s="374"/>
      <c r="L39" s="374"/>
      <c r="M39" s="374"/>
      <c r="N39" s="374"/>
      <c r="O39" s="545"/>
      <c r="P39" s="545"/>
      <c r="Q39" s="612"/>
    </row>
    <row r="40" spans="1:17" ht="11.1" customHeight="1" x14ac:dyDescent="0.2">
      <c r="A40" s="2316" t="s">
        <v>211</v>
      </c>
      <c r="B40" s="2316"/>
      <c r="C40" s="2146"/>
      <c r="D40" s="1366"/>
      <c r="E40" s="1366"/>
      <c r="F40" s="1366"/>
      <c r="G40" s="1366"/>
      <c r="H40" s="1366"/>
      <c r="I40" s="1366"/>
      <c r="J40" s="1366"/>
      <c r="K40" s="1366"/>
      <c r="L40" s="1367"/>
      <c r="M40" s="374"/>
      <c r="N40" s="1368"/>
      <c r="O40" s="1334"/>
      <c r="P40" s="1334"/>
      <c r="Q40" s="619"/>
    </row>
    <row r="41" spans="1:17" ht="11.1" customHeight="1" x14ac:dyDescent="0.2">
      <c r="A41" s="548"/>
      <c r="B41" s="557" t="s">
        <v>93</v>
      </c>
      <c r="C41" s="271">
        <v>1045</v>
      </c>
      <c r="D41" s="272">
        <v>1049</v>
      </c>
      <c r="E41" s="272">
        <v>1056</v>
      </c>
      <c r="F41" s="272">
        <v>1067</v>
      </c>
      <c r="G41" s="272">
        <v>1076</v>
      </c>
      <c r="H41" s="272">
        <v>1076</v>
      </c>
      <c r="I41" s="272">
        <v>1088</v>
      </c>
      <c r="J41" s="272">
        <v>1096</v>
      </c>
      <c r="K41" s="272">
        <v>1105</v>
      </c>
      <c r="L41" s="273"/>
      <c r="M41" s="374"/>
      <c r="N41" s="1339"/>
      <c r="O41" s="543">
        <v>1049</v>
      </c>
      <c r="P41" s="543">
        <v>1076</v>
      </c>
      <c r="Q41" s="547"/>
    </row>
    <row r="42" spans="1:17" ht="11.1" customHeight="1" x14ac:dyDescent="0.2">
      <c r="A42" s="556"/>
      <c r="B42" s="454" t="s">
        <v>94</v>
      </c>
      <c r="C42" s="271">
        <v>3062</v>
      </c>
      <c r="D42" s="272">
        <v>3063</v>
      </c>
      <c r="E42" s="272">
        <v>3045</v>
      </c>
      <c r="F42" s="272">
        <v>3361</v>
      </c>
      <c r="G42" s="272">
        <v>3794</v>
      </c>
      <c r="H42" s="1171">
        <v>3880</v>
      </c>
      <c r="I42" s="1171">
        <v>3882</v>
      </c>
      <c r="J42" s="1171">
        <v>3924</v>
      </c>
      <c r="K42" s="1171">
        <v>3923</v>
      </c>
      <c r="L42" s="273"/>
      <c r="M42" s="374"/>
      <c r="N42" s="1376"/>
      <c r="O42" s="599">
        <v>3063</v>
      </c>
      <c r="P42" s="599">
        <v>3880</v>
      </c>
      <c r="Q42" s="547"/>
    </row>
    <row r="43" spans="1:17" ht="11.1" customHeight="1" x14ac:dyDescent="0.2">
      <c r="A43" s="556"/>
      <c r="B43" s="454" t="s">
        <v>432</v>
      </c>
      <c r="C43" s="271">
        <v>37730</v>
      </c>
      <c r="D43" s="272">
        <v>36566</v>
      </c>
      <c r="E43" s="272">
        <v>37884</v>
      </c>
      <c r="F43" s="272">
        <v>36153</v>
      </c>
      <c r="G43" s="272">
        <v>36484</v>
      </c>
      <c r="H43" s="1171">
        <v>34225</v>
      </c>
      <c r="I43" s="1171">
        <v>32367</v>
      </c>
      <c r="J43" s="1171">
        <v>32529</v>
      </c>
      <c r="K43" s="1171">
        <v>31209</v>
      </c>
      <c r="L43" s="273"/>
      <c r="M43" s="374"/>
      <c r="N43" s="1376"/>
      <c r="O43" s="604">
        <v>36566</v>
      </c>
      <c r="P43" s="604">
        <v>34225</v>
      </c>
      <c r="Q43" s="547"/>
    </row>
    <row r="44" spans="1:17" ht="11.1" customHeight="1" x14ac:dyDescent="0.2">
      <c r="A44" s="556"/>
      <c r="B44" s="454" t="s">
        <v>210</v>
      </c>
      <c r="C44" s="2136">
        <v>13527</v>
      </c>
      <c r="D44" s="681">
        <v>14086</v>
      </c>
      <c r="E44" s="681">
        <v>14425</v>
      </c>
      <c r="F44" s="681">
        <v>14593</v>
      </c>
      <c r="G44" s="681">
        <v>14773</v>
      </c>
      <c r="H44" s="681">
        <v>14709</v>
      </c>
      <c r="I44" s="681">
        <v>15127</v>
      </c>
      <c r="J44" s="681">
        <v>15374</v>
      </c>
      <c r="K44" s="681">
        <v>15568</v>
      </c>
      <c r="L44" s="373"/>
      <c r="M44" s="374"/>
      <c r="N44" s="1377"/>
      <c r="O44" s="554">
        <v>14086</v>
      </c>
      <c r="P44" s="554">
        <v>14709</v>
      </c>
      <c r="Q44" s="555"/>
    </row>
    <row r="45" spans="1:17" ht="4.5" customHeight="1" x14ac:dyDescent="0.2">
      <c r="A45" s="1898"/>
      <c r="B45" s="1898"/>
      <c r="C45" s="522"/>
      <c r="D45" s="522"/>
      <c r="E45" s="522"/>
      <c r="F45" s="522"/>
      <c r="G45" s="522"/>
      <c r="H45" s="522"/>
      <c r="I45" s="522"/>
      <c r="J45" s="522"/>
      <c r="K45" s="522"/>
      <c r="L45" s="522"/>
      <c r="M45" s="522"/>
      <c r="N45" s="522"/>
      <c r="O45" s="522"/>
      <c r="P45" s="522"/>
      <c r="Q45" s="522"/>
    </row>
    <row r="46" spans="1:17" s="642" customFormat="1" ht="28.5" customHeight="1" x14ac:dyDescent="0.15">
      <c r="A46" s="2077" t="s">
        <v>803</v>
      </c>
      <c r="B46" s="2305" t="s">
        <v>728</v>
      </c>
      <c r="C46" s="2305"/>
      <c r="D46" s="2305"/>
      <c r="E46" s="2305"/>
      <c r="F46" s="2305"/>
      <c r="G46" s="2305"/>
      <c r="H46" s="2305"/>
      <c r="I46" s="2305"/>
      <c r="J46" s="2305"/>
      <c r="K46" s="2305"/>
      <c r="L46" s="2305"/>
      <c r="M46" s="2305"/>
      <c r="N46" s="2305"/>
      <c r="O46" s="2305"/>
      <c r="P46" s="2305"/>
      <c r="Q46" s="2305"/>
    </row>
    <row r="47" spans="1:17" s="642" customFormat="1" ht="10.5" customHeight="1" x14ac:dyDescent="0.15">
      <c r="A47" s="2077" t="s">
        <v>804</v>
      </c>
      <c r="B47" s="2313" t="s">
        <v>510</v>
      </c>
      <c r="C47" s="2313"/>
      <c r="D47" s="2313"/>
      <c r="E47" s="2313"/>
      <c r="F47" s="2313"/>
      <c r="G47" s="2313"/>
      <c r="H47" s="2313"/>
      <c r="I47" s="2313"/>
      <c r="J47" s="2313"/>
      <c r="K47" s="2313"/>
      <c r="L47" s="2313"/>
      <c r="M47" s="2313"/>
      <c r="N47" s="2313"/>
      <c r="O47" s="2313"/>
      <c r="P47" s="2313"/>
      <c r="Q47" s="2313"/>
    </row>
    <row r="48" spans="1:17" s="642" customFormat="1" ht="11.1" customHeight="1" x14ac:dyDescent="0.15">
      <c r="A48" s="2077" t="s">
        <v>805</v>
      </c>
      <c r="B48" s="2313" t="s">
        <v>97</v>
      </c>
      <c r="C48" s="2313"/>
      <c r="D48" s="2313"/>
      <c r="E48" s="2313"/>
      <c r="F48" s="2313"/>
      <c r="G48" s="2313"/>
      <c r="H48" s="2313"/>
      <c r="I48" s="2313"/>
      <c r="J48" s="2313"/>
      <c r="K48" s="2313"/>
      <c r="L48" s="2313"/>
      <c r="M48" s="2313"/>
      <c r="N48" s="2313"/>
      <c r="O48" s="2313"/>
      <c r="P48" s="2313"/>
      <c r="Q48" s="2313"/>
    </row>
    <row r="49" spans="1:17" s="642" customFormat="1" ht="11.1" customHeight="1" x14ac:dyDescent="0.15">
      <c r="A49" s="2077" t="s">
        <v>806</v>
      </c>
      <c r="B49" s="2353" t="s">
        <v>511</v>
      </c>
      <c r="C49" s="2353"/>
      <c r="D49" s="2353"/>
      <c r="E49" s="2353"/>
      <c r="F49" s="2353"/>
      <c r="G49" s="2353"/>
      <c r="H49" s="2353"/>
      <c r="I49" s="2353"/>
      <c r="J49" s="2353"/>
      <c r="K49" s="2353"/>
      <c r="L49" s="2353"/>
      <c r="M49" s="2353"/>
      <c r="N49" s="2353"/>
      <c r="O49" s="2353"/>
      <c r="P49" s="2353"/>
      <c r="Q49" s="2353"/>
    </row>
    <row r="50" spans="1:17" s="642" customFormat="1" ht="11.1" customHeight="1" x14ac:dyDescent="0.15">
      <c r="A50" s="2077" t="s">
        <v>838</v>
      </c>
      <c r="B50" s="2353" t="s">
        <v>209</v>
      </c>
      <c r="C50" s="2353"/>
      <c r="D50" s="2353"/>
      <c r="E50" s="2353"/>
      <c r="F50" s="2353"/>
      <c r="G50" s="2353"/>
      <c r="H50" s="2353"/>
      <c r="I50" s="2353"/>
      <c r="J50" s="2353"/>
      <c r="K50" s="2353"/>
      <c r="L50" s="2353"/>
      <c r="M50" s="2353"/>
      <c r="N50" s="2353"/>
      <c r="O50" s="2353"/>
      <c r="P50" s="2353"/>
      <c r="Q50" s="2353"/>
    </row>
  </sheetData>
  <mergeCells count="14">
    <mergeCell ref="A1:Q1"/>
    <mergeCell ref="A3:B3"/>
    <mergeCell ref="A6:B6"/>
    <mergeCell ref="A14:B14"/>
    <mergeCell ref="A40:B40"/>
    <mergeCell ref="A15:B15"/>
    <mergeCell ref="A17:B17"/>
    <mergeCell ref="A23:B23"/>
    <mergeCell ref="A32:B32"/>
    <mergeCell ref="B48:Q48"/>
    <mergeCell ref="B47:Q47"/>
    <mergeCell ref="B46:Q46"/>
    <mergeCell ref="B49:Q49"/>
    <mergeCell ref="B50:Q50"/>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7"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zoomScaleNormal="100" zoomScaleSheetLayoutView="100" workbookViewId="0">
      <selection sqref="A1:R1"/>
    </sheetView>
  </sheetViews>
  <sheetFormatPr defaultColWidth="9.140625" defaultRowHeight="12.75" x14ac:dyDescent="0.2"/>
  <cols>
    <col min="1" max="1" width="2.42578125" style="1841" customWidth="1"/>
    <col min="2" max="2" width="2.140625" style="1841" customWidth="1"/>
    <col min="3" max="3" width="54.140625" style="1841" customWidth="1"/>
    <col min="4" max="4" width="7.85546875" style="1841" customWidth="1"/>
    <col min="5" max="5" width="6.5703125" style="1842" bestFit="1" customWidth="1"/>
    <col min="6" max="6" width="6.5703125" style="1843" bestFit="1" customWidth="1"/>
    <col min="7" max="12" width="6.5703125" style="1761" bestFit="1" customWidth="1"/>
    <col min="13" max="13" width="1.28515625" style="1761" customWidth="1"/>
    <col min="14" max="14" width="2.140625" style="1761" customWidth="1"/>
    <col min="15" max="15" width="1.28515625" style="1844" customWidth="1"/>
    <col min="16" max="16" width="6.42578125" style="1761" customWidth="1"/>
    <col min="17" max="17" width="6.5703125" style="1761" bestFit="1" customWidth="1"/>
    <col min="18" max="18" width="1.28515625" style="1761" customWidth="1"/>
    <col min="19" max="19" width="9.140625" style="1760" customWidth="1"/>
    <col min="20" max="20" width="9.140625" style="1761" customWidth="1"/>
    <col min="21" max="21" width="9.140625" style="1762" customWidth="1"/>
    <col min="22" max="22" width="9.140625" style="1761" customWidth="1"/>
    <col min="23" max="16384" width="9.140625" style="1761"/>
  </cols>
  <sheetData>
    <row r="1" spans="1:21" s="2021" customFormat="1" ht="15.75" customHeight="1" x14ac:dyDescent="0.25">
      <c r="A1" s="2301" t="s">
        <v>98</v>
      </c>
      <c r="B1" s="2301"/>
      <c r="C1" s="2301"/>
      <c r="D1" s="2301"/>
      <c r="E1" s="2301"/>
      <c r="F1" s="2301"/>
      <c r="G1" s="2301"/>
      <c r="H1" s="2301"/>
      <c r="I1" s="2301"/>
      <c r="J1" s="2301"/>
      <c r="K1" s="2301"/>
      <c r="L1" s="2301"/>
      <c r="M1" s="2301"/>
      <c r="N1" s="2301"/>
      <c r="O1" s="2301"/>
      <c r="P1" s="2301"/>
      <c r="Q1" s="2301"/>
      <c r="R1" s="2301"/>
      <c r="U1" s="2022"/>
    </row>
    <row r="2" spans="1:21" s="1763" customFormat="1" ht="7.5" customHeight="1" x14ac:dyDescent="0.15">
      <c r="A2" s="2287"/>
      <c r="B2" s="2287"/>
      <c r="C2" s="2287"/>
      <c r="D2" s="2287"/>
      <c r="E2" s="2287"/>
      <c r="F2" s="2287"/>
      <c r="G2" s="2287"/>
      <c r="H2" s="2287"/>
      <c r="I2" s="2287"/>
      <c r="J2" s="2287"/>
      <c r="K2" s="2287"/>
      <c r="L2" s="2287"/>
      <c r="M2" s="2287"/>
      <c r="N2" s="2287"/>
      <c r="O2" s="2287"/>
      <c r="P2" s="2287"/>
      <c r="Q2" s="2287"/>
      <c r="R2" s="2287"/>
    </row>
    <row r="3" spans="1:21" s="1765" customFormat="1" ht="9" customHeight="1" x14ac:dyDescent="0.15">
      <c r="A3" s="2248" t="s">
        <v>480</v>
      </c>
      <c r="B3" s="2248"/>
      <c r="C3" s="2248"/>
      <c r="D3" s="1426"/>
      <c r="E3" s="1488"/>
      <c r="F3" s="1488"/>
      <c r="G3" s="1488"/>
      <c r="H3" s="1488"/>
      <c r="I3" s="1488"/>
      <c r="J3" s="1488"/>
      <c r="K3" s="1488"/>
      <c r="L3" s="1488"/>
      <c r="M3" s="1424"/>
      <c r="N3" s="1425"/>
      <c r="O3" s="1426"/>
      <c r="P3" s="1060" t="s">
        <v>584</v>
      </c>
      <c r="Q3" s="1060" t="s">
        <v>22</v>
      </c>
      <c r="R3" s="1764"/>
    </row>
    <row r="4" spans="1:21" s="1765" customFormat="1" ht="9" customHeight="1" x14ac:dyDescent="0.15">
      <c r="A4" s="1063"/>
      <c r="B4" s="1063"/>
      <c r="C4" s="1063"/>
      <c r="D4" s="1118" t="s">
        <v>726</v>
      </c>
      <c r="E4" s="1119" t="s">
        <v>662</v>
      </c>
      <c r="F4" s="978" t="s">
        <v>633</v>
      </c>
      <c r="G4" s="978" t="s">
        <v>580</v>
      </c>
      <c r="H4" s="978" t="s">
        <v>225</v>
      </c>
      <c r="I4" s="978" t="s">
        <v>481</v>
      </c>
      <c r="J4" s="978" t="s">
        <v>482</v>
      </c>
      <c r="K4" s="978" t="s">
        <v>483</v>
      </c>
      <c r="L4" s="978" t="s">
        <v>484</v>
      </c>
      <c r="M4" s="1428"/>
      <c r="N4" s="1429"/>
      <c r="O4" s="1066"/>
      <c r="P4" s="978" t="s">
        <v>23</v>
      </c>
      <c r="Q4" s="978" t="s">
        <v>23</v>
      </c>
      <c r="R4" s="1766"/>
    </row>
    <row r="5" spans="1:21" s="1765" customFormat="1" ht="7.5" customHeight="1" x14ac:dyDescent="0.15">
      <c r="A5" s="1068"/>
      <c r="B5" s="1068"/>
      <c r="C5" s="1068"/>
      <c r="D5" s="1855"/>
      <c r="E5" s="2074"/>
      <c r="F5" s="2075"/>
      <c r="G5" s="2075"/>
      <c r="H5" s="2075"/>
      <c r="I5" s="2075"/>
      <c r="J5" s="2075"/>
      <c r="K5" s="2075"/>
      <c r="L5" s="2075"/>
      <c r="M5" s="1768"/>
      <c r="N5" s="1769"/>
      <c r="O5" s="1767"/>
      <c r="P5" s="1767"/>
      <c r="Q5" s="1767"/>
      <c r="R5" s="1770"/>
    </row>
    <row r="6" spans="1:21" s="1765" customFormat="1" ht="9" customHeight="1" x14ac:dyDescent="0.15">
      <c r="A6" s="2247" t="s">
        <v>503</v>
      </c>
      <c r="B6" s="2247"/>
      <c r="C6" s="2247"/>
      <c r="D6" s="1856"/>
      <c r="E6" s="2076"/>
      <c r="F6" s="1772"/>
      <c r="G6" s="1772"/>
      <c r="H6" s="1772"/>
      <c r="I6" s="1772"/>
      <c r="J6" s="1772"/>
      <c r="K6" s="1772"/>
      <c r="L6" s="1772"/>
      <c r="M6" s="1773"/>
      <c r="N6" s="1769"/>
      <c r="O6" s="1771"/>
      <c r="P6" s="1772"/>
      <c r="Q6" s="1772"/>
      <c r="R6" s="1774"/>
    </row>
    <row r="7" spans="1:21" s="1765" customFormat="1" ht="9" customHeight="1" x14ac:dyDescent="0.15">
      <c r="A7" s="1261"/>
      <c r="B7" s="2362" t="s">
        <v>512</v>
      </c>
      <c r="C7" s="2328"/>
      <c r="D7" s="996">
        <v>413</v>
      </c>
      <c r="E7" s="997">
        <v>386</v>
      </c>
      <c r="F7" s="997">
        <v>389</v>
      </c>
      <c r="G7" s="997">
        <v>359</v>
      </c>
      <c r="H7" s="997">
        <v>354</v>
      </c>
      <c r="I7" s="997">
        <v>348</v>
      </c>
      <c r="J7" s="997">
        <v>333</v>
      </c>
      <c r="K7" s="997">
        <v>320</v>
      </c>
      <c r="L7" s="997">
        <v>323</v>
      </c>
      <c r="M7" s="998"/>
      <c r="N7" s="1004"/>
      <c r="O7" s="1084"/>
      <c r="P7" s="1246">
        <v>1488</v>
      </c>
      <c r="Q7" s="1246">
        <v>1324</v>
      </c>
      <c r="R7" s="1441"/>
    </row>
    <row r="8" spans="1:21" s="1765" customFormat="1" ht="9" customHeight="1" x14ac:dyDescent="0.15">
      <c r="A8" s="1086"/>
      <c r="B8" s="2362" t="s">
        <v>513</v>
      </c>
      <c r="C8" s="2328"/>
      <c r="D8" s="1033">
        <v>579</v>
      </c>
      <c r="E8" s="1034">
        <v>600</v>
      </c>
      <c r="F8" s="1034">
        <v>599</v>
      </c>
      <c r="G8" s="1034">
        <v>578</v>
      </c>
      <c r="H8" s="1034">
        <v>600</v>
      </c>
      <c r="I8" s="1034">
        <v>574</v>
      </c>
      <c r="J8" s="1034">
        <v>570</v>
      </c>
      <c r="K8" s="1034">
        <v>566</v>
      </c>
      <c r="L8" s="1034">
        <v>556</v>
      </c>
      <c r="M8" s="1035"/>
      <c r="N8" s="1004"/>
      <c r="O8" s="1081"/>
      <c r="P8" s="1775">
        <v>2377</v>
      </c>
      <c r="Q8" s="1775">
        <v>2266</v>
      </c>
      <c r="R8" s="1496"/>
    </row>
    <row r="9" spans="1:21" s="1765" customFormat="1" ht="9" customHeight="1" x14ac:dyDescent="0.15">
      <c r="A9" s="1086"/>
      <c r="B9" s="2328" t="s">
        <v>514</v>
      </c>
      <c r="C9" s="2328"/>
      <c r="D9" s="996">
        <f>SUM(D7:D8)</f>
        <v>992</v>
      </c>
      <c r="E9" s="997">
        <f>SUM(E7:E8)</f>
        <v>986</v>
      </c>
      <c r="F9" s="997">
        <f>SUM(F7:F8)</f>
        <v>988</v>
      </c>
      <c r="G9" s="997">
        <f>SUM(G7:G8)</f>
        <v>937</v>
      </c>
      <c r="H9" s="997">
        <f>SUM(H7:H8)</f>
        <v>954</v>
      </c>
      <c r="I9" s="997">
        <f t="shared" ref="I9" si="0">SUM(I7:I8)</f>
        <v>922</v>
      </c>
      <c r="J9" s="997">
        <f t="shared" ref="J9" si="1">SUM(J7:J8)</f>
        <v>903</v>
      </c>
      <c r="K9" s="997">
        <f t="shared" ref="K9" si="2">SUM(K7:K8)</f>
        <v>886</v>
      </c>
      <c r="L9" s="997">
        <f t="shared" ref="L9" si="3">SUM(L7:L8)</f>
        <v>879</v>
      </c>
      <c r="M9" s="998"/>
      <c r="N9" s="1004"/>
      <c r="O9" s="1084"/>
      <c r="P9" s="1246">
        <f t="shared" ref="P9" si="4">SUM(P7:P8)</f>
        <v>3865</v>
      </c>
      <c r="Q9" s="1246">
        <f t="shared" ref="Q9" si="5">SUM(Q7:Q8)</f>
        <v>3590</v>
      </c>
      <c r="R9" s="1441"/>
    </row>
    <row r="10" spans="1:21" s="1765" customFormat="1" ht="10.5" customHeight="1" x14ac:dyDescent="0.15">
      <c r="A10" s="1086"/>
      <c r="B10" s="2362" t="s">
        <v>882</v>
      </c>
      <c r="C10" s="2328"/>
      <c r="D10" s="996">
        <v>48</v>
      </c>
      <c r="E10" s="997">
        <v>8</v>
      </c>
      <c r="F10" s="997">
        <v>2</v>
      </c>
      <c r="G10" s="997">
        <v>1</v>
      </c>
      <c r="H10" s="997">
        <v>4</v>
      </c>
      <c r="I10" s="1017">
        <v>11</v>
      </c>
      <c r="J10" s="1017">
        <v>-3</v>
      </c>
      <c r="K10" s="1017">
        <v>4</v>
      </c>
      <c r="L10" s="1017">
        <v>4</v>
      </c>
      <c r="M10" s="998"/>
      <c r="N10" s="1004"/>
      <c r="O10" s="1084"/>
      <c r="P10" s="1254">
        <v>15</v>
      </c>
      <c r="Q10" s="1254">
        <v>16</v>
      </c>
      <c r="R10" s="1441"/>
    </row>
    <row r="11" spans="1:21" s="1765" customFormat="1" ht="10.5" customHeight="1" x14ac:dyDescent="0.15">
      <c r="A11" s="1086"/>
      <c r="B11" s="2363" t="s">
        <v>883</v>
      </c>
      <c r="C11" s="2327"/>
      <c r="D11" s="1033">
        <v>-5</v>
      </c>
      <c r="E11" s="1034">
        <v>-1</v>
      </c>
      <c r="F11" s="1034">
        <v>-6</v>
      </c>
      <c r="G11" s="1034">
        <v>0</v>
      </c>
      <c r="H11" s="1034">
        <v>-3</v>
      </c>
      <c r="I11" s="1034" t="s">
        <v>212</v>
      </c>
      <c r="J11" s="1034" t="s">
        <v>212</v>
      </c>
      <c r="K11" s="1034" t="s">
        <v>212</v>
      </c>
      <c r="L11" s="1034" t="s">
        <v>212</v>
      </c>
      <c r="M11" s="1035"/>
      <c r="N11" s="1004"/>
      <c r="O11" s="1081"/>
      <c r="P11" s="1775">
        <v>-10</v>
      </c>
      <c r="Q11" s="1775" t="s">
        <v>212</v>
      </c>
      <c r="R11" s="1776"/>
    </row>
    <row r="12" spans="1:21" s="1765" customFormat="1" ht="9" customHeight="1" x14ac:dyDescent="0.15">
      <c r="A12" s="1086"/>
      <c r="B12" s="2328" t="s">
        <v>515</v>
      </c>
      <c r="C12" s="2328"/>
      <c r="D12" s="996">
        <f>SUM(D10:D11)</f>
        <v>43</v>
      </c>
      <c r="E12" s="997">
        <f>SUM(E10:E11)</f>
        <v>7</v>
      </c>
      <c r="F12" s="997">
        <f>SUM(F10:F11)</f>
        <v>-4</v>
      </c>
      <c r="G12" s="997">
        <f>SUM(G10:G11)</f>
        <v>1</v>
      </c>
      <c r="H12" s="997">
        <f>SUM(H10:H11)</f>
        <v>1</v>
      </c>
      <c r="I12" s="997">
        <f t="shared" ref="I12" si="6">SUM(I10:I11)</f>
        <v>11</v>
      </c>
      <c r="J12" s="997">
        <f t="shared" ref="J12" si="7">SUM(J10:J11)</f>
        <v>-3</v>
      </c>
      <c r="K12" s="997">
        <f t="shared" ref="K12" si="8">SUM(K10:K11)</f>
        <v>4</v>
      </c>
      <c r="L12" s="997">
        <f t="shared" ref="L12" si="9">SUM(L10:L11)</f>
        <v>4</v>
      </c>
      <c r="M12" s="998"/>
      <c r="N12" s="1004"/>
      <c r="O12" s="1104"/>
      <c r="P12" s="992">
        <f t="shared" ref="P12" si="10">SUM(P10:P11)</f>
        <v>5</v>
      </c>
      <c r="Q12" s="992">
        <f t="shared" ref="Q12" si="11">SUM(Q10:Q11)</f>
        <v>16</v>
      </c>
      <c r="R12" s="1441"/>
    </row>
    <row r="13" spans="1:21" s="1765" customFormat="1" ht="9" customHeight="1" x14ac:dyDescent="0.15">
      <c r="A13" s="1261"/>
      <c r="B13" s="2328" t="s">
        <v>488</v>
      </c>
      <c r="C13" s="2328"/>
      <c r="D13" s="1046">
        <v>515</v>
      </c>
      <c r="E13" s="1047">
        <v>521</v>
      </c>
      <c r="F13" s="1047">
        <v>513</v>
      </c>
      <c r="G13" s="1047">
        <v>511</v>
      </c>
      <c r="H13" s="1047">
        <v>523</v>
      </c>
      <c r="I13" s="1047">
        <v>520</v>
      </c>
      <c r="J13" s="1047">
        <v>508</v>
      </c>
      <c r="K13" s="1047">
        <v>495</v>
      </c>
      <c r="L13" s="1047">
        <v>498</v>
      </c>
      <c r="M13" s="1035"/>
      <c r="N13" s="1004"/>
      <c r="O13" s="1469"/>
      <c r="P13" s="1777">
        <v>2068</v>
      </c>
      <c r="Q13" s="1777">
        <v>2021</v>
      </c>
      <c r="R13" s="1776"/>
    </row>
    <row r="14" spans="1:21" s="1765" customFormat="1" ht="9" customHeight="1" x14ac:dyDescent="0.15">
      <c r="A14" s="1778"/>
      <c r="B14" s="2328" t="s">
        <v>489</v>
      </c>
      <c r="C14" s="2328"/>
      <c r="D14" s="996">
        <f>D9-D12-D13</f>
        <v>434</v>
      </c>
      <c r="E14" s="997">
        <f>E9-E12-E13</f>
        <v>458</v>
      </c>
      <c r="F14" s="997">
        <f>F9-F12-F13</f>
        <v>479</v>
      </c>
      <c r="G14" s="997">
        <f>G9-G12-G13</f>
        <v>425</v>
      </c>
      <c r="H14" s="997">
        <f>H9-H12-H13</f>
        <v>430</v>
      </c>
      <c r="I14" s="997">
        <f t="shared" ref="I14" si="12">I9-I12-I13</f>
        <v>391</v>
      </c>
      <c r="J14" s="997">
        <f t="shared" ref="J14" si="13">J9-J12-J13</f>
        <v>398</v>
      </c>
      <c r="K14" s="997">
        <f t="shared" ref="K14" si="14">K9-K12-K13</f>
        <v>387</v>
      </c>
      <c r="L14" s="997">
        <f t="shared" ref="L14" si="15">L9-L12-L13</f>
        <v>377</v>
      </c>
      <c r="M14" s="998"/>
      <c r="N14" s="1004"/>
      <c r="O14" s="1084"/>
      <c r="P14" s="1246">
        <f t="shared" ref="P14" si="16">P9-P12-P13</f>
        <v>1792</v>
      </c>
      <c r="Q14" s="1246">
        <f t="shared" ref="Q14" si="17">Q9-Q12-Q13</f>
        <v>1553</v>
      </c>
      <c r="R14" s="1441"/>
    </row>
    <row r="15" spans="1:21" s="1765" customFormat="1" ht="9" customHeight="1" x14ac:dyDescent="0.15">
      <c r="A15" s="1779"/>
      <c r="B15" s="2328" t="s">
        <v>490</v>
      </c>
      <c r="C15" s="2328"/>
      <c r="D15" s="996">
        <v>115</v>
      </c>
      <c r="E15" s="997">
        <v>125</v>
      </c>
      <c r="F15" s="997">
        <v>129</v>
      </c>
      <c r="G15" s="997">
        <v>115</v>
      </c>
      <c r="H15" s="997">
        <v>116</v>
      </c>
      <c r="I15" s="1004">
        <v>104</v>
      </c>
      <c r="J15" s="1004">
        <v>107</v>
      </c>
      <c r="K15" s="1004">
        <v>103</v>
      </c>
      <c r="L15" s="1004">
        <v>101</v>
      </c>
      <c r="M15" s="998"/>
      <c r="N15" s="1004"/>
      <c r="O15" s="1480"/>
      <c r="P15" s="992">
        <v>485</v>
      </c>
      <c r="Q15" s="992">
        <v>415</v>
      </c>
      <c r="R15" s="1441"/>
    </row>
    <row r="16" spans="1:21" s="1765" customFormat="1" ht="9" customHeight="1" x14ac:dyDescent="0.15">
      <c r="A16" s="2337" t="s">
        <v>82</v>
      </c>
      <c r="B16" s="2337"/>
      <c r="C16" s="2337"/>
      <c r="D16" s="1007">
        <f>D14-D15</f>
        <v>319</v>
      </c>
      <c r="E16" s="2035">
        <f>E14-E15</f>
        <v>333</v>
      </c>
      <c r="F16" s="2035">
        <f>F14-F15</f>
        <v>350</v>
      </c>
      <c r="G16" s="2035">
        <f>G14-G15</f>
        <v>310</v>
      </c>
      <c r="H16" s="2035">
        <f>H14-H15</f>
        <v>314</v>
      </c>
      <c r="I16" s="2035">
        <f t="shared" ref="I16" si="18">I14-I15</f>
        <v>287</v>
      </c>
      <c r="J16" s="2035">
        <f t="shared" ref="J16" si="19">J14-J15</f>
        <v>291</v>
      </c>
      <c r="K16" s="2035">
        <f t="shared" ref="K16" si="20">K14-K15</f>
        <v>284</v>
      </c>
      <c r="L16" s="2035">
        <f t="shared" ref="L16" si="21">L14-L15</f>
        <v>276</v>
      </c>
      <c r="M16" s="1009"/>
      <c r="N16" s="1004"/>
      <c r="O16" s="1143"/>
      <c r="P16" s="1249">
        <f t="shared" ref="P16" si="22">P14-P15</f>
        <v>1307</v>
      </c>
      <c r="Q16" s="1249">
        <f t="shared" ref="Q16" si="23">Q14-Q15</f>
        <v>1138</v>
      </c>
      <c r="R16" s="1780"/>
    </row>
    <row r="17" spans="1:18" s="1765" customFormat="1" ht="9" customHeight="1" x14ac:dyDescent="0.15">
      <c r="A17" s="2329" t="s">
        <v>494</v>
      </c>
      <c r="B17" s="2329"/>
      <c r="C17" s="2329"/>
      <c r="D17" s="996">
        <f>D16</f>
        <v>319</v>
      </c>
      <c r="E17" s="997">
        <f>E16</f>
        <v>333</v>
      </c>
      <c r="F17" s="997">
        <f>F16</f>
        <v>350</v>
      </c>
      <c r="G17" s="997">
        <f>G16</f>
        <v>310</v>
      </c>
      <c r="H17" s="997">
        <f>H16</f>
        <v>314</v>
      </c>
      <c r="I17" s="997">
        <f t="shared" ref="I17" si="24">I16</f>
        <v>287</v>
      </c>
      <c r="J17" s="997">
        <f t="shared" ref="J17" si="25">J16</f>
        <v>291</v>
      </c>
      <c r="K17" s="997">
        <f t="shared" ref="K17" si="26">K16</f>
        <v>284</v>
      </c>
      <c r="L17" s="997">
        <f t="shared" ref="L17" si="27">L16</f>
        <v>276</v>
      </c>
      <c r="M17" s="1781"/>
      <c r="N17" s="1004"/>
      <c r="O17" s="1782"/>
      <c r="P17" s="1783">
        <f t="shared" ref="P17" si="28">P16</f>
        <v>1307</v>
      </c>
      <c r="Q17" s="1783">
        <f t="shared" ref="Q17" si="29">Q16</f>
        <v>1138</v>
      </c>
      <c r="R17" s="1784"/>
    </row>
    <row r="18" spans="1:18" s="1765" customFormat="1" ht="9" customHeight="1" x14ac:dyDescent="0.15">
      <c r="A18" s="1068"/>
      <c r="B18" s="1068"/>
      <c r="C18" s="1068"/>
      <c r="D18" s="1010"/>
      <c r="E18" s="2035"/>
      <c r="F18" s="2035"/>
      <c r="G18" s="2035"/>
      <c r="H18" s="2035"/>
      <c r="I18" s="2035"/>
      <c r="J18" s="2035"/>
      <c r="K18" s="2035"/>
      <c r="L18" s="2035"/>
      <c r="M18" s="1008"/>
      <c r="N18" s="1004"/>
      <c r="O18" s="1008"/>
      <c r="P18" s="1249"/>
      <c r="Q18" s="1249"/>
      <c r="R18" s="1070"/>
    </row>
    <row r="19" spans="1:18" s="1765" customFormat="1" ht="9" customHeight="1" x14ac:dyDescent="0.15">
      <c r="A19" s="2247" t="s">
        <v>224</v>
      </c>
      <c r="B19" s="2247"/>
      <c r="C19" s="2247"/>
      <c r="D19" s="2147"/>
      <c r="E19" s="1785"/>
      <c r="F19" s="1785"/>
      <c r="G19" s="1785"/>
      <c r="H19" s="1785"/>
      <c r="I19" s="1785"/>
      <c r="J19" s="1785"/>
      <c r="K19" s="1785"/>
      <c r="L19" s="1785"/>
      <c r="M19" s="998"/>
      <c r="N19" s="1004"/>
      <c r="O19" s="1786"/>
      <c r="P19" s="1787"/>
      <c r="Q19" s="1787"/>
      <c r="R19" s="1848"/>
    </row>
    <row r="20" spans="1:18" s="1765" customFormat="1" ht="9" customHeight="1" x14ac:dyDescent="0.15">
      <c r="A20" s="1261"/>
      <c r="B20" s="2328" t="s">
        <v>271</v>
      </c>
      <c r="C20" s="2328"/>
      <c r="D20" s="996">
        <v>320</v>
      </c>
      <c r="E20" s="997">
        <v>287</v>
      </c>
      <c r="F20" s="997">
        <v>290</v>
      </c>
      <c r="G20" s="997">
        <v>275</v>
      </c>
      <c r="H20" s="997">
        <v>268</v>
      </c>
      <c r="I20" s="997">
        <v>257</v>
      </c>
      <c r="J20" s="997">
        <v>247</v>
      </c>
      <c r="K20" s="997">
        <v>237</v>
      </c>
      <c r="L20" s="997">
        <v>243</v>
      </c>
      <c r="M20" s="998"/>
      <c r="N20" s="1004"/>
      <c r="O20" s="1084"/>
      <c r="P20" s="1246">
        <v>1120</v>
      </c>
      <c r="Q20" s="1246">
        <v>984</v>
      </c>
      <c r="R20" s="1441"/>
    </row>
    <row r="21" spans="1:18" s="1765" customFormat="1" ht="9" customHeight="1" x14ac:dyDescent="0.15">
      <c r="A21" s="1086"/>
      <c r="B21" s="2328" t="s">
        <v>505</v>
      </c>
      <c r="C21" s="2328"/>
      <c r="D21" s="996">
        <v>786</v>
      </c>
      <c r="E21" s="997">
        <v>817</v>
      </c>
      <c r="F21" s="997">
        <v>818</v>
      </c>
      <c r="G21" s="997">
        <v>778</v>
      </c>
      <c r="H21" s="997">
        <v>806</v>
      </c>
      <c r="I21" s="1017">
        <v>776</v>
      </c>
      <c r="J21" s="1017">
        <v>771</v>
      </c>
      <c r="K21" s="1017">
        <v>756</v>
      </c>
      <c r="L21" s="1017">
        <v>742</v>
      </c>
      <c r="M21" s="998"/>
      <c r="N21" s="1004"/>
      <c r="O21" s="1088"/>
      <c r="P21" s="1254">
        <v>3219</v>
      </c>
      <c r="Q21" s="1254">
        <v>3045</v>
      </c>
      <c r="R21" s="1441"/>
    </row>
    <row r="22" spans="1:18" s="1765" customFormat="1" ht="10.5" customHeight="1" x14ac:dyDescent="0.15">
      <c r="A22" s="1086"/>
      <c r="B22" s="2328" t="s">
        <v>884</v>
      </c>
      <c r="C22" s="2328"/>
      <c r="D22" s="996">
        <v>-114</v>
      </c>
      <c r="E22" s="997">
        <v>-118</v>
      </c>
      <c r="F22" s="997">
        <v>-120</v>
      </c>
      <c r="G22" s="997">
        <v>-116</v>
      </c>
      <c r="H22" s="997">
        <v>-120</v>
      </c>
      <c r="I22" s="1031">
        <v>-111</v>
      </c>
      <c r="J22" s="1031">
        <v>-115</v>
      </c>
      <c r="K22" s="1031">
        <v>-107</v>
      </c>
      <c r="L22" s="1031">
        <v>-106</v>
      </c>
      <c r="M22" s="998"/>
      <c r="N22" s="1004"/>
      <c r="O22" s="1480"/>
      <c r="P22" s="1857">
        <v>-474</v>
      </c>
      <c r="Q22" s="1857">
        <v>-439</v>
      </c>
      <c r="R22" s="1441"/>
    </row>
    <row r="23" spans="1:18" s="1765" customFormat="1" ht="9" customHeight="1" x14ac:dyDescent="0.15">
      <c r="A23" s="1789"/>
      <c r="B23" s="1789"/>
      <c r="C23" s="1789"/>
      <c r="D23" s="1007">
        <f>SUM(D20:D22)</f>
        <v>992</v>
      </c>
      <c r="E23" s="2035">
        <f>SUM(E20:E22)</f>
        <v>986</v>
      </c>
      <c r="F23" s="2035">
        <f>SUM(F20:F22)</f>
        <v>988</v>
      </c>
      <c r="G23" s="2035">
        <f>SUM(G20:G22)</f>
        <v>937</v>
      </c>
      <c r="H23" s="2035">
        <f>SUM(H20:H22)</f>
        <v>954</v>
      </c>
      <c r="I23" s="2035">
        <f t="shared" ref="I23" si="30">SUM(I20:I22)</f>
        <v>922</v>
      </c>
      <c r="J23" s="2035">
        <f t="shared" ref="J23" si="31">SUM(J20:J22)</f>
        <v>903</v>
      </c>
      <c r="K23" s="2035">
        <f t="shared" ref="K23" si="32">SUM(K20:K22)</f>
        <v>886</v>
      </c>
      <c r="L23" s="2035">
        <f t="shared" ref="L23" si="33">SUM(L20:L22)</f>
        <v>879</v>
      </c>
      <c r="M23" s="1009"/>
      <c r="N23" s="1004"/>
      <c r="O23" s="1143"/>
      <c r="P23" s="1249">
        <f t="shared" ref="P23" si="34">SUM(P20:P22)</f>
        <v>3865</v>
      </c>
      <c r="Q23" s="1249">
        <f t="shared" ref="Q23" si="35">SUM(Q20:Q22)</f>
        <v>3590</v>
      </c>
      <c r="R23" s="1465"/>
    </row>
    <row r="24" spans="1:18" s="1765" customFormat="1" ht="9" customHeight="1" x14ac:dyDescent="0.15">
      <c r="A24" s="1790"/>
      <c r="B24" s="1790"/>
      <c r="C24" s="1790"/>
      <c r="D24" s="1010"/>
      <c r="E24" s="2035"/>
      <c r="F24" s="2035"/>
      <c r="G24" s="2035"/>
      <c r="H24" s="2035"/>
      <c r="I24" s="2035"/>
      <c r="J24" s="2035"/>
      <c r="K24" s="2035"/>
      <c r="L24" s="2035"/>
      <c r="M24" s="1008"/>
      <c r="N24" s="1004"/>
      <c r="O24" s="1008"/>
      <c r="P24" s="1249"/>
      <c r="Q24" s="1249"/>
      <c r="R24" s="1070"/>
    </row>
    <row r="25" spans="1:18" s="1765" customFormat="1" ht="10.5" customHeight="1" x14ac:dyDescent="0.15">
      <c r="A25" s="2247" t="s">
        <v>506</v>
      </c>
      <c r="B25" s="2247"/>
      <c r="C25" s="2247"/>
      <c r="D25" s="2147"/>
      <c r="E25" s="1785"/>
      <c r="F25" s="1785"/>
      <c r="G25" s="1785"/>
      <c r="H25" s="1785"/>
      <c r="I25" s="1785"/>
      <c r="J25" s="1785"/>
      <c r="K25" s="1785"/>
      <c r="L25" s="1785"/>
      <c r="M25" s="1476"/>
      <c r="N25" s="1004"/>
      <c r="O25" s="1786"/>
      <c r="P25" s="1787"/>
      <c r="Q25" s="1787"/>
      <c r="R25" s="1492"/>
    </row>
    <row r="26" spans="1:18" s="1765" customFormat="1" ht="12" customHeight="1" x14ac:dyDescent="0.15">
      <c r="A26" s="1261"/>
      <c r="B26" s="2328" t="s">
        <v>885</v>
      </c>
      <c r="C26" s="2328"/>
      <c r="D26" s="996">
        <v>60182</v>
      </c>
      <c r="E26" s="997">
        <v>57962</v>
      </c>
      <c r="F26" s="997">
        <v>56607</v>
      </c>
      <c r="G26" s="997">
        <v>55019</v>
      </c>
      <c r="H26" s="997">
        <v>53404</v>
      </c>
      <c r="I26" s="1017">
        <v>52520</v>
      </c>
      <c r="J26" s="1017">
        <v>51583</v>
      </c>
      <c r="K26" s="1004">
        <v>50804</v>
      </c>
      <c r="L26" s="1004">
        <v>49288</v>
      </c>
      <c r="M26" s="998"/>
      <c r="N26" s="1004"/>
      <c r="O26" s="1084"/>
      <c r="P26" s="992">
        <v>55754</v>
      </c>
      <c r="Q26" s="992">
        <v>51051</v>
      </c>
      <c r="R26" s="1858"/>
    </row>
    <row r="27" spans="1:18" s="1765" customFormat="1" ht="12" customHeight="1" x14ac:dyDescent="0.15">
      <c r="A27" s="1261"/>
      <c r="B27" s="2328" t="s">
        <v>886</v>
      </c>
      <c r="C27" s="2328"/>
      <c r="D27" s="996">
        <v>2115</v>
      </c>
      <c r="E27" s="997">
        <v>2106</v>
      </c>
      <c r="F27" s="997">
        <v>2139</v>
      </c>
      <c r="G27" s="997">
        <v>2044</v>
      </c>
      <c r="H27" s="997">
        <v>1968</v>
      </c>
      <c r="I27" s="997">
        <v>1889</v>
      </c>
      <c r="J27" s="997">
        <v>1702</v>
      </c>
      <c r="K27" s="1017">
        <v>1680</v>
      </c>
      <c r="L27" s="1017">
        <v>1708</v>
      </c>
      <c r="M27" s="1794"/>
      <c r="N27" s="1004"/>
      <c r="O27" s="1084"/>
      <c r="P27" s="1254">
        <v>2065</v>
      </c>
      <c r="Q27" s="1254">
        <v>1745</v>
      </c>
      <c r="R27" s="1858"/>
    </row>
    <row r="28" spans="1:18" s="1765" customFormat="1" ht="12" customHeight="1" x14ac:dyDescent="0.15">
      <c r="A28" s="1261"/>
      <c r="B28" s="2328" t="s">
        <v>887</v>
      </c>
      <c r="C28" s="2328"/>
      <c r="D28" s="996">
        <v>37535</v>
      </c>
      <c r="E28" s="997">
        <v>36668</v>
      </c>
      <c r="F28" s="997">
        <v>36583</v>
      </c>
      <c r="G28" s="997">
        <v>35761</v>
      </c>
      <c r="H28" s="997">
        <v>34735</v>
      </c>
      <c r="I28" s="997">
        <v>34145</v>
      </c>
      <c r="J28" s="997">
        <v>33847</v>
      </c>
      <c r="K28" s="1017">
        <v>33880</v>
      </c>
      <c r="L28" s="1017">
        <v>33176</v>
      </c>
      <c r="M28" s="1794"/>
      <c r="N28" s="1004"/>
      <c r="O28" s="1084"/>
      <c r="P28" s="1254">
        <v>35938</v>
      </c>
      <c r="Q28" s="1254">
        <v>33761</v>
      </c>
      <c r="R28" s="1858"/>
    </row>
    <row r="29" spans="1:18" s="1765" customFormat="1" ht="9" customHeight="1" x14ac:dyDescent="0.15">
      <c r="A29" s="1261"/>
      <c r="B29" s="2328" t="s">
        <v>715</v>
      </c>
      <c r="C29" s="2328"/>
      <c r="D29" s="996">
        <v>52840</v>
      </c>
      <c r="E29" s="997">
        <v>50499</v>
      </c>
      <c r="F29" s="997">
        <v>48174</v>
      </c>
      <c r="G29" s="997">
        <v>46297</v>
      </c>
      <c r="H29" s="997">
        <v>45422</v>
      </c>
      <c r="I29" s="997">
        <v>43941</v>
      </c>
      <c r="J29" s="997">
        <v>43825</v>
      </c>
      <c r="K29" s="1017">
        <v>41516</v>
      </c>
      <c r="L29" s="1017">
        <v>41429</v>
      </c>
      <c r="M29" s="1794"/>
      <c r="N29" s="1004"/>
      <c r="O29" s="1084"/>
      <c r="P29" s="1254">
        <v>47608</v>
      </c>
      <c r="Q29" s="1254">
        <v>42687</v>
      </c>
      <c r="R29" s="1858"/>
    </row>
    <row r="30" spans="1:18" s="1765" customFormat="1" ht="9" customHeight="1" x14ac:dyDescent="0.15">
      <c r="A30" s="1261"/>
      <c r="B30" s="2328" t="s">
        <v>105</v>
      </c>
      <c r="C30" s="2328"/>
      <c r="D30" s="996">
        <v>5649</v>
      </c>
      <c r="E30" s="997">
        <v>5265</v>
      </c>
      <c r="F30" s="997">
        <v>5458</v>
      </c>
      <c r="G30" s="997">
        <v>5810</v>
      </c>
      <c r="H30" s="997">
        <v>5877</v>
      </c>
      <c r="I30" s="997">
        <v>5727</v>
      </c>
      <c r="J30" s="997">
        <v>6032</v>
      </c>
      <c r="K30" s="1017">
        <v>6351</v>
      </c>
      <c r="L30" s="1017">
        <v>6493</v>
      </c>
      <c r="M30" s="1794"/>
      <c r="N30" s="1004"/>
      <c r="O30" s="1084"/>
      <c r="P30" s="1254">
        <v>5601</v>
      </c>
      <c r="Q30" s="1254">
        <v>6149</v>
      </c>
      <c r="R30" s="1858"/>
    </row>
    <row r="31" spans="1:18" s="1765" customFormat="1" ht="10.5" customHeight="1" x14ac:dyDescent="0.15">
      <c r="A31" s="1261"/>
      <c r="B31" s="2328" t="s">
        <v>888</v>
      </c>
      <c r="C31" s="2328"/>
      <c r="D31" s="1033">
        <v>3392</v>
      </c>
      <c r="E31" s="1034">
        <v>3314</v>
      </c>
      <c r="F31" s="1034">
        <v>3298</v>
      </c>
      <c r="G31" s="1034">
        <v>3280</v>
      </c>
      <c r="H31" s="1034">
        <v>3164</v>
      </c>
      <c r="I31" s="1034">
        <v>3038</v>
      </c>
      <c r="J31" s="1034">
        <v>3000</v>
      </c>
      <c r="K31" s="1034">
        <v>3016</v>
      </c>
      <c r="L31" s="1034">
        <v>3011</v>
      </c>
      <c r="M31" s="1035"/>
      <c r="N31" s="1004"/>
      <c r="O31" s="1081"/>
      <c r="P31" s="1037">
        <v>3264</v>
      </c>
      <c r="Q31" s="1037">
        <v>3014</v>
      </c>
      <c r="R31" s="1776"/>
    </row>
    <row r="32" spans="1:18" s="1765" customFormat="1" ht="9" customHeight="1" x14ac:dyDescent="0.15">
      <c r="A32" s="1790"/>
      <c r="B32" s="1790"/>
      <c r="C32" s="1790"/>
      <c r="D32" s="1795"/>
      <c r="E32" s="1796"/>
      <c r="F32" s="1796"/>
      <c r="G32" s="1796"/>
      <c r="H32" s="1796"/>
      <c r="I32" s="1796"/>
      <c r="J32" s="1796"/>
      <c r="K32" s="1796"/>
      <c r="L32" s="1796"/>
      <c r="M32" s="1796"/>
      <c r="N32" s="1797"/>
      <c r="O32" s="1796"/>
      <c r="P32" s="1798"/>
      <c r="Q32" s="1798"/>
      <c r="R32" s="1849"/>
    </row>
    <row r="33" spans="1:18" s="1765" customFormat="1" ht="9" customHeight="1" x14ac:dyDescent="0.15">
      <c r="A33" s="2247" t="s">
        <v>495</v>
      </c>
      <c r="B33" s="2247"/>
      <c r="C33" s="2247"/>
      <c r="D33" s="2148"/>
      <c r="E33" s="1799"/>
      <c r="F33" s="1799"/>
      <c r="G33" s="1799"/>
      <c r="H33" s="1799"/>
      <c r="I33" s="1799"/>
      <c r="J33" s="1799"/>
      <c r="K33" s="1799"/>
      <c r="L33" s="1799"/>
      <c r="M33" s="1800"/>
      <c r="N33" s="1801"/>
      <c r="O33" s="1802"/>
      <c r="P33" s="1803"/>
      <c r="Q33" s="1803"/>
      <c r="R33" s="1851"/>
    </row>
    <row r="34" spans="1:18" s="1765" customFormat="1" ht="10.5" customHeight="1" x14ac:dyDescent="0.15">
      <c r="A34" s="1859"/>
      <c r="B34" s="2328" t="s">
        <v>889</v>
      </c>
      <c r="C34" s="2328"/>
      <c r="D34" s="2149">
        <v>3.3799999999999997E-2</v>
      </c>
      <c r="E34" s="1805">
        <v>3.1099999999999999E-2</v>
      </c>
      <c r="F34" s="1805">
        <v>3.1399999999999997E-2</v>
      </c>
      <c r="G34" s="1805">
        <v>3.1600000000000003E-2</v>
      </c>
      <c r="H34" s="1805">
        <v>3.0499999999999999E-2</v>
      </c>
      <c r="I34" s="1805">
        <v>2.98E-2</v>
      </c>
      <c r="J34" s="1805">
        <v>2.9000000000000001E-2</v>
      </c>
      <c r="K34" s="1805">
        <v>2.87E-2</v>
      </c>
      <c r="L34" s="1805">
        <v>2.9100000000000001E-2</v>
      </c>
      <c r="M34" s="1860"/>
      <c r="N34" s="1807"/>
      <c r="O34" s="1808"/>
      <c r="P34" s="1809">
        <v>3.1199999999999999E-2</v>
      </c>
      <c r="Q34" s="1809">
        <v>2.9100000000000001E-2</v>
      </c>
      <c r="R34" s="1810"/>
    </row>
    <row r="35" spans="1:18" s="1765" customFormat="1" ht="9" customHeight="1" x14ac:dyDescent="0.15">
      <c r="A35" s="1261"/>
      <c r="B35" s="2328" t="s">
        <v>509</v>
      </c>
      <c r="C35" s="2328"/>
      <c r="D35" s="2150">
        <v>0.51900000000000002</v>
      </c>
      <c r="E35" s="1811">
        <v>0.52800000000000002</v>
      </c>
      <c r="F35" s="1811">
        <v>0.51900000000000002</v>
      </c>
      <c r="G35" s="1811">
        <v>0.54500000000000004</v>
      </c>
      <c r="H35" s="1811">
        <v>0.54800000000000004</v>
      </c>
      <c r="I35" s="1811">
        <v>0.56399999999999995</v>
      </c>
      <c r="J35" s="1811">
        <v>0.56399999999999995</v>
      </c>
      <c r="K35" s="1811">
        <v>0.55800000000000005</v>
      </c>
      <c r="L35" s="1811">
        <v>0.56699999999999995</v>
      </c>
      <c r="M35" s="1861"/>
      <c r="N35" s="1807"/>
      <c r="O35" s="1808"/>
      <c r="P35" s="1852">
        <v>0.53500000000000003</v>
      </c>
      <c r="Q35" s="1852">
        <v>0.56299999999999994</v>
      </c>
      <c r="R35" s="1810"/>
    </row>
    <row r="36" spans="1:18" s="1765" customFormat="1" ht="10.5" customHeight="1" x14ac:dyDescent="0.15">
      <c r="A36" s="1779"/>
      <c r="B36" s="2328" t="s">
        <v>890</v>
      </c>
      <c r="C36" s="2328"/>
      <c r="D36" s="2150">
        <v>0.37</v>
      </c>
      <c r="E36" s="1811">
        <v>0.39600000000000002</v>
      </c>
      <c r="F36" s="1811">
        <v>0.41699999999999998</v>
      </c>
      <c r="G36" s="1811">
        <v>0.38500000000000001</v>
      </c>
      <c r="H36" s="1811">
        <v>0.39200000000000002</v>
      </c>
      <c r="I36" s="1811">
        <v>0.371</v>
      </c>
      <c r="J36" s="1811">
        <v>0.38400000000000001</v>
      </c>
      <c r="K36" s="1811">
        <v>0.38500000000000001</v>
      </c>
      <c r="L36" s="1815">
        <v>0.36199999999999999</v>
      </c>
      <c r="M36" s="1862"/>
      <c r="N36" s="1817"/>
      <c r="O36" s="1818"/>
      <c r="P36" s="1853">
        <v>0.39800000000000002</v>
      </c>
      <c r="Q36" s="1853">
        <v>0.376</v>
      </c>
      <c r="R36" s="1820"/>
    </row>
    <row r="37" spans="1:18" s="1765" customFormat="1" ht="9" customHeight="1" x14ac:dyDescent="0.15">
      <c r="A37" s="1863"/>
      <c r="B37" s="2328" t="s">
        <v>494</v>
      </c>
      <c r="C37" s="2328"/>
      <c r="D37" s="996">
        <f>D17</f>
        <v>319</v>
      </c>
      <c r="E37" s="997">
        <f>E17</f>
        <v>333</v>
      </c>
      <c r="F37" s="997">
        <f>F17</f>
        <v>350</v>
      </c>
      <c r="G37" s="997">
        <f>G17</f>
        <v>310</v>
      </c>
      <c r="H37" s="997">
        <f>H17</f>
        <v>314</v>
      </c>
      <c r="I37" s="997">
        <f t="shared" ref="I37:L37" si="36">I17</f>
        <v>287</v>
      </c>
      <c r="J37" s="997">
        <f t="shared" si="36"/>
        <v>291</v>
      </c>
      <c r="K37" s="997">
        <f t="shared" si="36"/>
        <v>284</v>
      </c>
      <c r="L37" s="997">
        <f t="shared" si="36"/>
        <v>276</v>
      </c>
      <c r="M37" s="998"/>
      <c r="N37" s="1822"/>
      <c r="O37" s="1084"/>
      <c r="P37" s="1246">
        <f t="shared" ref="P37" si="37">P17</f>
        <v>1307</v>
      </c>
      <c r="Q37" s="1246">
        <f t="shared" ref="Q37" si="38">Q17</f>
        <v>1138</v>
      </c>
      <c r="R37" s="1820"/>
    </row>
    <row r="38" spans="1:18" s="1765" customFormat="1" ht="10.5" customHeight="1" x14ac:dyDescent="0.15">
      <c r="A38" s="1779"/>
      <c r="B38" s="2328" t="s">
        <v>891</v>
      </c>
      <c r="C38" s="2328"/>
      <c r="D38" s="996">
        <v>-85</v>
      </c>
      <c r="E38" s="997">
        <v>-82</v>
      </c>
      <c r="F38" s="997">
        <v>-83</v>
      </c>
      <c r="G38" s="997">
        <v>-79</v>
      </c>
      <c r="H38" s="997">
        <v>-78</v>
      </c>
      <c r="I38" s="1031">
        <v>-76</v>
      </c>
      <c r="J38" s="1031">
        <v>-73</v>
      </c>
      <c r="K38" s="1031">
        <v>-72</v>
      </c>
      <c r="L38" s="1031">
        <v>-74</v>
      </c>
      <c r="M38" s="998"/>
      <c r="N38" s="1823"/>
      <c r="O38" s="1104"/>
      <c r="P38" s="992">
        <v>-322</v>
      </c>
      <c r="Q38" s="992">
        <v>-295</v>
      </c>
      <c r="R38" s="1441"/>
    </row>
    <row r="39" spans="1:18" s="1765" customFormat="1" ht="10.5" customHeight="1" x14ac:dyDescent="0.15">
      <c r="A39" s="1086"/>
      <c r="B39" s="2328" t="s">
        <v>892</v>
      </c>
      <c r="C39" s="2328"/>
      <c r="D39" s="1007">
        <f>SUM(D37:D38)</f>
        <v>234</v>
      </c>
      <c r="E39" s="2035">
        <f>SUM(E37:E38)</f>
        <v>251</v>
      </c>
      <c r="F39" s="2035">
        <f>SUM(F37:F38)</f>
        <v>267</v>
      </c>
      <c r="G39" s="2035">
        <f>SUM(G37:G38)</f>
        <v>231</v>
      </c>
      <c r="H39" s="2035">
        <f>SUM(H37:H38)</f>
        <v>236</v>
      </c>
      <c r="I39" s="2035">
        <f t="shared" ref="I39" si="39">SUM(I37:I38)</f>
        <v>211</v>
      </c>
      <c r="J39" s="2035">
        <f t="shared" ref="J39" si="40">SUM(J37:J38)</f>
        <v>218</v>
      </c>
      <c r="K39" s="2035">
        <f t="shared" ref="K39" si="41">SUM(K37:K38)</f>
        <v>212</v>
      </c>
      <c r="L39" s="2035">
        <f t="shared" ref="L39" si="42">SUM(L37:L38)</f>
        <v>202</v>
      </c>
      <c r="M39" s="1825"/>
      <c r="N39" s="1826"/>
      <c r="O39" s="1143"/>
      <c r="P39" s="1249">
        <f t="shared" ref="P39" si="43">SUM(P37:P38)</f>
        <v>985</v>
      </c>
      <c r="Q39" s="1249">
        <f t="shared" ref="Q39" si="44">SUM(Q37:Q38)</f>
        <v>843</v>
      </c>
      <c r="R39" s="1465"/>
    </row>
    <row r="40" spans="1:18" s="1765" customFormat="1" ht="9" customHeight="1" x14ac:dyDescent="0.15">
      <c r="A40" s="1019"/>
      <c r="B40" s="1019"/>
      <c r="C40" s="1019"/>
      <c r="D40" s="1014"/>
      <c r="E40" s="1004"/>
      <c r="F40" s="1004"/>
      <c r="G40" s="1004"/>
      <c r="H40" s="1004"/>
      <c r="I40" s="1004"/>
      <c r="J40" s="1004"/>
      <c r="K40" s="1004"/>
      <c r="L40" s="1004"/>
      <c r="M40" s="1004"/>
      <c r="N40" s="1004"/>
      <c r="O40" s="1004"/>
      <c r="P40" s="992"/>
      <c r="Q40" s="992"/>
      <c r="R40" s="1071"/>
    </row>
    <row r="41" spans="1:18" s="1765" customFormat="1" ht="9" customHeight="1" x14ac:dyDescent="0.15">
      <c r="A41" s="2247" t="s">
        <v>211</v>
      </c>
      <c r="B41" s="2247"/>
      <c r="C41" s="2247"/>
      <c r="D41" s="1022"/>
      <c r="E41" s="1023"/>
      <c r="F41" s="1023"/>
      <c r="G41" s="1023"/>
      <c r="H41" s="1023"/>
      <c r="I41" s="1023"/>
      <c r="J41" s="1023"/>
      <c r="K41" s="1023"/>
      <c r="L41" s="1023"/>
      <c r="M41" s="1024"/>
      <c r="N41" s="1121"/>
      <c r="O41" s="1114"/>
      <c r="P41" s="1026"/>
      <c r="Q41" s="1026"/>
      <c r="R41" s="1828"/>
    </row>
    <row r="42" spans="1:18" s="1765" customFormat="1" ht="10.5" customHeight="1" x14ac:dyDescent="0.15">
      <c r="A42" s="1449"/>
      <c r="B42" s="2248" t="s">
        <v>893</v>
      </c>
      <c r="C42" s="2248"/>
      <c r="D42" s="2151"/>
      <c r="E42" s="1830"/>
      <c r="F42" s="1830"/>
      <c r="G42" s="1830"/>
      <c r="H42" s="1830"/>
      <c r="I42" s="1830"/>
      <c r="J42" s="1830"/>
      <c r="K42" s="1830"/>
      <c r="L42" s="1830"/>
      <c r="M42" s="1831"/>
      <c r="N42" s="1098"/>
      <c r="O42" s="1832"/>
      <c r="P42" s="1833"/>
      <c r="Q42" s="1833"/>
      <c r="R42" s="1834"/>
    </row>
    <row r="43" spans="1:18" s="1765" customFormat="1" ht="9" customHeight="1" x14ac:dyDescent="0.15">
      <c r="A43" s="1444"/>
      <c r="B43" s="1864"/>
      <c r="C43" s="1044" t="s">
        <v>516</v>
      </c>
      <c r="D43" s="996">
        <v>146648</v>
      </c>
      <c r="E43" s="997">
        <v>144756</v>
      </c>
      <c r="F43" s="997">
        <v>152793</v>
      </c>
      <c r="G43" s="997">
        <v>148631</v>
      </c>
      <c r="H43" s="997">
        <v>151901</v>
      </c>
      <c r="I43" s="1004">
        <v>150366</v>
      </c>
      <c r="J43" s="1004">
        <v>143924</v>
      </c>
      <c r="K43" s="1004">
        <v>146748</v>
      </c>
      <c r="L43" s="1004">
        <v>142983</v>
      </c>
      <c r="M43" s="998"/>
      <c r="N43" s="1004"/>
      <c r="O43" s="1104"/>
      <c r="P43" s="992">
        <v>144756</v>
      </c>
      <c r="Q43" s="992">
        <v>150366</v>
      </c>
      <c r="R43" s="1835"/>
    </row>
    <row r="44" spans="1:18" s="1765" customFormat="1" ht="9" customHeight="1" x14ac:dyDescent="0.15">
      <c r="A44" s="1865"/>
      <c r="B44" s="1865"/>
      <c r="C44" s="1044" t="s">
        <v>107</v>
      </c>
      <c r="D44" s="996">
        <v>24339</v>
      </c>
      <c r="E44" s="997">
        <v>23187</v>
      </c>
      <c r="F44" s="997">
        <v>23302</v>
      </c>
      <c r="G44" s="997">
        <v>22562</v>
      </c>
      <c r="H44" s="997">
        <v>23560</v>
      </c>
      <c r="I44" s="1017">
        <v>22748</v>
      </c>
      <c r="J44" s="1017">
        <v>21855</v>
      </c>
      <c r="K44" s="1017">
        <v>22598</v>
      </c>
      <c r="L44" s="1017">
        <v>21342</v>
      </c>
      <c r="M44" s="998"/>
      <c r="N44" s="1004"/>
      <c r="O44" s="1088"/>
      <c r="P44" s="1254">
        <v>23187</v>
      </c>
      <c r="Q44" s="1254">
        <v>22748</v>
      </c>
      <c r="R44" s="1835"/>
    </row>
    <row r="45" spans="1:18" s="1765" customFormat="1" ht="9" customHeight="1" x14ac:dyDescent="0.15">
      <c r="A45" s="1865"/>
      <c r="B45" s="1865"/>
      <c r="C45" s="1136" t="s">
        <v>784</v>
      </c>
      <c r="D45" s="996">
        <v>101703</v>
      </c>
      <c r="E45" s="997">
        <v>101052</v>
      </c>
      <c r="F45" s="997">
        <v>105733</v>
      </c>
      <c r="G45" s="997">
        <v>102999</v>
      </c>
      <c r="H45" s="997">
        <v>102766</v>
      </c>
      <c r="I45" s="1004">
        <v>101356</v>
      </c>
      <c r="J45" s="1004">
        <v>97363</v>
      </c>
      <c r="K45" s="1004">
        <v>98682</v>
      </c>
      <c r="L45" s="1004">
        <v>92625</v>
      </c>
      <c r="M45" s="998"/>
      <c r="N45" s="1004"/>
      <c r="O45" s="1104"/>
      <c r="P45" s="992">
        <v>101052</v>
      </c>
      <c r="Q45" s="992">
        <v>101356</v>
      </c>
      <c r="R45" s="1441"/>
    </row>
    <row r="46" spans="1:18" s="1765" customFormat="1" ht="9" customHeight="1" x14ac:dyDescent="0.15">
      <c r="A46" s="1837"/>
      <c r="B46" s="1837"/>
      <c r="C46" s="1837"/>
      <c r="D46" s="1007">
        <f>SUM(D43:D45)</f>
        <v>272690</v>
      </c>
      <c r="E46" s="2035">
        <f>SUM(E43:E45)</f>
        <v>268995</v>
      </c>
      <c r="F46" s="2035">
        <f>SUM(F43:F45)</f>
        <v>281828</v>
      </c>
      <c r="G46" s="2035">
        <f>SUM(G43:G45)</f>
        <v>274192</v>
      </c>
      <c r="H46" s="2035">
        <f>SUM(H43:H45)</f>
        <v>278227</v>
      </c>
      <c r="I46" s="2035">
        <f t="shared" ref="I46" si="45">SUM(I43:I45)</f>
        <v>274470</v>
      </c>
      <c r="J46" s="2035">
        <f t="shared" ref="J46" si="46">SUM(J43:J45)</f>
        <v>263142</v>
      </c>
      <c r="K46" s="2035">
        <f t="shared" ref="K46" si="47">SUM(K43:K45)</f>
        <v>268028</v>
      </c>
      <c r="L46" s="2035">
        <f t="shared" ref="L46" si="48">SUM(L43:L45)</f>
        <v>256950</v>
      </c>
      <c r="M46" s="1009"/>
      <c r="N46" s="1004"/>
      <c r="O46" s="1143"/>
      <c r="P46" s="1249">
        <f t="shared" ref="P46" si="49">SUM(P43:P45)</f>
        <v>268995</v>
      </c>
      <c r="Q46" s="1249">
        <f t="shared" ref="Q46" si="50">SUM(Q43:Q45)</f>
        <v>274470</v>
      </c>
      <c r="R46" s="1465"/>
    </row>
    <row r="47" spans="1:18" s="1765" customFormat="1" ht="10.5" customHeight="1" x14ac:dyDescent="0.15">
      <c r="A47" s="1449"/>
      <c r="B47" s="2248" t="s">
        <v>894</v>
      </c>
      <c r="C47" s="2248"/>
      <c r="D47" s="2151"/>
      <c r="E47" s="1830"/>
      <c r="F47" s="1830"/>
      <c r="G47" s="1830"/>
      <c r="H47" s="1830"/>
      <c r="I47" s="1830"/>
      <c r="J47" s="1830"/>
      <c r="K47" s="1830"/>
      <c r="L47" s="1830"/>
      <c r="M47" s="1831"/>
      <c r="N47" s="1098"/>
      <c r="O47" s="1832"/>
      <c r="P47" s="1833"/>
      <c r="Q47" s="1833"/>
      <c r="R47" s="1441"/>
    </row>
    <row r="48" spans="1:18" s="1765" customFormat="1" ht="9" customHeight="1" x14ac:dyDescent="0.15">
      <c r="A48" s="1444"/>
      <c r="B48" s="1864"/>
      <c r="C48" s="1044" t="s">
        <v>516</v>
      </c>
      <c r="D48" s="996">
        <v>41518</v>
      </c>
      <c r="E48" s="997">
        <v>40344</v>
      </c>
      <c r="F48" s="997">
        <v>42216</v>
      </c>
      <c r="G48" s="997">
        <v>39712</v>
      </c>
      <c r="H48" s="997">
        <v>39579</v>
      </c>
      <c r="I48" s="1004">
        <v>38361</v>
      </c>
      <c r="J48" s="1004">
        <v>36172</v>
      </c>
      <c r="K48" s="1004">
        <v>35706</v>
      </c>
      <c r="L48" s="1004">
        <v>33837</v>
      </c>
      <c r="M48" s="998"/>
      <c r="N48" s="1004"/>
      <c r="O48" s="1104"/>
      <c r="P48" s="992">
        <v>40344</v>
      </c>
      <c r="Q48" s="992">
        <v>38361</v>
      </c>
      <c r="R48" s="1835"/>
    </row>
    <row r="49" spans="1:18" s="1765" customFormat="1" ht="9" customHeight="1" x14ac:dyDescent="0.15">
      <c r="A49" s="1865"/>
      <c r="B49" s="1865"/>
      <c r="C49" s="1044" t="s">
        <v>107</v>
      </c>
      <c r="D49" s="996">
        <v>24339</v>
      </c>
      <c r="E49" s="997">
        <v>23187</v>
      </c>
      <c r="F49" s="997">
        <v>23302</v>
      </c>
      <c r="G49" s="997">
        <v>22562</v>
      </c>
      <c r="H49" s="997">
        <v>23560</v>
      </c>
      <c r="I49" s="1017">
        <v>22748</v>
      </c>
      <c r="J49" s="1017">
        <v>21855</v>
      </c>
      <c r="K49" s="1017">
        <v>22598</v>
      </c>
      <c r="L49" s="1017">
        <v>21342</v>
      </c>
      <c r="M49" s="998"/>
      <c r="N49" s="1004"/>
      <c r="O49" s="1088"/>
      <c r="P49" s="1254">
        <v>23187</v>
      </c>
      <c r="Q49" s="1254">
        <v>22748</v>
      </c>
      <c r="R49" s="1835"/>
    </row>
    <row r="50" spans="1:18" s="1765" customFormat="1" ht="9" customHeight="1" x14ac:dyDescent="0.15">
      <c r="A50" s="1865"/>
      <c r="B50" s="1865"/>
      <c r="C50" s="1136" t="s">
        <v>785</v>
      </c>
      <c r="D50" s="996">
        <v>101703</v>
      </c>
      <c r="E50" s="997">
        <v>101052</v>
      </c>
      <c r="F50" s="997">
        <v>105733</v>
      </c>
      <c r="G50" s="997">
        <v>102999</v>
      </c>
      <c r="H50" s="997">
        <v>102766</v>
      </c>
      <c r="I50" s="1004">
        <v>101356</v>
      </c>
      <c r="J50" s="1004">
        <v>97363</v>
      </c>
      <c r="K50" s="1004">
        <v>98682</v>
      </c>
      <c r="L50" s="1004">
        <v>92625</v>
      </c>
      <c r="M50" s="998"/>
      <c r="N50" s="1004"/>
      <c r="O50" s="1104"/>
      <c r="P50" s="992">
        <v>101052</v>
      </c>
      <c r="Q50" s="992">
        <v>101356</v>
      </c>
      <c r="R50" s="1441"/>
    </row>
    <row r="51" spans="1:18" s="1765" customFormat="1" ht="9" customHeight="1" x14ac:dyDescent="0.15">
      <c r="A51" s="1837"/>
      <c r="B51" s="1837"/>
      <c r="C51" s="1837"/>
      <c r="D51" s="1007">
        <f>SUM(D48:D50)</f>
        <v>167560</v>
      </c>
      <c r="E51" s="2035">
        <f>SUM(E48:E50)</f>
        <v>164583</v>
      </c>
      <c r="F51" s="2035">
        <f>SUM(F48:F50)</f>
        <v>171251</v>
      </c>
      <c r="G51" s="2035">
        <f>SUM(G48:G50)</f>
        <v>165273</v>
      </c>
      <c r="H51" s="2035">
        <f>SUM(H48:H50)</f>
        <v>165905</v>
      </c>
      <c r="I51" s="2035">
        <f t="shared" ref="I51" si="51">SUM(I48:I50)</f>
        <v>162465</v>
      </c>
      <c r="J51" s="2035">
        <f t="shared" ref="J51" si="52">SUM(J48:J50)</f>
        <v>155390</v>
      </c>
      <c r="K51" s="2035">
        <f t="shared" ref="K51" si="53">SUM(K48:K50)</f>
        <v>156986</v>
      </c>
      <c r="L51" s="2035">
        <f t="shared" ref="L51" si="54">SUM(L48:L50)</f>
        <v>147804</v>
      </c>
      <c r="M51" s="1009"/>
      <c r="N51" s="1004"/>
      <c r="O51" s="1143"/>
      <c r="P51" s="1249">
        <f t="shared" ref="P51" si="55">SUM(P48:P50)</f>
        <v>164583</v>
      </c>
      <c r="Q51" s="1249">
        <f t="shared" ref="Q51" si="56">SUM(Q48:Q50)</f>
        <v>162465</v>
      </c>
      <c r="R51" s="2073"/>
    </row>
    <row r="52" spans="1:18" s="1765" customFormat="1" ht="9" customHeight="1" x14ac:dyDescent="0.15">
      <c r="A52" s="1261"/>
      <c r="B52" s="2328" t="s">
        <v>210</v>
      </c>
      <c r="C52" s="2328"/>
      <c r="D52" s="1007">
        <v>4977</v>
      </c>
      <c r="E52" s="2035">
        <v>4999</v>
      </c>
      <c r="F52" s="2035">
        <v>5060</v>
      </c>
      <c r="G52" s="2035">
        <v>5041</v>
      </c>
      <c r="H52" s="2035">
        <v>5017</v>
      </c>
      <c r="I52" s="1034">
        <v>5081</v>
      </c>
      <c r="J52" s="1034">
        <v>5090</v>
      </c>
      <c r="K52" s="1034">
        <v>4981</v>
      </c>
      <c r="L52" s="1034">
        <v>4908</v>
      </c>
      <c r="M52" s="1035"/>
      <c r="N52" s="1004"/>
      <c r="O52" s="1081"/>
      <c r="P52" s="1775">
        <v>4999</v>
      </c>
      <c r="Q52" s="1775">
        <v>5081</v>
      </c>
      <c r="R52" s="1776"/>
    </row>
    <row r="53" spans="1:18" s="1870" customFormat="1" ht="7.5" customHeight="1" x14ac:dyDescent="0.15">
      <c r="A53" s="1866"/>
      <c r="B53" s="1866"/>
      <c r="C53" s="1866"/>
      <c r="D53" s="1867"/>
      <c r="E53" s="1867"/>
      <c r="F53" s="1868"/>
      <c r="G53" s="1868"/>
      <c r="H53" s="1868"/>
      <c r="I53" s="1868"/>
      <c r="J53" s="1868"/>
      <c r="K53" s="1868"/>
      <c r="L53" s="1868"/>
      <c r="M53" s="1868"/>
      <c r="N53" s="1867"/>
      <c r="O53" s="1867"/>
      <c r="P53" s="1868"/>
      <c r="Q53" s="1868"/>
      <c r="R53" s="1869"/>
    </row>
    <row r="54" spans="1:18" s="1839" customFormat="1" ht="15.75" customHeight="1" x14ac:dyDescent="0.15">
      <c r="A54" s="2077" t="s">
        <v>803</v>
      </c>
      <c r="B54" s="2359" t="s">
        <v>744</v>
      </c>
      <c r="C54" s="2359"/>
      <c r="D54" s="2359"/>
      <c r="E54" s="2359"/>
      <c r="F54" s="2359"/>
      <c r="G54" s="2359"/>
      <c r="H54" s="2359"/>
      <c r="I54" s="2359"/>
      <c r="J54" s="2359"/>
      <c r="K54" s="2359"/>
      <c r="L54" s="2359"/>
      <c r="M54" s="2359"/>
      <c r="N54" s="2359"/>
      <c r="O54" s="2359"/>
      <c r="P54" s="2359"/>
      <c r="Q54" s="2359"/>
      <c r="R54" s="2359"/>
    </row>
    <row r="55" spans="1:18" s="1839" customFormat="1" ht="9" customHeight="1" x14ac:dyDescent="0.15">
      <c r="A55" s="2077" t="s">
        <v>804</v>
      </c>
      <c r="B55" s="2358" t="s">
        <v>510</v>
      </c>
      <c r="C55" s="2358"/>
      <c r="D55" s="2358"/>
      <c r="E55" s="2358"/>
      <c r="F55" s="2358"/>
      <c r="G55" s="2358"/>
      <c r="H55" s="2358"/>
      <c r="I55" s="2358"/>
      <c r="J55" s="2358"/>
      <c r="K55" s="2358"/>
      <c r="L55" s="2358"/>
      <c r="M55" s="2358"/>
      <c r="N55" s="2358"/>
      <c r="O55" s="2358"/>
      <c r="P55" s="2358"/>
      <c r="Q55" s="2358"/>
      <c r="R55" s="2358"/>
    </row>
    <row r="56" spans="1:18" s="1839" customFormat="1" ht="9.6" customHeight="1" x14ac:dyDescent="0.15">
      <c r="A56" s="2077" t="s">
        <v>805</v>
      </c>
      <c r="B56" s="2360" t="s">
        <v>517</v>
      </c>
      <c r="C56" s="2360"/>
      <c r="D56" s="2360"/>
      <c r="E56" s="2360"/>
      <c r="F56" s="2360"/>
      <c r="G56" s="2360"/>
      <c r="H56" s="2360"/>
      <c r="I56" s="2360"/>
      <c r="J56" s="2360"/>
      <c r="K56" s="2360"/>
      <c r="L56" s="2360"/>
      <c r="M56" s="2360"/>
      <c r="N56" s="2360"/>
      <c r="O56" s="2360"/>
      <c r="P56" s="2360"/>
      <c r="Q56" s="2360"/>
      <c r="R56" s="2360"/>
    </row>
    <row r="57" spans="1:18" s="1839" customFormat="1" ht="9" customHeight="1" x14ac:dyDescent="0.15">
      <c r="A57" s="2077" t="s">
        <v>806</v>
      </c>
      <c r="B57" s="2361" t="s">
        <v>111</v>
      </c>
      <c r="C57" s="2361"/>
      <c r="D57" s="2361"/>
      <c r="E57" s="2361"/>
      <c r="F57" s="2361"/>
      <c r="G57" s="2361"/>
      <c r="H57" s="2361"/>
      <c r="I57" s="2361"/>
      <c r="J57" s="2361"/>
      <c r="K57" s="2361"/>
      <c r="L57" s="2361"/>
      <c r="M57" s="2361"/>
      <c r="N57" s="2361"/>
      <c r="O57" s="2361"/>
      <c r="P57" s="2361"/>
      <c r="Q57" s="2361"/>
      <c r="R57" s="2361"/>
    </row>
    <row r="58" spans="1:18" s="1839" customFormat="1" ht="9" customHeight="1" x14ac:dyDescent="0.15">
      <c r="A58" s="2077" t="s">
        <v>838</v>
      </c>
      <c r="B58" s="2360" t="s">
        <v>511</v>
      </c>
      <c r="C58" s="2360"/>
      <c r="D58" s="2360"/>
      <c r="E58" s="2360"/>
      <c r="F58" s="2360"/>
      <c r="G58" s="2360"/>
      <c r="H58" s="2360"/>
      <c r="I58" s="2360"/>
      <c r="J58" s="2360"/>
      <c r="K58" s="2360"/>
      <c r="L58" s="2360"/>
      <c r="M58" s="2360"/>
      <c r="N58" s="2360"/>
      <c r="O58" s="2360"/>
      <c r="P58" s="2360"/>
      <c r="Q58" s="2360"/>
      <c r="R58" s="2360"/>
    </row>
    <row r="59" spans="1:18" s="1839" customFormat="1" ht="9" customHeight="1" x14ac:dyDescent="0.15">
      <c r="A59" s="2077" t="s">
        <v>839</v>
      </c>
      <c r="B59" s="2358" t="s">
        <v>209</v>
      </c>
      <c r="C59" s="2358"/>
      <c r="D59" s="2358"/>
      <c r="E59" s="2358"/>
      <c r="F59" s="2358"/>
      <c r="G59" s="2358"/>
      <c r="H59" s="2358"/>
      <c r="I59" s="2358"/>
      <c r="J59" s="2358"/>
      <c r="K59" s="2358"/>
      <c r="L59" s="2358"/>
      <c r="M59" s="2358"/>
      <c r="N59" s="2358"/>
      <c r="O59" s="2358"/>
      <c r="P59" s="2358"/>
      <c r="Q59" s="2358"/>
      <c r="R59" s="2358"/>
    </row>
    <row r="60" spans="1:18" s="1839" customFormat="1" ht="9" customHeight="1" x14ac:dyDescent="0.15">
      <c r="A60" s="2078" t="s">
        <v>895</v>
      </c>
      <c r="B60" s="2358" t="s">
        <v>31</v>
      </c>
      <c r="C60" s="2358"/>
      <c r="D60" s="2358"/>
      <c r="E60" s="2358"/>
      <c r="F60" s="2358"/>
      <c r="G60" s="2358"/>
      <c r="H60" s="2358"/>
      <c r="I60" s="2358"/>
      <c r="J60" s="2358"/>
      <c r="K60" s="2358"/>
      <c r="L60" s="2358"/>
      <c r="M60" s="2358"/>
      <c r="N60" s="2358"/>
      <c r="O60" s="2358"/>
      <c r="P60" s="2358"/>
      <c r="Q60" s="2358"/>
      <c r="R60" s="2358"/>
    </row>
    <row r="61" spans="1:18" s="1839" customFormat="1" ht="9" customHeight="1" x14ac:dyDescent="0.15">
      <c r="A61" s="1871" t="s">
        <v>212</v>
      </c>
      <c r="B61" s="2358" t="s">
        <v>496</v>
      </c>
      <c r="C61" s="2358"/>
      <c r="D61" s="2358"/>
      <c r="E61" s="2358"/>
      <c r="F61" s="2358"/>
      <c r="G61" s="2358"/>
      <c r="H61" s="2358"/>
      <c r="I61" s="2358"/>
      <c r="J61" s="2358"/>
      <c r="K61" s="2358"/>
      <c r="L61" s="2358"/>
      <c r="M61" s="2358"/>
      <c r="N61" s="2358"/>
      <c r="O61" s="2358"/>
      <c r="P61" s="2358"/>
      <c r="Q61" s="2358"/>
      <c r="R61" s="2358"/>
    </row>
  </sheetData>
  <mergeCells count="45">
    <mergeCell ref="A1:R1"/>
    <mergeCell ref="A3:C3"/>
    <mergeCell ref="A6:C6"/>
    <mergeCell ref="A16:C16"/>
    <mergeCell ref="B12:C12"/>
    <mergeCell ref="B15:C15"/>
    <mergeCell ref="B7:C7"/>
    <mergeCell ref="B13:C13"/>
    <mergeCell ref="B14:C14"/>
    <mergeCell ref="B8:C8"/>
    <mergeCell ref="B9:C9"/>
    <mergeCell ref="A2:R2"/>
    <mergeCell ref="B10:C10"/>
    <mergeCell ref="B11:C11"/>
    <mergeCell ref="A19:C19"/>
    <mergeCell ref="A17:C17"/>
    <mergeCell ref="B38:C38"/>
    <mergeCell ref="B21:C21"/>
    <mergeCell ref="B20:C20"/>
    <mergeCell ref="A33:C33"/>
    <mergeCell ref="B22:C22"/>
    <mergeCell ref="B31:C31"/>
    <mergeCell ref="B27:C27"/>
    <mergeCell ref="B26:C26"/>
    <mergeCell ref="B28:C28"/>
    <mergeCell ref="B29:C29"/>
    <mergeCell ref="B30:C30"/>
    <mergeCell ref="A25:C25"/>
    <mergeCell ref="B34:C34"/>
    <mergeCell ref="A41:C41"/>
    <mergeCell ref="B39:C39"/>
    <mergeCell ref="B35:C35"/>
    <mergeCell ref="B36:C36"/>
    <mergeCell ref="B37:C37"/>
    <mergeCell ref="B61:R61"/>
    <mergeCell ref="B54:R54"/>
    <mergeCell ref="B60:R60"/>
    <mergeCell ref="B47:C47"/>
    <mergeCell ref="B42:C42"/>
    <mergeCell ref="B52:C52"/>
    <mergeCell ref="B59:R59"/>
    <mergeCell ref="B55:R55"/>
    <mergeCell ref="B56:R56"/>
    <mergeCell ref="B58:R58"/>
    <mergeCell ref="B57:R57"/>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8"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zoomScaleNormal="100" zoomScaleSheetLayoutView="100" workbookViewId="0">
      <selection sqref="A1:R1"/>
    </sheetView>
  </sheetViews>
  <sheetFormatPr defaultColWidth="9.140625" defaultRowHeight="12.75" x14ac:dyDescent="0.2"/>
  <cols>
    <col min="1" max="1" width="2.5703125" style="1841" customWidth="1"/>
    <col min="2" max="2" width="2.140625" style="1841" customWidth="1"/>
    <col min="3" max="3" width="60.42578125" style="1841" customWidth="1"/>
    <col min="4" max="4" width="7.140625" style="1841" customWidth="1"/>
    <col min="5" max="5" width="6.140625" style="1842" customWidth="1"/>
    <col min="6" max="6" width="6.140625" style="1843" customWidth="1"/>
    <col min="7" max="12" width="6.140625" style="1761" customWidth="1"/>
    <col min="13" max="13" width="1.28515625" style="1761" customWidth="1"/>
    <col min="14" max="14" width="2.140625" style="1761" customWidth="1"/>
    <col min="15" max="15" width="1.28515625" style="1844" customWidth="1"/>
    <col min="16" max="17" width="6.140625" style="1761" customWidth="1"/>
    <col min="18" max="18" width="1.28515625" style="1761" customWidth="1"/>
    <col min="19" max="19" width="9.140625" style="1760" customWidth="1"/>
    <col min="20" max="20" width="9.140625" style="1761" customWidth="1"/>
    <col min="21" max="21" width="9.140625" style="1762" customWidth="1"/>
    <col min="22" max="22" width="9.140625" style="1761" customWidth="1"/>
    <col min="23" max="16384" width="9.140625" style="1761"/>
  </cols>
  <sheetData>
    <row r="1" spans="1:21" s="2021" customFormat="1" ht="19.5" customHeight="1" x14ac:dyDescent="0.25">
      <c r="A1" s="2301" t="s">
        <v>562</v>
      </c>
      <c r="B1" s="2301"/>
      <c r="C1" s="2301"/>
      <c r="D1" s="2301"/>
      <c r="E1" s="2301"/>
      <c r="F1" s="2301"/>
      <c r="G1" s="2301"/>
      <c r="H1" s="2301"/>
      <c r="I1" s="2301"/>
      <c r="J1" s="2301"/>
      <c r="K1" s="2301"/>
      <c r="L1" s="2301"/>
      <c r="M1" s="2301"/>
      <c r="N1" s="2301"/>
      <c r="O1" s="2301"/>
      <c r="P1" s="2301"/>
      <c r="Q1" s="2301"/>
      <c r="R1" s="2301"/>
      <c r="U1" s="2022"/>
    </row>
    <row r="2" spans="1:21" s="1765" customFormat="1" ht="6.75" customHeight="1" x14ac:dyDescent="0.15">
      <c r="A2" s="2248"/>
      <c r="B2" s="2248"/>
      <c r="C2" s="2248"/>
      <c r="D2" s="2248"/>
      <c r="E2" s="2248"/>
      <c r="F2" s="2248"/>
      <c r="G2" s="2248"/>
      <c r="H2" s="2248"/>
      <c r="I2" s="2248"/>
      <c r="J2" s="2248"/>
      <c r="K2" s="2248"/>
      <c r="L2" s="2248"/>
      <c r="M2" s="2248"/>
      <c r="N2" s="2248"/>
      <c r="O2" s="2248"/>
      <c r="P2" s="2248"/>
      <c r="Q2" s="2248"/>
      <c r="R2" s="2248"/>
    </row>
    <row r="3" spans="1:21" s="1765" customFormat="1" ht="9" customHeight="1" x14ac:dyDescent="0.15">
      <c r="A3" s="2248" t="s">
        <v>480</v>
      </c>
      <c r="B3" s="2248"/>
      <c r="C3" s="2248"/>
      <c r="D3" s="1426"/>
      <c r="E3" s="1488"/>
      <c r="F3" s="1488"/>
      <c r="G3" s="1488"/>
      <c r="H3" s="1488"/>
      <c r="I3" s="1488"/>
      <c r="J3" s="1488"/>
      <c r="K3" s="1488"/>
      <c r="L3" s="1488"/>
      <c r="M3" s="1424"/>
      <c r="N3" s="1425"/>
      <c r="O3" s="1426"/>
      <c r="P3" s="1060" t="s">
        <v>584</v>
      </c>
      <c r="Q3" s="1060" t="s">
        <v>22</v>
      </c>
      <c r="R3" s="1764"/>
    </row>
    <row r="4" spans="1:21" s="1765" customFormat="1" ht="9.75" customHeight="1" x14ac:dyDescent="0.15">
      <c r="A4" s="1063"/>
      <c r="B4" s="1063"/>
      <c r="C4" s="1063"/>
      <c r="D4" s="977" t="s">
        <v>726</v>
      </c>
      <c r="E4" s="978" t="s">
        <v>662</v>
      </c>
      <c r="F4" s="978" t="s">
        <v>633</v>
      </c>
      <c r="G4" s="978" t="s">
        <v>580</v>
      </c>
      <c r="H4" s="978" t="s">
        <v>225</v>
      </c>
      <c r="I4" s="978" t="s">
        <v>481</v>
      </c>
      <c r="J4" s="978" t="s">
        <v>482</v>
      </c>
      <c r="K4" s="978" t="s">
        <v>483</v>
      </c>
      <c r="L4" s="978" t="s">
        <v>484</v>
      </c>
      <c r="M4" s="1428"/>
      <c r="N4" s="1429"/>
      <c r="O4" s="1066"/>
      <c r="P4" s="978" t="s">
        <v>23</v>
      </c>
      <c r="Q4" s="978" t="s">
        <v>23</v>
      </c>
      <c r="R4" s="1766"/>
    </row>
    <row r="5" spans="1:21" s="1765" customFormat="1" ht="7.5" customHeight="1" x14ac:dyDescent="0.15">
      <c r="A5" s="1068"/>
      <c r="B5" s="1068"/>
      <c r="C5" s="1068"/>
      <c r="D5" s="1767"/>
      <c r="E5" s="2075"/>
      <c r="F5" s="2075"/>
      <c r="G5" s="2075"/>
      <c r="H5" s="2075"/>
      <c r="I5" s="2075"/>
      <c r="J5" s="2075"/>
      <c r="K5" s="2075"/>
      <c r="L5" s="2075"/>
      <c r="M5" s="1768"/>
      <c r="N5" s="1769"/>
      <c r="O5" s="1767"/>
      <c r="P5" s="1767"/>
      <c r="Q5" s="1767"/>
      <c r="R5" s="1770"/>
    </row>
    <row r="6" spans="1:21" s="1765" customFormat="1" ht="9.9499999999999993" customHeight="1" x14ac:dyDescent="0.15">
      <c r="A6" s="2247" t="s">
        <v>503</v>
      </c>
      <c r="B6" s="2247"/>
      <c r="C6" s="2247"/>
      <c r="D6" s="1771"/>
      <c r="E6" s="1772"/>
      <c r="F6" s="1772"/>
      <c r="G6" s="1772"/>
      <c r="H6" s="1772"/>
      <c r="I6" s="1772"/>
      <c r="J6" s="1772"/>
      <c r="K6" s="1772"/>
      <c r="L6" s="1772"/>
      <c r="M6" s="1773"/>
      <c r="N6" s="1769"/>
      <c r="O6" s="1771"/>
      <c r="P6" s="1845"/>
      <c r="Q6" s="1772"/>
      <c r="R6" s="1774"/>
    </row>
    <row r="7" spans="1:21" s="1765" customFormat="1" ht="9.9499999999999993" customHeight="1" x14ac:dyDescent="0.15">
      <c r="A7" s="1261"/>
      <c r="B7" s="2368" t="s">
        <v>512</v>
      </c>
      <c r="C7" s="2368"/>
      <c r="D7" s="996">
        <v>333</v>
      </c>
      <c r="E7" s="997">
        <v>311</v>
      </c>
      <c r="F7" s="997">
        <v>304</v>
      </c>
      <c r="G7" s="997">
        <v>287</v>
      </c>
      <c r="H7" s="997">
        <v>295</v>
      </c>
      <c r="I7" s="997">
        <v>290</v>
      </c>
      <c r="J7" s="997">
        <v>152</v>
      </c>
      <c r="K7" s="997">
        <v>43</v>
      </c>
      <c r="L7" s="997">
        <v>47</v>
      </c>
      <c r="M7" s="998"/>
      <c r="N7" s="1004"/>
      <c r="O7" s="1084"/>
      <c r="P7" s="1246">
        <v>1197</v>
      </c>
      <c r="Q7" s="1246">
        <v>532</v>
      </c>
      <c r="R7" s="1492"/>
    </row>
    <row r="8" spans="1:21" s="1765" customFormat="1" ht="9.9499999999999993" customHeight="1" x14ac:dyDescent="0.15">
      <c r="A8" s="1261"/>
      <c r="B8" s="2368" t="s">
        <v>513</v>
      </c>
      <c r="C8" s="2368"/>
      <c r="D8" s="996">
        <v>148</v>
      </c>
      <c r="E8" s="997">
        <v>148</v>
      </c>
      <c r="F8" s="997">
        <v>144</v>
      </c>
      <c r="G8" s="997">
        <v>138</v>
      </c>
      <c r="H8" s="997">
        <v>133</v>
      </c>
      <c r="I8" s="997">
        <v>119</v>
      </c>
      <c r="J8" s="997">
        <v>82</v>
      </c>
      <c r="K8" s="997">
        <v>59</v>
      </c>
      <c r="L8" s="997">
        <v>64</v>
      </c>
      <c r="M8" s="998"/>
      <c r="N8" s="1004"/>
      <c r="O8" s="1084"/>
      <c r="P8" s="1246">
        <v>563</v>
      </c>
      <c r="Q8" s="1246">
        <v>324</v>
      </c>
      <c r="R8" s="1441"/>
    </row>
    <row r="9" spans="1:21" s="1765" customFormat="1" ht="9.9499999999999993" customHeight="1" x14ac:dyDescent="0.15">
      <c r="A9" s="1086"/>
      <c r="B9" s="2368" t="s">
        <v>518</v>
      </c>
      <c r="C9" s="2368"/>
      <c r="D9" s="1033">
        <v>-2</v>
      </c>
      <c r="E9" s="1034">
        <v>-2</v>
      </c>
      <c r="F9" s="1034">
        <v>0</v>
      </c>
      <c r="G9" s="1034">
        <v>4</v>
      </c>
      <c r="H9" s="1034">
        <v>4</v>
      </c>
      <c r="I9" s="1034">
        <v>13</v>
      </c>
      <c r="J9" s="1034">
        <v>5</v>
      </c>
      <c r="K9" s="1034">
        <v>0</v>
      </c>
      <c r="L9" s="1034">
        <v>2</v>
      </c>
      <c r="M9" s="1035"/>
      <c r="N9" s="1004"/>
      <c r="O9" s="1081"/>
      <c r="P9" s="1775">
        <v>6</v>
      </c>
      <c r="Q9" s="1775">
        <v>20</v>
      </c>
      <c r="R9" s="1496"/>
    </row>
    <row r="10" spans="1:21" s="1765" customFormat="1" ht="9.9499999999999993" customHeight="1" x14ac:dyDescent="0.15">
      <c r="A10" s="1086"/>
      <c r="B10" s="2328" t="s">
        <v>866</v>
      </c>
      <c r="C10" s="2328"/>
      <c r="D10" s="996">
        <f>SUM(D7:D9)</f>
        <v>479</v>
      </c>
      <c r="E10" s="997">
        <f>SUM(E7:E9)</f>
        <v>457</v>
      </c>
      <c r="F10" s="997">
        <f>SUM(F7:F9)</f>
        <v>448</v>
      </c>
      <c r="G10" s="997">
        <f>SUM(G7:G9)</f>
        <v>429</v>
      </c>
      <c r="H10" s="997">
        <f t="shared" ref="H10:J10" si="0">SUM(H7:H9)</f>
        <v>432</v>
      </c>
      <c r="I10" s="997">
        <f t="shared" si="0"/>
        <v>422</v>
      </c>
      <c r="J10" s="997">
        <f t="shared" si="0"/>
        <v>239</v>
      </c>
      <c r="K10" s="997">
        <f t="shared" ref="K10" si="1">SUM(K7:K9)</f>
        <v>102</v>
      </c>
      <c r="L10" s="997">
        <f t="shared" ref="L10" si="2">SUM(L7:L9)</f>
        <v>113</v>
      </c>
      <c r="M10" s="998"/>
      <c r="N10" s="1004"/>
      <c r="O10" s="1084"/>
      <c r="P10" s="1000">
        <f t="shared" ref="P10" si="3">SUM(P7:P9)</f>
        <v>1766</v>
      </c>
      <c r="Q10" s="1000">
        <f t="shared" ref="Q10" si="4">SUM(Q7:Q9)</f>
        <v>876</v>
      </c>
      <c r="R10" s="1441"/>
    </row>
    <row r="11" spans="1:21" s="1765" customFormat="1" ht="9.9499999999999993" customHeight="1" x14ac:dyDescent="0.15">
      <c r="A11" s="1086"/>
      <c r="B11" s="2328" t="s">
        <v>867</v>
      </c>
      <c r="C11" s="2328"/>
      <c r="D11" s="996">
        <v>5</v>
      </c>
      <c r="E11" s="997">
        <v>22</v>
      </c>
      <c r="F11" s="997">
        <v>28</v>
      </c>
      <c r="G11" s="997">
        <v>13</v>
      </c>
      <c r="H11" s="997">
        <v>4</v>
      </c>
      <c r="I11" s="1017">
        <v>15</v>
      </c>
      <c r="J11" s="1017">
        <v>20</v>
      </c>
      <c r="K11" s="1017">
        <v>0</v>
      </c>
      <c r="L11" s="1017">
        <v>2</v>
      </c>
      <c r="M11" s="998"/>
      <c r="N11" s="1004"/>
      <c r="O11" s="1084"/>
      <c r="P11" s="1254">
        <v>67</v>
      </c>
      <c r="Q11" s="1254">
        <v>37</v>
      </c>
      <c r="R11" s="1441"/>
    </row>
    <row r="12" spans="1:21" s="1765" customFormat="1" ht="9.9499999999999993" customHeight="1" x14ac:dyDescent="0.15">
      <c r="A12" s="1086"/>
      <c r="B12" s="2327" t="s">
        <v>868</v>
      </c>
      <c r="C12" s="2327"/>
      <c r="D12" s="1033">
        <v>11</v>
      </c>
      <c r="E12" s="1034">
        <v>18</v>
      </c>
      <c r="F12" s="1034">
        <v>-14</v>
      </c>
      <c r="G12" s="1034">
        <v>-2</v>
      </c>
      <c r="H12" s="1034">
        <v>10</v>
      </c>
      <c r="I12" s="1034">
        <v>33</v>
      </c>
      <c r="J12" s="1034">
        <v>14</v>
      </c>
      <c r="K12" s="1034" t="s">
        <v>212</v>
      </c>
      <c r="L12" s="1034" t="s">
        <v>212</v>
      </c>
      <c r="M12" s="1035"/>
      <c r="N12" s="1004"/>
      <c r="O12" s="1081"/>
      <c r="P12" s="1775">
        <v>12</v>
      </c>
      <c r="Q12" s="1775">
        <v>47</v>
      </c>
      <c r="R12" s="1776"/>
    </row>
    <row r="13" spans="1:21" s="1765" customFormat="1" ht="9.9499999999999993" customHeight="1" x14ac:dyDescent="0.15">
      <c r="A13" s="1086"/>
      <c r="B13" s="2328" t="s">
        <v>515</v>
      </c>
      <c r="C13" s="2328"/>
      <c r="D13" s="996">
        <f>SUM(D11:D12)</f>
        <v>16</v>
      </c>
      <c r="E13" s="997">
        <f>SUM(E11:E12)</f>
        <v>40</v>
      </c>
      <c r="F13" s="997">
        <f>SUM(F11:F12)</f>
        <v>14</v>
      </c>
      <c r="G13" s="997">
        <f>SUM(G11:G12)</f>
        <v>11</v>
      </c>
      <c r="H13" s="997">
        <f t="shared" ref="H13:J13" si="5">SUM(H11:H12)</f>
        <v>14</v>
      </c>
      <c r="I13" s="997">
        <f t="shared" si="5"/>
        <v>48</v>
      </c>
      <c r="J13" s="997">
        <f t="shared" si="5"/>
        <v>34</v>
      </c>
      <c r="K13" s="997">
        <f t="shared" ref="K13" si="6">SUM(K11:K12)</f>
        <v>0</v>
      </c>
      <c r="L13" s="997">
        <f t="shared" ref="L13" si="7">SUM(L11:L12)</f>
        <v>2</v>
      </c>
      <c r="M13" s="998"/>
      <c r="N13" s="1004"/>
      <c r="O13" s="1104"/>
      <c r="P13" s="1015">
        <f t="shared" ref="P13" si="8">SUM(P11:P12)</f>
        <v>79</v>
      </c>
      <c r="Q13" s="1015">
        <f t="shared" ref="Q13" si="9">SUM(Q11:Q12)</f>
        <v>84</v>
      </c>
      <c r="R13" s="1441"/>
    </row>
    <row r="14" spans="1:21" s="1765" customFormat="1" ht="9.9499999999999993" customHeight="1" x14ac:dyDescent="0.15">
      <c r="A14" s="1261"/>
      <c r="B14" s="2328" t="s">
        <v>488</v>
      </c>
      <c r="C14" s="2328"/>
      <c r="D14" s="1046">
        <v>274</v>
      </c>
      <c r="E14" s="1047">
        <v>264</v>
      </c>
      <c r="F14" s="1047">
        <v>246</v>
      </c>
      <c r="G14" s="1047">
        <v>256</v>
      </c>
      <c r="H14" s="1047">
        <v>257</v>
      </c>
      <c r="I14" s="1047">
        <v>235</v>
      </c>
      <c r="J14" s="1047">
        <v>154</v>
      </c>
      <c r="K14" s="1047">
        <v>71</v>
      </c>
      <c r="L14" s="1047">
        <v>74</v>
      </c>
      <c r="M14" s="1035"/>
      <c r="N14" s="1004"/>
      <c r="O14" s="1469"/>
      <c r="P14" s="1048">
        <v>1023</v>
      </c>
      <c r="Q14" s="1048">
        <v>534</v>
      </c>
      <c r="R14" s="1776"/>
    </row>
    <row r="15" spans="1:21" s="1765" customFormat="1" ht="9.9499999999999993" customHeight="1" x14ac:dyDescent="0.15">
      <c r="A15" s="1778"/>
      <c r="B15" s="2328" t="s">
        <v>489</v>
      </c>
      <c r="C15" s="2328"/>
      <c r="D15" s="996">
        <f>D10-D13-D14</f>
        <v>189</v>
      </c>
      <c r="E15" s="997">
        <f>E10-E13-E14</f>
        <v>153</v>
      </c>
      <c r="F15" s="997">
        <f>F10-F13-F14</f>
        <v>188</v>
      </c>
      <c r="G15" s="997">
        <f>G10-G13-G14</f>
        <v>162</v>
      </c>
      <c r="H15" s="997">
        <f t="shared" ref="H15:J15" si="10">H10-H13-H14</f>
        <v>161</v>
      </c>
      <c r="I15" s="997">
        <f t="shared" si="10"/>
        <v>139</v>
      </c>
      <c r="J15" s="997">
        <f t="shared" si="10"/>
        <v>51</v>
      </c>
      <c r="K15" s="997">
        <f t="shared" ref="K15" si="11">K10-K13-K14</f>
        <v>31</v>
      </c>
      <c r="L15" s="997">
        <f t="shared" ref="L15" si="12">L10-L13-L14</f>
        <v>37</v>
      </c>
      <c r="M15" s="998"/>
      <c r="N15" s="1004"/>
      <c r="O15" s="1084"/>
      <c r="P15" s="1000">
        <f t="shared" ref="P15" si="13">P10-P13-P14</f>
        <v>664</v>
      </c>
      <c r="Q15" s="1000">
        <f t="shared" ref="Q15" si="14">Q10-Q13-Q14</f>
        <v>258</v>
      </c>
      <c r="R15" s="1441"/>
    </row>
    <row r="16" spans="1:21" s="1765" customFormat="1" ht="9.9499999999999993" customHeight="1" x14ac:dyDescent="0.15">
      <c r="A16" s="1779"/>
      <c r="B16" s="2328" t="s">
        <v>869</v>
      </c>
      <c r="C16" s="2328"/>
      <c r="D16" s="996">
        <v>21</v>
      </c>
      <c r="E16" s="997">
        <v>22</v>
      </c>
      <c r="F16" s="997">
        <v>26</v>
      </c>
      <c r="G16" s="997">
        <v>24</v>
      </c>
      <c r="H16" s="997">
        <v>27</v>
      </c>
      <c r="I16" s="1004">
        <v>32</v>
      </c>
      <c r="J16" s="1004">
        <v>10</v>
      </c>
      <c r="K16" s="1004">
        <v>5</v>
      </c>
      <c r="L16" s="1004">
        <v>8</v>
      </c>
      <c r="M16" s="998"/>
      <c r="N16" s="1004"/>
      <c r="O16" s="1480"/>
      <c r="P16" s="1015">
        <v>99</v>
      </c>
      <c r="Q16" s="1015">
        <v>55</v>
      </c>
      <c r="R16" s="1441"/>
    </row>
    <row r="17" spans="1:18" s="1765" customFormat="1" ht="9.9499999999999993" customHeight="1" x14ac:dyDescent="0.15">
      <c r="A17" s="2337" t="s">
        <v>82</v>
      </c>
      <c r="B17" s="2337"/>
      <c r="C17" s="2337"/>
      <c r="D17" s="1007">
        <f>D15-D16</f>
        <v>168</v>
      </c>
      <c r="E17" s="2035">
        <f>E15-E16</f>
        <v>131</v>
      </c>
      <c r="F17" s="2035">
        <f>F15-F16</f>
        <v>162</v>
      </c>
      <c r="G17" s="2035">
        <f>G15-G16</f>
        <v>138</v>
      </c>
      <c r="H17" s="2035">
        <f t="shared" ref="H17:J17" si="15">H15-H16</f>
        <v>134</v>
      </c>
      <c r="I17" s="2035">
        <f t="shared" si="15"/>
        <v>107</v>
      </c>
      <c r="J17" s="2035">
        <f t="shared" si="15"/>
        <v>41</v>
      </c>
      <c r="K17" s="2035">
        <f t="shared" ref="K17" si="16">K15-K16</f>
        <v>26</v>
      </c>
      <c r="L17" s="2035">
        <f t="shared" ref="L17" si="17">L15-L16</f>
        <v>29</v>
      </c>
      <c r="M17" s="1009"/>
      <c r="N17" s="1004"/>
      <c r="O17" s="1143"/>
      <c r="P17" s="1011">
        <f t="shared" ref="P17" si="18">P15-P16</f>
        <v>565</v>
      </c>
      <c r="Q17" s="1011">
        <f t="shared" ref="Q17" si="19">Q15-Q16</f>
        <v>203</v>
      </c>
      <c r="R17" s="1780"/>
    </row>
    <row r="18" spans="1:18" s="1765" customFormat="1" ht="9.9499999999999993" customHeight="1" x14ac:dyDescent="0.15">
      <c r="A18" s="2329" t="s">
        <v>494</v>
      </c>
      <c r="B18" s="2329"/>
      <c r="C18" s="2329"/>
      <c r="D18" s="996">
        <f>D17</f>
        <v>168</v>
      </c>
      <c r="E18" s="997">
        <f>E17</f>
        <v>131</v>
      </c>
      <c r="F18" s="997">
        <f>F17</f>
        <v>162</v>
      </c>
      <c r="G18" s="997">
        <f>G17</f>
        <v>138</v>
      </c>
      <c r="H18" s="997">
        <f t="shared" ref="H18:J18" si="20">H17</f>
        <v>134</v>
      </c>
      <c r="I18" s="997">
        <f t="shared" si="20"/>
        <v>107</v>
      </c>
      <c r="J18" s="997">
        <f t="shared" si="20"/>
        <v>41</v>
      </c>
      <c r="K18" s="997">
        <f t="shared" ref="K18" si="21">K17</f>
        <v>26</v>
      </c>
      <c r="L18" s="997">
        <f t="shared" ref="L18" si="22">L17</f>
        <v>29</v>
      </c>
      <c r="M18" s="1781"/>
      <c r="N18" s="1004"/>
      <c r="O18" s="1782"/>
      <c r="P18" s="1846">
        <f t="shared" ref="P18" si="23">P17</f>
        <v>565</v>
      </c>
      <c r="Q18" s="1846">
        <f t="shared" ref="Q18" si="24">Q17</f>
        <v>203</v>
      </c>
      <c r="R18" s="1784"/>
    </row>
    <row r="19" spans="1:18" s="1765" customFormat="1" ht="6.75" customHeight="1" x14ac:dyDescent="0.15">
      <c r="A19" s="1068"/>
      <c r="B19" s="1068"/>
      <c r="C19" s="1068"/>
      <c r="D19" s="1010"/>
      <c r="E19" s="2035"/>
      <c r="F19" s="2035"/>
      <c r="G19" s="2035"/>
      <c r="H19" s="2035"/>
      <c r="I19" s="2035"/>
      <c r="J19" s="2035"/>
      <c r="K19" s="2035"/>
      <c r="L19" s="2035"/>
      <c r="M19" s="1008"/>
      <c r="N19" s="1004"/>
      <c r="O19" s="1008"/>
      <c r="P19" s="1011"/>
      <c r="Q19" s="1011"/>
      <c r="R19" s="1070"/>
    </row>
    <row r="20" spans="1:18" s="1765" customFormat="1" ht="9.9499999999999993" customHeight="1" x14ac:dyDescent="0.15">
      <c r="A20" s="2247" t="s">
        <v>866</v>
      </c>
      <c r="B20" s="2247"/>
      <c r="C20" s="2247"/>
      <c r="D20" s="2147"/>
      <c r="E20" s="1785"/>
      <c r="F20" s="1785"/>
      <c r="G20" s="1785"/>
      <c r="H20" s="1785"/>
      <c r="I20" s="1785"/>
      <c r="J20" s="1785"/>
      <c r="K20" s="1785"/>
      <c r="L20" s="1785"/>
      <c r="M20" s="998"/>
      <c r="N20" s="1004"/>
      <c r="O20" s="1786"/>
      <c r="P20" s="1847"/>
      <c r="Q20" s="1847"/>
      <c r="R20" s="1848"/>
    </row>
    <row r="21" spans="1:18" s="1765" customFormat="1" ht="9.9499999999999993" customHeight="1" x14ac:dyDescent="0.15">
      <c r="A21" s="1261"/>
      <c r="B21" s="2368" t="s">
        <v>870</v>
      </c>
      <c r="C21" s="2368"/>
      <c r="D21" s="996">
        <v>345</v>
      </c>
      <c r="E21" s="997">
        <v>323</v>
      </c>
      <c r="F21" s="997">
        <v>317</v>
      </c>
      <c r="G21" s="997">
        <v>303</v>
      </c>
      <c r="H21" s="997">
        <v>293</v>
      </c>
      <c r="I21" s="997">
        <v>303</v>
      </c>
      <c r="J21" s="997">
        <v>154</v>
      </c>
      <c r="K21" s="997">
        <v>45</v>
      </c>
      <c r="L21" s="997">
        <v>43</v>
      </c>
      <c r="M21" s="998"/>
      <c r="N21" s="1004"/>
      <c r="O21" s="1084"/>
      <c r="P21" s="1000">
        <v>1236</v>
      </c>
      <c r="Q21" s="1000">
        <v>545</v>
      </c>
      <c r="R21" s="1441"/>
    </row>
    <row r="22" spans="1:18" s="1765" customFormat="1" ht="9.9499999999999993" customHeight="1" x14ac:dyDescent="0.15">
      <c r="A22" s="1086"/>
      <c r="B22" s="2368" t="s">
        <v>505</v>
      </c>
      <c r="C22" s="2368"/>
      <c r="D22" s="996">
        <v>134</v>
      </c>
      <c r="E22" s="997">
        <v>134</v>
      </c>
      <c r="F22" s="997">
        <v>131</v>
      </c>
      <c r="G22" s="997">
        <v>126</v>
      </c>
      <c r="H22" s="997">
        <v>139</v>
      </c>
      <c r="I22" s="1017">
        <v>119</v>
      </c>
      <c r="J22" s="1017">
        <v>85</v>
      </c>
      <c r="K22" s="1017">
        <v>57</v>
      </c>
      <c r="L22" s="1017">
        <v>70</v>
      </c>
      <c r="M22" s="998"/>
      <c r="N22" s="1004"/>
      <c r="O22" s="1088"/>
      <c r="P22" s="1089">
        <v>530</v>
      </c>
      <c r="Q22" s="1089">
        <v>331</v>
      </c>
      <c r="R22" s="1441"/>
    </row>
    <row r="23" spans="1:18" s="1765" customFormat="1" ht="9.9499999999999993" customHeight="1" x14ac:dyDescent="0.15">
      <c r="A23" s="1789"/>
      <c r="B23" s="1789"/>
      <c r="C23" s="1789"/>
      <c r="D23" s="1007">
        <f>SUM(D21:D22)</f>
        <v>479</v>
      </c>
      <c r="E23" s="2035">
        <f>SUM(E21:E22)</f>
        <v>457</v>
      </c>
      <c r="F23" s="2035">
        <f>SUM(F21:F22)</f>
        <v>448</v>
      </c>
      <c r="G23" s="2035">
        <f>SUM(G21:G22)</f>
        <v>429</v>
      </c>
      <c r="H23" s="2035">
        <f t="shared" ref="H23:J23" si="25">SUM(H21:H22)</f>
        <v>432</v>
      </c>
      <c r="I23" s="2035">
        <f t="shared" si="25"/>
        <v>422</v>
      </c>
      <c r="J23" s="2035">
        <f t="shared" si="25"/>
        <v>239</v>
      </c>
      <c r="K23" s="2035">
        <f t="shared" ref="K23" si="26">SUM(K21:K22)</f>
        <v>102</v>
      </c>
      <c r="L23" s="2035">
        <f t="shared" ref="L23" si="27">SUM(L21:L22)</f>
        <v>113</v>
      </c>
      <c r="M23" s="1009"/>
      <c r="N23" s="1004"/>
      <c r="O23" s="1143"/>
      <c r="P23" s="1011">
        <f t="shared" ref="P23" si="28">SUM(P21:P22)</f>
        <v>1766</v>
      </c>
      <c r="Q23" s="1011">
        <f t="shared" ref="Q23" si="29">SUM(Q21:Q22)</f>
        <v>876</v>
      </c>
      <c r="R23" s="1465"/>
    </row>
    <row r="24" spans="1:18" s="1765" customFormat="1" ht="6" customHeight="1" x14ac:dyDescent="0.15">
      <c r="A24" s="1790"/>
      <c r="B24" s="1790"/>
      <c r="C24" s="1790"/>
      <c r="D24" s="1010"/>
      <c r="E24" s="2035"/>
      <c r="F24" s="2035"/>
      <c r="G24" s="2035"/>
      <c r="H24" s="2035"/>
      <c r="I24" s="2035"/>
      <c r="J24" s="2035"/>
      <c r="K24" s="2035"/>
      <c r="L24" s="2035"/>
      <c r="M24" s="1008"/>
      <c r="N24" s="1004"/>
      <c r="O24" s="1008"/>
      <c r="P24" s="1011"/>
      <c r="Q24" s="1011"/>
      <c r="R24" s="1070"/>
    </row>
    <row r="25" spans="1:18" s="1765" customFormat="1" ht="9.9499999999999993" customHeight="1" x14ac:dyDescent="0.15">
      <c r="A25" s="2366" t="s">
        <v>506</v>
      </c>
      <c r="B25" s="2366"/>
      <c r="C25" s="2366"/>
      <c r="D25" s="2147"/>
      <c r="E25" s="1785"/>
      <c r="F25" s="1785"/>
      <c r="G25" s="1785"/>
      <c r="H25" s="1785"/>
      <c r="I25" s="1785"/>
      <c r="J25" s="1785"/>
      <c r="K25" s="1785"/>
      <c r="L25" s="1785"/>
      <c r="M25" s="1476"/>
      <c r="N25" s="1004"/>
      <c r="O25" s="1786"/>
      <c r="P25" s="1847"/>
      <c r="Q25" s="1847"/>
      <c r="R25" s="1492"/>
    </row>
    <row r="26" spans="1:18" s="1765" customFormat="1" ht="9.9499999999999993" customHeight="1" x14ac:dyDescent="0.15">
      <c r="A26" s="1792"/>
      <c r="B26" s="2365" t="s">
        <v>871</v>
      </c>
      <c r="C26" s="2365"/>
      <c r="D26" s="996">
        <v>16931</v>
      </c>
      <c r="E26" s="997">
        <v>16070</v>
      </c>
      <c r="F26" s="997">
        <v>15437</v>
      </c>
      <c r="G26" s="997">
        <v>14736</v>
      </c>
      <c r="H26" s="997">
        <v>14045</v>
      </c>
      <c r="I26" s="997">
        <v>13805</v>
      </c>
      <c r="J26" s="997">
        <v>5675</v>
      </c>
      <c r="K26" s="997">
        <v>16</v>
      </c>
      <c r="L26" s="997">
        <v>5</v>
      </c>
      <c r="M26" s="1793"/>
      <c r="N26" s="1004"/>
      <c r="O26" s="1084"/>
      <c r="P26" s="1246">
        <v>15077</v>
      </c>
      <c r="Q26" s="1246">
        <v>4915</v>
      </c>
      <c r="R26" s="1441"/>
    </row>
    <row r="27" spans="1:18" s="1765" customFormat="1" ht="9.9499999999999993" customHeight="1" x14ac:dyDescent="0.15">
      <c r="A27" s="1792"/>
      <c r="B27" s="2365" t="s">
        <v>872</v>
      </c>
      <c r="C27" s="2365"/>
      <c r="D27" s="996">
        <v>15157</v>
      </c>
      <c r="E27" s="997">
        <v>14321</v>
      </c>
      <c r="F27" s="997">
        <v>14286</v>
      </c>
      <c r="G27" s="997">
        <v>13940</v>
      </c>
      <c r="H27" s="997">
        <v>13573</v>
      </c>
      <c r="I27" s="997">
        <v>13754</v>
      </c>
      <c r="J27" s="997">
        <v>10921</v>
      </c>
      <c r="K27" s="1017">
        <v>8695</v>
      </c>
      <c r="L27" s="1017">
        <v>8527</v>
      </c>
      <c r="M27" s="1794"/>
      <c r="N27" s="1004"/>
      <c r="O27" s="1088"/>
      <c r="P27" s="1254">
        <v>14037</v>
      </c>
      <c r="Q27" s="1254">
        <v>10489</v>
      </c>
      <c r="R27" s="1441"/>
    </row>
    <row r="28" spans="1:18" s="1765" customFormat="1" ht="9.9499999999999993" customHeight="1" x14ac:dyDescent="0.15">
      <c r="A28" s="1792"/>
      <c r="B28" s="2365" t="s">
        <v>873</v>
      </c>
      <c r="C28" s="2365"/>
      <c r="D28" s="996">
        <v>1501</v>
      </c>
      <c r="E28" s="997">
        <v>1436</v>
      </c>
      <c r="F28" s="997">
        <v>1334</v>
      </c>
      <c r="G28" s="997">
        <v>1237</v>
      </c>
      <c r="H28" s="997">
        <v>1210</v>
      </c>
      <c r="I28" s="997">
        <v>1276</v>
      </c>
      <c r="J28" s="997">
        <v>614</v>
      </c>
      <c r="K28" s="1017">
        <v>133</v>
      </c>
      <c r="L28" s="1017">
        <v>59</v>
      </c>
      <c r="M28" s="1794"/>
      <c r="N28" s="1004"/>
      <c r="O28" s="1088"/>
      <c r="P28" s="1254">
        <v>1296</v>
      </c>
      <c r="Q28" s="1254">
        <v>524</v>
      </c>
      <c r="R28" s="1441"/>
    </row>
    <row r="29" spans="1:18" s="1765" customFormat="1" ht="9.9499999999999993" customHeight="1" x14ac:dyDescent="0.15">
      <c r="A29" s="1792"/>
      <c r="B29" s="2365" t="s">
        <v>874</v>
      </c>
      <c r="C29" s="2365"/>
      <c r="D29" s="996">
        <v>41205</v>
      </c>
      <c r="E29" s="997">
        <v>38302</v>
      </c>
      <c r="F29" s="997">
        <v>37363</v>
      </c>
      <c r="G29" s="997">
        <v>36034</v>
      </c>
      <c r="H29" s="997">
        <v>35317</v>
      </c>
      <c r="I29" s="997">
        <v>34773</v>
      </c>
      <c r="J29" s="997">
        <v>20432</v>
      </c>
      <c r="K29" s="1017">
        <v>8884</v>
      </c>
      <c r="L29" s="1017">
        <v>8658</v>
      </c>
      <c r="M29" s="1794"/>
      <c r="N29" s="1004"/>
      <c r="O29" s="1088"/>
      <c r="P29" s="1254">
        <v>36760</v>
      </c>
      <c r="Q29" s="1254">
        <v>18263</v>
      </c>
      <c r="R29" s="1441"/>
    </row>
    <row r="30" spans="1:18" s="1765" customFormat="1" ht="9.9499999999999993" customHeight="1" x14ac:dyDescent="0.15">
      <c r="A30" s="1792"/>
      <c r="B30" s="2365" t="s">
        <v>519</v>
      </c>
      <c r="C30" s="2365"/>
      <c r="D30" s="996">
        <v>7573</v>
      </c>
      <c r="E30" s="997">
        <v>7198</v>
      </c>
      <c r="F30" s="997">
        <v>7153</v>
      </c>
      <c r="G30" s="997">
        <v>7194</v>
      </c>
      <c r="H30" s="997">
        <v>7282</v>
      </c>
      <c r="I30" s="997">
        <v>6880</v>
      </c>
      <c r="J30" s="997">
        <v>3210</v>
      </c>
      <c r="K30" s="1017">
        <v>67</v>
      </c>
      <c r="L30" s="1017">
        <v>77</v>
      </c>
      <c r="M30" s="1794"/>
      <c r="N30" s="1004"/>
      <c r="O30" s="1088"/>
      <c r="P30" s="1254">
        <v>7207</v>
      </c>
      <c r="Q30" s="1254">
        <v>2579</v>
      </c>
      <c r="R30" s="1441"/>
    </row>
    <row r="31" spans="1:18" s="1765" customFormat="1" ht="9.9499999999999993" customHeight="1" x14ac:dyDescent="0.15">
      <c r="A31" s="1792"/>
      <c r="B31" s="2365" t="s">
        <v>520</v>
      </c>
      <c r="C31" s="2365"/>
      <c r="D31" s="996">
        <v>18066</v>
      </c>
      <c r="E31" s="997">
        <v>15972</v>
      </c>
      <c r="F31" s="997">
        <v>15079</v>
      </c>
      <c r="G31" s="997">
        <v>14382</v>
      </c>
      <c r="H31" s="997">
        <v>14110</v>
      </c>
      <c r="I31" s="997">
        <v>13532</v>
      </c>
      <c r="J31" s="997">
        <v>5495</v>
      </c>
      <c r="K31" s="1017">
        <v>42</v>
      </c>
      <c r="L31" s="1017">
        <v>41</v>
      </c>
      <c r="M31" s="1794"/>
      <c r="N31" s="1004"/>
      <c r="O31" s="1088"/>
      <c r="P31" s="1254">
        <v>14890</v>
      </c>
      <c r="Q31" s="1254">
        <v>4816</v>
      </c>
      <c r="R31" s="1441"/>
    </row>
    <row r="32" spans="1:18" s="1765" customFormat="1" ht="9.9499999999999993" customHeight="1" x14ac:dyDescent="0.15">
      <c r="A32" s="1792"/>
      <c r="B32" s="2365" t="s">
        <v>521</v>
      </c>
      <c r="C32" s="2365"/>
      <c r="D32" s="996">
        <v>82</v>
      </c>
      <c r="E32" s="997">
        <v>346</v>
      </c>
      <c r="F32" s="997">
        <v>300</v>
      </c>
      <c r="G32" s="997">
        <v>131</v>
      </c>
      <c r="H32" s="997">
        <v>69</v>
      </c>
      <c r="I32" s="997">
        <v>249</v>
      </c>
      <c r="J32" s="997">
        <v>537</v>
      </c>
      <c r="K32" s="997">
        <v>0</v>
      </c>
      <c r="L32" s="997">
        <v>0</v>
      </c>
      <c r="M32" s="1793"/>
      <c r="N32" s="1004"/>
      <c r="O32" s="1088"/>
      <c r="P32" s="1254">
        <v>212</v>
      </c>
      <c r="Q32" s="1254">
        <v>199</v>
      </c>
      <c r="R32" s="1441"/>
    </row>
    <row r="33" spans="1:18" s="1765" customFormat="1" ht="10.5" customHeight="1" x14ac:dyDescent="0.15">
      <c r="A33" s="1792"/>
      <c r="B33" s="2365" t="s">
        <v>875</v>
      </c>
      <c r="C33" s="2365"/>
      <c r="D33" s="1033">
        <v>7187</v>
      </c>
      <c r="E33" s="1034">
        <v>6943</v>
      </c>
      <c r="F33" s="1034">
        <v>6837</v>
      </c>
      <c r="G33" s="1034">
        <v>6630</v>
      </c>
      <c r="H33" s="1034">
        <v>6557</v>
      </c>
      <c r="I33" s="1034">
        <v>6336</v>
      </c>
      <c r="J33" s="1034">
        <v>3062</v>
      </c>
      <c r="K33" s="1034">
        <v>491</v>
      </c>
      <c r="L33" s="1034">
        <v>475</v>
      </c>
      <c r="M33" s="1035"/>
      <c r="N33" s="1004"/>
      <c r="O33" s="1081"/>
      <c r="P33" s="1775">
        <v>6742</v>
      </c>
      <c r="Q33" s="1775">
        <v>2626</v>
      </c>
      <c r="R33" s="1776"/>
    </row>
    <row r="34" spans="1:18" s="1765" customFormat="1" ht="6" customHeight="1" x14ac:dyDescent="0.15">
      <c r="A34" s="985"/>
      <c r="B34" s="985"/>
      <c r="C34" s="985"/>
      <c r="D34" s="1795"/>
      <c r="E34" s="1796"/>
      <c r="F34" s="1796"/>
      <c r="G34" s="1796"/>
      <c r="H34" s="1796"/>
      <c r="I34" s="1796"/>
      <c r="J34" s="1796"/>
      <c r="K34" s="1796"/>
      <c r="L34" s="1796"/>
      <c r="M34" s="1796"/>
      <c r="N34" s="1797"/>
      <c r="O34" s="1796"/>
      <c r="P34" s="1849"/>
      <c r="Q34" s="1849"/>
      <c r="R34" s="1849"/>
    </row>
    <row r="35" spans="1:18" s="1765" customFormat="1" ht="9.9499999999999993" customHeight="1" x14ac:dyDescent="0.15">
      <c r="A35" s="2366" t="s">
        <v>495</v>
      </c>
      <c r="B35" s="2366"/>
      <c r="C35" s="2366"/>
      <c r="D35" s="2148"/>
      <c r="E35" s="1799"/>
      <c r="F35" s="1799"/>
      <c r="G35" s="1799"/>
      <c r="H35" s="1799"/>
      <c r="I35" s="1799"/>
      <c r="J35" s="1799"/>
      <c r="K35" s="1799"/>
      <c r="L35" s="1799"/>
      <c r="M35" s="1800"/>
      <c r="N35" s="1801"/>
      <c r="O35" s="1802"/>
      <c r="P35" s="1850"/>
      <c r="Q35" s="1850"/>
      <c r="R35" s="1851"/>
    </row>
    <row r="36" spans="1:18" s="1765" customFormat="1" ht="9.9499999999999993" customHeight="1" x14ac:dyDescent="0.15">
      <c r="A36" s="1792"/>
      <c r="B36" s="2365" t="s">
        <v>876</v>
      </c>
      <c r="C36" s="2365"/>
      <c r="D36" s="2149">
        <v>3.32E-2</v>
      </c>
      <c r="E36" s="1805">
        <v>3.3399999999999999E-2</v>
      </c>
      <c r="F36" s="1805">
        <v>3.3700000000000001E-2</v>
      </c>
      <c r="G36" s="1805">
        <v>3.4500000000000003E-2</v>
      </c>
      <c r="H36" s="1805">
        <v>3.2899999999999999E-2</v>
      </c>
      <c r="I36" s="1805">
        <v>3.4599999999999999E-2</v>
      </c>
      <c r="J36" s="1805">
        <v>2.9899999999999999E-2</v>
      </c>
      <c r="K36" s="1805">
        <v>2.0299999999999999E-2</v>
      </c>
      <c r="L36" s="1805">
        <v>1.9900000000000001E-2</v>
      </c>
      <c r="M36" s="1806"/>
      <c r="N36" s="1807"/>
      <c r="O36" s="1808"/>
      <c r="P36" s="1809">
        <v>3.3599999999999998E-2</v>
      </c>
      <c r="Q36" s="1809">
        <v>2.98E-2</v>
      </c>
      <c r="R36" s="1810"/>
    </row>
    <row r="37" spans="1:18" s="1765" customFormat="1" ht="9.9499999999999993" customHeight="1" x14ac:dyDescent="0.15">
      <c r="A37" s="1792"/>
      <c r="B37" s="2365" t="s">
        <v>509</v>
      </c>
      <c r="C37" s="2365"/>
      <c r="D37" s="2150">
        <v>0.57199999999999995</v>
      </c>
      <c r="E37" s="1811">
        <v>0.57599999999999996</v>
      </c>
      <c r="F37" s="1811">
        <v>0.55000000000000004</v>
      </c>
      <c r="G37" s="1811">
        <v>0.59399999999999997</v>
      </c>
      <c r="H37" s="1811">
        <v>0.59599999999999997</v>
      </c>
      <c r="I37" s="1811">
        <v>0.55700000000000005</v>
      </c>
      <c r="J37" s="1811">
        <v>0.64300000000000002</v>
      </c>
      <c r="K37" s="1811">
        <v>0.69699999999999995</v>
      </c>
      <c r="L37" s="1811">
        <v>0.65900000000000003</v>
      </c>
      <c r="M37" s="1812"/>
      <c r="N37" s="1807"/>
      <c r="O37" s="1808"/>
      <c r="P37" s="1852">
        <v>0.57899999999999996</v>
      </c>
      <c r="Q37" s="1852">
        <v>0.61</v>
      </c>
      <c r="R37" s="1810"/>
    </row>
    <row r="38" spans="1:18" s="1765" customFormat="1" ht="9.9499999999999993" customHeight="1" x14ac:dyDescent="0.15">
      <c r="A38" s="1814"/>
      <c r="B38" s="2365" t="s">
        <v>877</v>
      </c>
      <c r="C38" s="2365"/>
      <c r="D38" s="2150">
        <v>0.09</v>
      </c>
      <c r="E38" s="1811">
        <v>7.1999999999999995E-2</v>
      </c>
      <c r="F38" s="1811">
        <v>9.0999999999999998E-2</v>
      </c>
      <c r="G38" s="1811">
        <v>8.2000000000000003E-2</v>
      </c>
      <c r="H38" s="1811">
        <v>7.9000000000000001E-2</v>
      </c>
      <c r="I38" s="1811">
        <v>6.4000000000000001E-2</v>
      </c>
      <c r="J38" s="1811">
        <v>5.1999999999999998E-2</v>
      </c>
      <c r="K38" s="1811">
        <v>0.21099999999999999</v>
      </c>
      <c r="L38" s="1815">
        <v>0.24</v>
      </c>
      <c r="M38" s="1816"/>
      <c r="N38" s="1817"/>
      <c r="O38" s="1818"/>
      <c r="P38" s="1853">
        <v>8.1000000000000003E-2</v>
      </c>
      <c r="Q38" s="1853">
        <v>7.4999999999999997E-2</v>
      </c>
      <c r="R38" s="1820"/>
    </row>
    <row r="39" spans="1:18" s="1765" customFormat="1" ht="9.9499999999999993" customHeight="1" x14ac:dyDescent="0.15">
      <c r="A39" s="1821"/>
      <c r="B39" s="2365" t="s">
        <v>494</v>
      </c>
      <c r="C39" s="2365"/>
      <c r="D39" s="996">
        <f>D18</f>
        <v>168</v>
      </c>
      <c r="E39" s="997">
        <f>E18</f>
        <v>131</v>
      </c>
      <c r="F39" s="997">
        <f>F18</f>
        <v>162</v>
      </c>
      <c r="G39" s="997">
        <f>G18</f>
        <v>138</v>
      </c>
      <c r="H39" s="997">
        <f t="shared" ref="H39:J39" si="30">H18</f>
        <v>134</v>
      </c>
      <c r="I39" s="997">
        <f t="shared" si="30"/>
        <v>107</v>
      </c>
      <c r="J39" s="997">
        <f t="shared" si="30"/>
        <v>41</v>
      </c>
      <c r="K39" s="997">
        <f t="shared" ref="K39" si="31">K18</f>
        <v>26</v>
      </c>
      <c r="L39" s="997">
        <f t="shared" ref="L39" si="32">L18</f>
        <v>29</v>
      </c>
      <c r="M39" s="998"/>
      <c r="N39" s="1822"/>
      <c r="O39" s="1084"/>
      <c r="P39" s="1000">
        <f t="shared" ref="P39" si="33">P18</f>
        <v>565</v>
      </c>
      <c r="Q39" s="1000">
        <f t="shared" ref="Q39" si="34">Q18</f>
        <v>203</v>
      </c>
      <c r="R39" s="1820"/>
    </row>
    <row r="40" spans="1:18" s="1765" customFormat="1" ht="9.9499999999999993" customHeight="1" x14ac:dyDescent="0.15">
      <c r="A40" s="1814"/>
      <c r="B40" s="2365" t="s">
        <v>878</v>
      </c>
      <c r="C40" s="2365"/>
      <c r="D40" s="996">
        <v>-178</v>
      </c>
      <c r="E40" s="997">
        <v>-172</v>
      </c>
      <c r="F40" s="997">
        <v>-170</v>
      </c>
      <c r="G40" s="997">
        <v>-160</v>
      </c>
      <c r="H40" s="997">
        <v>-162</v>
      </c>
      <c r="I40" s="1031">
        <v>-156</v>
      </c>
      <c r="J40" s="1031">
        <v>-76</v>
      </c>
      <c r="K40" s="1031">
        <v>-13</v>
      </c>
      <c r="L40" s="1031">
        <v>-11</v>
      </c>
      <c r="M40" s="998"/>
      <c r="N40" s="1823"/>
      <c r="O40" s="1104"/>
      <c r="P40" s="1015">
        <v>-664</v>
      </c>
      <c r="Q40" s="1015">
        <v>-256</v>
      </c>
      <c r="R40" s="1441"/>
    </row>
    <row r="41" spans="1:18" s="1765" customFormat="1" ht="9.9499999999999993" customHeight="1" x14ac:dyDescent="0.15">
      <c r="A41" s="1824"/>
      <c r="B41" s="2365" t="s">
        <v>879</v>
      </c>
      <c r="C41" s="2365"/>
      <c r="D41" s="1007">
        <f>SUM(D39:D40)</f>
        <v>-10</v>
      </c>
      <c r="E41" s="2035">
        <f>SUM(E39:E40)</f>
        <v>-41</v>
      </c>
      <c r="F41" s="2035">
        <f>SUM(F39:F40)</f>
        <v>-8</v>
      </c>
      <c r="G41" s="2035">
        <f>SUM(G39:G40)</f>
        <v>-22</v>
      </c>
      <c r="H41" s="2035">
        <f t="shared" ref="H41:J41" si="35">SUM(H39:H40)</f>
        <v>-28</v>
      </c>
      <c r="I41" s="2035">
        <f t="shared" si="35"/>
        <v>-49</v>
      </c>
      <c r="J41" s="2035">
        <f t="shared" si="35"/>
        <v>-35</v>
      </c>
      <c r="K41" s="2035">
        <f t="shared" ref="K41" si="36">SUM(K39:K40)</f>
        <v>13</v>
      </c>
      <c r="L41" s="2035">
        <f t="shared" ref="L41" si="37">SUM(L39:L40)</f>
        <v>18</v>
      </c>
      <c r="M41" s="1825"/>
      <c r="N41" s="1826"/>
      <c r="O41" s="1143"/>
      <c r="P41" s="1011">
        <f t="shared" ref="P41" si="38">SUM(P39:P40)</f>
        <v>-99</v>
      </c>
      <c r="Q41" s="1011">
        <f t="shared" ref="Q41" si="39">SUM(Q39:Q40)</f>
        <v>-53</v>
      </c>
      <c r="R41" s="1465"/>
    </row>
    <row r="42" spans="1:18" s="1765" customFormat="1" ht="8.25" customHeight="1" x14ac:dyDescent="0.15">
      <c r="A42" s="1001"/>
      <c r="B42" s="1001"/>
      <c r="C42" s="1001"/>
      <c r="D42" s="1014"/>
      <c r="E42" s="1004"/>
      <c r="F42" s="1004"/>
      <c r="G42" s="1004"/>
      <c r="H42" s="1004"/>
      <c r="I42" s="1004"/>
      <c r="J42" s="1004"/>
      <c r="K42" s="1004"/>
      <c r="L42" s="1004"/>
      <c r="M42" s="1004"/>
      <c r="N42" s="1004"/>
      <c r="O42" s="1004"/>
      <c r="P42" s="1015"/>
      <c r="Q42" s="1015"/>
      <c r="R42" s="1071"/>
    </row>
    <row r="43" spans="1:18" s="1765" customFormat="1" ht="9.9499999999999993" customHeight="1" x14ac:dyDescent="0.15">
      <c r="A43" s="2366" t="s">
        <v>211</v>
      </c>
      <c r="B43" s="2366"/>
      <c r="C43" s="2366"/>
      <c r="D43" s="1022"/>
      <c r="E43" s="1023"/>
      <c r="F43" s="1023"/>
      <c r="G43" s="1023"/>
      <c r="H43" s="1023"/>
      <c r="I43" s="1023"/>
      <c r="J43" s="1023"/>
      <c r="K43" s="1023"/>
      <c r="L43" s="1023"/>
      <c r="M43" s="1024"/>
      <c r="N43" s="1121"/>
      <c r="O43" s="1114"/>
      <c r="P43" s="1488"/>
      <c r="Q43" s="1488"/>
      <c r="R43" s="1828"/>
    </row>
    <row r="44" spans="1:18" s="1765" customFormat="1" ht="9.9499999999999993" customHeight="1" x14ac:dyDescent="0.15">
      <c r="A44" s="1829"/>
      <c r="B44" s="2331" t="s">
        <v>880</v>
      </c>
      <c r="C44" s="2331"/>
      <c r="D44" s="2151"/>
      <c r="E44" s="1830"/>
      <c r="F44" s="1830"/>
      <c r="G44" s="1830"/>
      <c r="H44" s="1830"/>
      <c r="I44" s="1830"/>
      <c r="J44" s="1830"/>
      <c r="K44" s="1830"/>
      <c r="L44" s="1830"/>
      <c r="M44" s="1831"/>
      <c r="N44" s="1098"/>
      <c r="O44" s="1832"/>
      <c r="P44" s="1854"/>
      <c r="Q44" s="1854"/>
      <c r="R44" s="1834"/>
    </row>
    <row r="45" spans="1:18" s="1765" customFormat="1" ht="9.9499999999999993" customHeight="1" x14ac:dyDescent="0.15">
      <c r="A45" s="1255"/>
      <c r="B45" s="1251"/>
      <c r="C45" s="1256" t="s">
        <v>516</v>
      </c>
      <c r="D45" s="1013">
        <v>60383</v>
      </c>
      <c r="E45" s="1004">
        <v>60718</v>
      </c>
      <c r="F45" s="1004">
        <v>61732</v>
      </c>
      <c r="G45" s="1004">
        <v>57830</v>
      </c>
      <c r="H45" s="997">
        <v>57691</v>
      </c>
      <c r="I45" s="1004">
        <v>55705</v>
      </c>
      <c r="J45" s="1004">
        <v>40726</v>
      </c>
      <c r="K45" s="1004">
        <v>39651</v>
      </c>
      <c r="L45" s="1004">
        <v>36391</v>
      </c>
      <c r="M45" s="998"/>
      <c r="N45" s="1004"/>
      <c r="O45" s="1104"/>
      <c r="P45" s="1015">
        <v>60718</v>
      </c>
      <c r="Q45" s="1015">
        <v>55705</v>
      </c>
      <c r="R45" s="1835"/>
    </row>
    <row r="46" spans="1:18" s="1765" customFormat="1" ht="9.9499999999999993" customHeight="1" x14ac:dyDescent="0.15">
      <c r="A46" s="1253"/>
      <c r="B46" s="1253"/>
      <c r="C46" s="1256" t="s">
        <v>107</v>
      </c>
      <c r="D46" s="1087">
        <v>19253</v>
      </c>
      <c r="E46" s="1017">
        <v>19297</v>
      </c>
      <c r="F46" s="1017">
        <v>18672</v>
      </c>
      <c r="G46" s="1017">
        <v>18669</v>
      </c>
      <c r="H46" s="997">
        <v>18506</v>
      </c>
      <c r="I46" s="1017">
        <v>18342</v>
      </c>
      <c r="J46" s="1017">
        <v>17628</v>
      </c>
      <c r="K46" s="1017">
        <v>8724</v>
      </c>
      <c r="L46" s="1017">
        <v>8287</v>
      </c>
      <c r="M46" s="998"/>
      <c r="N46" s="1004"/>
      <c r="O46" s="1088"/>
      <c r="P46" s="1089">
        <v>19297</v>
      </c>
      <c r="Q46" s="1089">
        <v>18342</v>
      </c>
      <c r="R46" s="1835"/>
    </row>
    <row r="47" spans="1:18" s="1765" customFormat="1" ht="9.9499999999999993" customHeight="1" x14ac:dyDescent="0.15">
      <c r="A47" s="1836"/>
      <c r="B47" s="1836"/>
      <c r="C47" s="1836"/>
      <c r="D47" s="1007">
        <f>SUM(D45:D46)</f>
        <v>79636</v>
      </c>
      <c r="E47" s="2035">
        <f>SUM(E45:E46)</f>
        <v>80015</v>
      </c>
      <c r="F47" s="2035">
        <f>SUM(F45:F46)</f>
        <v>80404</v>
      </c>
      <c r="G47" s="2035">
        <f>SUM(G45:G46)</f>
        <v>76499</v>
      </c>
      <c r="H47" s="2035">
        <f t="shared" ref="H47:J47" si="40">SUM(H45:H46)</f>
        <v>76197</v>
      </c>
      <c r="I47" s="2035">
        <f t="shared" si="40"/>
        <v>74047</v>
      </c>
      <c r="J47" s="2035">
        <f t="shared" si="40"/>
        <v>58354</v>
      </c>
      <c r="K47" s="2035">
        <f t="shared" ref="K47" si="41">SUM(K45:K46)</f>
        <v>48375</v>
      </c>
      <c r="L47" s="2035">
        <f t="shared" ref="L47" si="42">SUM(L45:L46)</f>
        <v>44678</v>
      </c>
      <c r="M47" s="1009"/>
      <c r="N47" s="1004"/>
      <c r="O47" s="1143"/>
      <c r="P47" s="1011">
        <f t="shared" ref="P47" si="43">SUM(P45:P46)</f>
        <v>80015</v>
      </c>
      <c r="Q47" s="1011">
        <f t="shared" ref="Q47" si="44">SUM(Q45:Q46)</f>
        <v>74047</v>
      </c>
      <c r="R47" s="1465"/>
    </row>
    <row r="48" spans="1:18" s="1765" customFormat="1" ht="9.9499999999999993" customHeight="1" x14ac:dyDescent="0.15">
      <c r="A48" s="1829"/>
      <c r="B48" s="2331" t="s">
        <v>881</v>
      </c>
      <c r="C48" s="2331"/>
      <c r="D48" s="2151"/>
      <c r="E48" s="1830"/>
      <c r="F48" s="1830"/>
      <c r="G48" s="1830"/>
      <c r="H48" s="1830"/>
      <c r="I48" s="1830"/>
      <c r="J48" s="1830"/>
      <c r="K48" s="1830"/>
      <c r="L48" s="1830"/>
      <c r="M48" s="1831"/>
      <c r="N48" s="1098"/>
      <c r="O48" s="1832"/>
      <c r="P48" s="1854"/>
      <c r="Q48" s="1854"/>
      <c r="R48" s="1441"/>
    </row>
    <row r="49" spans="1:18" s="1765" customFormat="1" ht="9.9499999999999993" customHeight="1" x14ac:dyDescent="0.15">
      <c r="A49" s="1255"/>
      <c r="B49" s="1251"/>
      <c r="C49" s="1256" t="s">
        <v>516</v>
      </c>
      <c r="D49" s="1013">
        <v>50853</v>
      </c>
      <c r="E49" s="1004">
        <v>50766</v>
      </c>
      <c r="F49" s="1004">
        <v>51784</v>
      </c>
      <c r="G49" s="1004">
        <v>48365</v>
      </c>
      <c r="H49" s="997">
        <v>48288</v>
      </c>
      <c r="I49" s="1004">
        <v>48741</v>
      </c>
      <c r="J49" s="1004">
        <v>34901</v>
      </c>
      <c r="K49" s="1004">
        <v>33957</v>
      </c>
      <c r="L49" s="1004">
        <v>31206</v>
      </c>
      <c r="M49" s="998"/>
      <c r="N49" s="1004"/>
      <c r="O49" s="1104"/>
      <c r="P49" s="1015">
        <v>50766</v>
      </c>
      <c r="Q49" s="1015">
        <v>48741</v>
      </c>
      <c r="R49" s="1835"/>
    </row>
    <row r="50" spans="1:18" s="1765" customFormat="1" ht="9.9499999999999993" customHeight="1" x14ac:dyDescent="0.15">
      <c r="A50" s="1253"/>
      <c r="B50" s="1253"/>
      <c r="C50" s="1256" t="s">
        <v>107</v>
      </c>
      <c r="D50" s="1087">
        <v>9239</v>
      </c>
      <c r="E50" s="1017">
        <v>9228</v>
      </c>
      <c r="F50" s="1017">
        <v>9451</v>
      </c>
      <c r="G50" s="1017">
        <v>10895</v>
      </c>
      <c r="H50" s="997">
        <v>11153</v>
      </c>
      <c r="I50" s="1017">
        <v>9937</v>
      </c>
      <c r="J50" s="1017">
        <v>10593</v>
      </c>
      <c r="K50" s="1017">
        <v>7503</v>
      </c>
      <c r="L50" s="1017">
        <v>7051</v>
      </c>
      <c r="M50" s="998"/>
      <c r="N50" s="1004"/>
      <c r="O50" s="1088"/>
      <c r="P50" s="1089">
        <v>9228</v>
      </c>
      <c r="Q50" s="1089">
        <v>9937</v>
      </c>
      <c r="R50" s="1835"/>
    </row>
    <row r="51" spans="1:18" s="1765" customFormat="1" ht="9.9499999999999993" customHeight="1" x14ac:dyDescent="0.15">
      <c r="A51" s="1837"/>
      <c r="B51" s="1837"/>
      <c r="C51" s="1837"/>
      <c r="D51" s="1007">
        <f>SUM(D49:D50)</f>
        <v>60092</v>
      </c>
      <c r="E51" s="2035">
        <f>SUM(E49:E50)</f>
        <v>59994</v>
      </c>
      <c r="F51" s="2035">
        <f>SUM(F49:F50)</f>
        <v>61235</v>
      </c>
      <c r="G51" s="2035">
        <f>SUM(G49:G50)</f>
        <v>59260</v>
      </c>
      <c r="H51" s="2035">
        <f t="shared" ref="H51:J51" si="45">SUM(H49:H50)</f>
        <v>59441</v>
      </c>
      <c r="I51" s="2035">
        <f t="shared" si="45"/>
        <v>58678</v>
      </c>
      <c r="J51" s="2035">
        <f t="shared" si="45"/>
        <v>45494</v>
      </c>
      <c r="K51" s="2035">
        <f t="shared" ref="K51" si="46">SUM(K49:K50)</f>
        <v>41460</v>
      </c>
      <c r="L51" s="2035">
        <f t="shared" ref="L51" si="47">SUM(L49:L50)</f>
        <v>38257</v>
      </c>
      <c r="M51" s="1009"/>
      <c r="N51" s="1004"/>
      <c r="O51" s="1143"/>
      <c r="P51" s="1011">
        <f t="shared" ref="P51" si="48">SUM(P49:P50)</f>
        <v>59994</v>
      </c>
      <c r="Q51" s="1011">
        <f t="shared" ref="Q51" si="49">SUM(Q49:Q50)</f>
        <v>58678</v>
      </c>
      <c r="R51" s="1465"/>
    </row>
    <row r="52" spans="1:18" s="1765" customFormat="1" ht="9.9499999999999993" customHeight="1" x14ac:dyDescent="0.15">
      <c r="A52" s="1261"/>
      <c r="B52" s="2328" t="s">
        <v>210</v>
      </c>
      <c r="C52" s="2328"/>
      <c r="D52" s="1033">
        <v>1982</v>
      </c>
      <c r="E52" s="1034">
        <v>1947</v>
      </c>
      <c r="F52" s="1034">
        <v>1926</v>
      </c>
      <c r="G52" s="1034">
        <v>1814</v>
      </c>
      <c r="H52" s="2035">
        <v>1746</v>
      </c>
      <c r="I52" s="1034">
        <v>1753</v>
      </c>
      <c r="J52" s="1034">
        <v>1734</v>
      </c>
      <c r="K52" s="1034">
        <v>311</v>
      </c>
      <c r="L52" s="1034">
        <v>310</v>
      </c>
      <c r="M52" s="1035"/>
      <c r="N52" s="1004"/>
      <c r="O52" s="1081"/>
      <c r="P52" s="1037">
        <v>1947</v>
      </c>
      <c r="Q52" s="1037">
        <v>1753</v>
      </c>
      <c r="R52" s="1776"/>
    </row>
    <row r="53" spans="1:18" s="1839" customFormat="1" ht="2.25" customHeight="1" x14ac:dyDescent="0.15">
      <c r="A53" s="2369"/>
      <c r="B53" s="2369"/>
      <c r="C53" s="2369"/>
      <c r="D53" s="2369"/>
      <c r="E53" s="2369"/>
      <c r="F53" s="2369"/>
      <c r="G53" s="2369"/>
      <c r="H53" s="2369"/>
      <c r="I53" s="2369"/>
      <c r="J53" s="2369"/>
      <c r="K53" s="2369"/>
      <c r="L53" s="2369"/>
      <c r="M53" s="2369"/>
      <c r="N53" s="2369"/>
      <c r="O53" s="2369"/>
      <c r="P53" s="2369"/>
      <c r="Q53" s="2369"/>
      <c r="R53" s="2369"/>
    </row>
    <row r="54" spans="1:18" s="1839" customFormat="1" ht="16.5" customHeight="1" x14ac:dyDescent="0.15">
      <c r="A54" s="2077" t="s">
        <v>803</v>
      </c>
      <c r="B54" s="2359" t="s">
        <v>756</v>
      </c>
      <c r="C54" s="2359"/>
      <c r="D54" s="2359"/>
      <c r="E54" s="2359"/>
      <c r="F54" s="2359"/>
      <c r="G54" s="2359"/>
      <c r="H54" s="2359"/>
      <c r="I54" s="2359"/>
      <c r="J54" s="2359"/>
      <c r="K54" s="2359"/>
      <c r="L54" s="2359"/>
      <c r="M54" s="2359"/>
      <c r="N54" s="2359"/>
      <c r="O54" s="2359"/>
      <c r="P54" s="2359"/>
      <c r="Q54" s="2359"/>
      <c r="R54" s="2359"/>
    </row>
    <row r="55" spans="1:18" s="1839" customFormat="1" ht="16.5" customHeight="1" x14ac:dyDescent="0.15">
      <c r="A55" s="2077" t="s">
        <v>804</v>
      </c>
      <c r="B55" s="2367" t="s">
        <v>743</v>
      </c>
      <c r="C55" s="2367"/>
      <c r="D55" s="2367"/>
      <c r="E55" s="2367"/>
      <c r="F55" s="2367"/>
      <c r="G55" s="2367"/>
      <c r="H55" s="2367"/>
      <c r="I55" s="2367"/>
      <c r="J55" s="2367"/>
      <c r="K55" s="2367"/>
      <c r="L55" s="2367"/>
      <c r="M55" s="2367"/>
      <c r="N55" s="2367"/>
      <c r="O55" s="2367"/>
      <c r="P55" s="2367"/>
      <c r="Q55" s="2367"/>
      <c r="R55" s="2367"/>
    </row>
    <row r="56" spans="1:18" s="1839" customFormat="1" ht="9.75" customHeight="1" x14ac:dyDescent="0.15">
      <c r="A56" s="2077" t="s">
        <v>805</v>
      </c>
      <c r="B56" s="2361" t="s">
        <v>517</v>
      </c>
      <c r="C56" s="2361"/>
      <c r="D56" s="2361"/>
      <c r="E56" s="2361"/>
      <c r="F56" s="2361"/>
      <c r="G56" s="2361"/>
      <c r="H56" s="2361"/>
      <c r="I56" s="2361"/>
      <c r="J56" s="2361"/>
      <c r="K56" s="2361"/>
      <c r="L56" s="2361"/>
      <c r="M56" s="2361"/>
      <c r="N56" s="2361"/>
      <c r="O56" s="2361"/>
      <c r="P56" s="2361"/>
      <c r="Q56" s="2361"/>
      <c r="R56" s="2361"/>
    </row>
    <row r="57" spans="1:18" s="1839" customFormat="1" ht="9" customHeight="1" x14ac:dyDescent="0.15">
      <c r="A57" s="2077" t="s">
        <v>806</v>
      </c>
      <c r="B57" s="2364" t="s">
        <v>511</v>
      </c>
      <c r="C57" s="2364"/>
      <c r="D57" s="2364"/>
      <c r="E57" s="2364"/>
      <c r="F57" s="2364"/>
      <c r="G57" s="2364"/>
      <c r="H57" s="2364"/>
      <c r="I57" s="2364"/>
      <c r="J57" s="2364"/>
      <c r="K57" s="2364"/>
      <c r="L57" s="2364"/>
      <c r="M57" s="2364"/>
      <c r="N57" s="2364"/>
      <c r="O57" s="2364"/>
      <c r="P57" s="2364"/>
      <c r="Q57" s="2364"/>
      <c r="R57" s="2364"/>
    </row>
    <row r="58" spans="1:18" s="1839" customFormat="1" ht="9" customHeight="1" x14ac:dyDescent="0.15">
      <c r="A58" s="2077" t="s">
        <v>838</v>
      </c>
      <c r="B58" s="2364" t="s">
        <v>209</v>
      </c>
      <c r="C58" s="2364"/>
      <c r="D58" s="2364"/>
      <c r="E58" s="2364"/>
      <c r="F58" s="2364"/>
      <c r="G58" s="2364"/>
      <c r="H58" s="2364"/>
      <c r="I58" s="2364"/>
      <c r="J58" s="2364"/>
      <c r="K58" s="2364"/>
      <c r="L58" s="2364"/>
      <c r="M58" s="2364"/>
      <c r="N58" s="2364"/>
      <c r="O58" s="2364"/>
      <c r="P58" s="2364"/>
      <c r="Q58" s="2364"/>
      <c r="R58" s="2364"/>
    </row>
    <row r="59" spans="1:18" s="1839" customFormat="1" ht="9" customHeight="1" x14ac:dyDescent="0.15">
      <c r="A59" s="2077" t="s">
        <v>839</v>
      </c>
      <c r="B59" s="2364" t="s">
        <v>31</v>
      </c>
      <c r="C59" s="2364"/>
      <c r="D59" s="2364"/>
      <c r="E59" s="2364"/>
      <c r="F59" s="2364"/>
      <c r="G59" s="2364"/>
      <c r="H59" s="2364"/>
      <c r="I59" s="2364"/>
      <c r="J59" s="2364"/>
      <c r="K59" s="2364"/>
      <c r="L59" s="2364"/>
      <c r="M59" s="2364"/>
      <c r="N59" s="2364"/>
      <c r="O59" s="2364"/>
      <c r="P59" s="2364"/>
      <c r="Q59" s="2364"/>
      <c r="R59" s="2364"/>
    </row>
    <row r="60" spans="1:18" s="1839" customFormat="1" ht="9" customHeight="1" x14ac:dyDescent="0.15">
      <c r="A60" s="1840" t="s">
        <v>212</v>
      </c>
      <c r="B60" s="2364" t="s">
        <v>496</v>
      </c>
      <c r="C60" s="2364"/>
      <c r="D60" s="2364"/>
      <c r="E60" s="2364"/>
      <c r="F60" s="2364"/>
      <c r="G60" s="2364"/>
      <c r="H60" s="2364"/>
      <c r="I60" s="2364"/>
      <c r="J60" s="2364"/>
      <c r="K60" s="2364"/>
      <c r="L60" s="2364"/>
      <c r="M60" s="2364"/>
      <c r="N60" s="2364"/>
      <c r="O60" s="2364"/>
      <c r="P60" s="2364"/>
      <c r="Q60" s="2364"/>
      <c r="R60" s="2364"/>
    </row>
  </sheetData>
  <mergeCells count="47">
    <mergeCell ref="A2:R2"/>
    <mergeCell ref="B21:C21"/>
    <mergeCell ref="B11:C11"/>
    <mergeCell ref="B29:C29"/>
    <mergeCell ref="A20:C20"/>
    <mergeCell ref="A18:C18"/>
    <mergeCell ref="B27:C27"/>
    <mergeCell ref="B28:C28"/>
    <mergeCell ref="B56:R56"/>
    <mergeCell ref="A53:R53"/>
    <mergeCell ref="B22:C22"/>
    <mergeCell ref="B32:C32"/>
    <mergeCell ref="B31:C31"/>
    <mergeCell ref="B33:C33"/>
    <mergeCell ref="A25:C25"/>
    <mergeCell ref="B59:R59"/>
    <mergeCell ref="B48:C48"/>
    <mergeCell ref="A1:R1"/>
    <mergeCell ref="A3:C3"/>
    <mergeCell ref="A6:C6"/>
    <mergeCell ref="A17:C17"/>
    <mergeCell ref="B13:C13"/>
    <mergeCell ref="B16:C16"/>
    <mergeCell ref="B8:C8"/>
    <mergeCell ref="B9:C9"/>
    <mergeCell ref="B14:C14"/>
    <mergeCell ref="B15:C15"/>
    <mergeCell ref="B7:C7"/>
    <mergeCell ref="B10:C10"/>
    <mergeCell ref="B12:C12"/>
    <mergeCell ref="B57:R57"/>
    <mergeCell ref="B60:R60"/>
    <mergeCell ref="B54:R54"/>
    <mergeCell ref="B30:C30"/>
    <mergeCell ref="B26:C26"/>
    <mergeCell ref="B36:C36"/>
    <mergeCell ref="A43:C43"/>
    <mergeCell ref="B41:C41"/>
    <mergeCell ref="B37:C37"/>
    <mergeCell ref="B38:C38"/>
    <mergeCell ref="B39:C39"/>
    <mergeCell ref="B40:C40"/>
    <mergeCell ref="A35:C35"/>
    <mergeCell ref="B44:C44"/>
    <mergeCell ref="B52:C52"/>
    <mergeCell ref="B58:R58"/>
    <mergeCell ref="B55:R55"/>
  </mergeCells>
  <printOptions horizontalCentered="1"/>
  <pageMargins left="0.23622047244094491" right="0.23622047244094491" top="0.27559055118110237" bottom="0.23622047244094491" header="0.15748031496062992" footer="0.11811023622047245"/>
  <pageSetup scale="94" orientation="landscape" r:id="rId1"/>
  <colBreaks count="1" manualBreakCount="1">
    <brk id="18"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zoomScaleNormal="100" zoomScaleSheetLayoutView="100" workbookViewId="0">
      <selection activeCell="P3" sqref="P1:P1048576"/>
    </sheetView>
  </sheetViews>
  <sheetFormatPr defaultColWidth="9.140625" defaultRowHeight="12.75" x14ac:dyDescent="0.2"/>
  <cols>
    <col min="1" max="1" width="2.5703125" style="1841" customWidth="1"/>
    <col min="2" max="2" width="2.140625" style="1841" customWidth="1"/>
    <col min="3" max="3" width="59.7109375" style="1841" customWidth="1"/>
    <col min="4" max="4" width="7.140625" style="1841" customWidth="1"/>
    <col min="5" max="5" width="6.140625" style="1842" customWidth="1"/>
    <col min="6" max="6" width="6.140625" style="1843" customWidth="1"/>
    <col min="7" max="12" width="6.140625" style="1761" customWidth="1"/>
    <col min="13" max="13" width="1.28515625" style="1761" customWidth="1"/>
    <col min="14" max="14" width="2.140625" style="1761" customWidth="1"/>
    <col min="15" max="15" width="1.28515625" style="1844" customWidth="1"/>
    <col min="16" max="17" width="6.140625" style="1761" customWidth="1"/>
    <col min="18" max="18" width="1.28515625" style="1761" customWidth="1"/>
    <col min="19" max="19" width="9.140625" style="1760" customWidth="1"/>
    <col min="20" max="20" width="9.140625" style="1761" customWidth="1"/>
    <col min="21" max="21" width="9.140625" style="1762" customWidth="1"/>
    <col min="22" max="22" width="9.140625" style="1761" customWidth="1"/>
    <col min="23" max="16384" width="9.140625" style="1761"/>
  </cols>
  <sheetData>
    <row r="1" spans="1:21" s="2021" customFormat="1" ht="32.25" customHeight="1" x14ac:dyDescent="0.25">
      <c r="A1" s="2301" t="s">
        <v>563</v>
      </c>
      <c r="B1" s="2301"/>
      <c r="C1" s="2301"/>
      <c r="D1" s="2301"/>
      <c r="E1" s="2301"/>
      <c r="F1" s="2301"/>
      <c r="G1" s="2301"/>
      <c r="H1" s="2301"/>
      <c r="I1" s="2301"/>
      <c r="J1" s="2301"/>
      <c r="K1" s="2301"/>
      <c r="L1" s="2301"/>
      <c r="M1" s="2301"/>
      <c r="N1" s="2301"/>
      <c r="O1" s="2301"/>
      <c r="P1" s="2301"/>
      <c r="Q1" s="2301"/>
      <c r="R1" s="2301"/>
      <c r="U1" s="2022"/>
    </row>
    <row r="2" spans="1:21" s="1763" customFormat="1" ht="6" customHeight="1" x14ac:dyDescent="0.15">
      <c r="A2" s="2287"/>
      <c r="B2" s="2287"/>
      <c r="C2" s="2287"/>
      <c r="D2" s="2287"/>
      <c r="E2" s="2287"/>
      <c r="F2" s="2287"/>
      <c r="G2" s="2287"/>
      <c r="H2" s="2287"/>
      <c r="I2" s="2287"/>
      <c r="J2" s="2287"/>
      <c r="K2" s="2287"/>
      <c r="L2" s="2287"/>
      <c r="M2" s="2287"/>
      <c r="N2" s="2287"/>
      <c r="O2" s="2287"/>
      <c r="P2" s="2287"/>
      <c r="Q2" s="2287"/>
      <c r="R2" s="2287"/>
    </row>
    <row r="3" spans="1:21" s="1765" customFormat="1" ht="9.9499999999999993" customHeight="1" x14ac:dyDescent="0.15">
      <c r="A3" s="2248" t="s">
        <v>389</v>
      </c>
      <c r="B3" s="2248"/>
      <c r="C3" s="2248"/>
      <c r="D3" s="1426"/>
      <c r="E3" s="1488"/>
      <c r="F3" s="1488"/>
      <c r="G3" s="1488"/>
      <c r="H3" s="1488"/>
      <c r="I3" s="1488"/>
      <c r="J3" s="1488"/>
      <c r="K3" s="1488"/>
      <c r="L3" s="1488"/>
      <c r="M3" s="1424"/>
      <c r="N3" s="1425"/>
      <c r="O3" s="1426"/>
      <c r="P3" s="1060" t="s">
        <v>584</v>
      </c>
      <c r="Q3" s="1060" t="s">
        <v>22</v>
      </c>
      <c r="R3" s="1764"/>
    </row>
    <row r="4" spans="1:21" s="1765" customFormat="1" ht="9.9499999999999993" customHeight="1" x14ac:dyDescent="0.15">
      <c r="A4" s="1063"/>
      <c r="B4" s="1063"/>
      <c r="C4" s="1063"/>
      <c r="D4" s="977" t="s">
        <v>726</v>
      </c>
      <c r="E4" s="978" t="s">
        <v>662</v>
      </c>
      <c r="F4" s="978" t="s">
        <v>633</v>
      </c>
      <c r="G4" s="978" t="s">
        <v>580</v>
      </c>
      <c r="H4" s="978" t="s">
        <v>225</v>
      </c>
      <c r="I4" s="978" t="s">
        <v>481</v>
      </c>
      <c r="J4" s="978" t="s">
        <v>482</v>
      </c>
      <c r="K4" s="978" t="s">
        <v>483</v>
      </c>
      <c r="L4" s="978" t="s">
        <v>484</v>
      </c>
      <c r="M4" s="1428"/>
      <c r="N4" s="1429"/>
      <c r="O4" s="1066"/>
      <c r="P4" s="978" t="s">
        <v>23</v>
      </c>
      <c r="Q4" s="978" t="s">
        <v>23</v>
      </c>
      <c r="R4" s="1766"/>
    </row>
    <row r="5" spans="1:21" s="1765" customFormat="1" ht="9.9499999999999993" customHeight="1" x14ac:dyDescent="0.15">
      <c r="A5" s="1068"/>
      <c r="B5" s="1068"/>
      <c r="C5" s="1068"/>
      <c r="D5" s="1767"/>
      <c r="E5" s="2075"/>
      <c r="F5" s="2075"/>
      <c r="G5" s="2075"/>
      <c r="H5" s="2075"/>
      <c r="I5" s="2075"/>
      <c r="J5" s="2075"/>
      <c r="K5" s="2075"/>
      <c r="L5" s="2075"/>
      <c r="M5" s="1768"/>
      <c r="N5" s="1769"/>
      <c r="O5" s="1767"/>
      <c r="P5" s="1767"/>
      <c r="Q5" s="1767"/>
      <c r="R5" s="1770"/>
    </row>
    <row r="6" spans="1:21" s="1765" customFormat="1" ht="9.9499999999999993" customHeight="1" x14ac:dyDescent="0.15">
      <c r="A6" s="2247" t="s">
        <v>503</v>
      </c>
      <c r="B6" s="2247"/>
      <c r="C6" s="2247"/>
      <c r="D6" s="1771"/>
      <c r="E6" s="1772"/>
      <c r="F6" s="1772"/>
      <c r="G6" s="1772"/>
      <c r="H6" s="1772"/>
      <c r="I6" s="1772"/>
      <c r="J6" s="1772"/>
      <c r="K6" s="1772"/>
      <c r="L6" s="1772"/>
      <c r="M6" s="1773"/>
      <c r="N6" s="1769"/>
      <c r="O6" s="1771"/>
      <c r="P6" s="1772"/>
      <c r="Q6" s="1772"/>
      <c r="R6" s="1774"/>
    </row>
    <row r="7" spans="1:21" s="1765" customFormat="1" ht="9.9499999999999993" customHeight="1" x14ac:dyDescent="0.15">
      <c r="A7" s="1261"/>
      <c r="B7" s="2365" t="s">
        <v>512</v>
      </c>
      <c r="C7" s="2365"/>
      <c r="D7" s="996">
        <v>249</v>
      </c>
      <c r="E7" s="997">
        <v>238</v>
      </c>
      <c r="F7" s="997">
        <v>233</v>
      </c>
      <c r="G7" s="997">
        <v>224</v>
      </c>
      <c r="H7" s="997">
        <v>234</v>
      </c>
      <c r="I7" s="997">
        <v>229</v>
      </c>
      <c r="J7" s="997">
        <v>122</v>
      </c>
      <c r="K7" s="997">
        <v>31</v>
      </c>
      <c r="L7" s="997">
        <v>35</v>
      </c>
      <c r="M7" s="998"/>
      <c r="N7" s="1004"/>
      <c r="O7" s="1084"/>
      <c r="P7" s="1246">
        <v>929</v>
      </c>
      <c r="Q7" s="1246">
        <v>417</v>
      </c>
      <c r="R7" s="1492"/>
    </row>
    <row r="8" spans="1:21" s="1765" customFormat="1" ht="9.9499999999999993" customHeight="1" x14ac:dyDescent="0.15">
      <c r="A8" s="1261"/>
      <c r="B8" s="2365" t="s">
        <v>513</v>
      </c>
      <c r="C8" s="2365"/>
      <c r="D8" s="996">
        <v>111</v>
      </c>
      <c r="E8" s="997">
        <v>113</v>
      </c>
      <c r="F8" s="997">
        <v>111</v>
      </c>
      <c r="G8" s="997">
        <v>107</v>
      </c>
      <c r="H8" s="997">
        <v>106</v>
      </c>
      <c r="I8" s="997">
        <v>95</v>
      </c>
      <c r="J8" s="997">
        <v>63</v>
      </c>
      <c r="K8" s="997">
        <v>43</v>
      </c>
      <c r="L8" s="997">
        <v>49</v>
      </c>
      <c r="M8" s="998"/>
      <c r="N8" s="1004"/>
      <c r="O8" s="1084"/>
      <c r="P8" s="1246">
        <v>437</v>
      </c>
      <c r="Q8" s="1246">
        <v>250</v>
      </c>
      <c r="R8" s="1441"/>
    </row>
    <row r="9" spans="1:21" s="1765" customFormat="1" ht="9.9499999999999993" customHeight="1" x14ac:dyDescent="0.15">
      <c r="A9" s="1086"/>
      <c r="B9" s="2365" t="s">
        <v>518</v>
      </c>
      <c r="C9" s="2365"/>
      <c r="D9" s="1033">
        <v>-1</v>
      </c>
      <c r="E9" s="1034">
        <v>-1</v>
      </c>
      <c r="F9" s="1034">
        <v>0</v>
      </c>
      <c r="G9" s="1034">
        <v>3</v>
      </c>
      <c r="H9" s="1034">
        <v>3</v>
      </c>
      <c r="I9" s="1034">
        <v>10</v>
      </c>
      <c r="J9" s="1034">
        <v>3</v>
      </c>
      <c r="K9" s="1034">
        <v>2</v>
      </c>
      <c r="L9" s="1034">
        <v>1</v>
      </c>
      <c r="M9" s="1035"/>
      <c r="N9" s="1004"/>
      <c r="O9" s="1081"/>
      <c r="P9" s="1775">
        <v>5</v>
      </c>
      <c r="Q9" s="1775">
        <v>16</v>
      </c>
      <c r="R9" s="1496"/>
    </row>
    <row r="10" spans="1:21" s="1765" customFormat="1" ht="9.9499999999999993" customHeight="1" x14ac:dyDescent="0.15">
      <c r="A10" s="1086"/>
      <c r="B10" s="2328" t="s">
        <v>866</v>
      </c>
      <c r="C10" s="2328"/>
      <c r="D10" s="996">
        <f>SUM(D7:D9)</f>
        <v>359</v>
      </c>
      <c r="E10" s="997">
        <f>SUM(E7:E9)</f>
        <v>350</v>
      </c>
      <c r="F10" s="997">
        <f>SUM(F7:F9)</f>
        <v>344</v>
      </c>
      <c r="G10" s="997">
        <f>SUM(G7:G9)</f>
        <v>334</v>
      </c>
      <c r="H10" s="997">
        <f t="shared" ref="H10:J10" si="0">SUM(H7:H9)</f>
        <v>343</v>
      </c>
      <c r="I10" s="997">
        <f t="shared" si="0"/>
        <v>334</v>
      </c>
      <c r="J10" s="997">
        <f t="shared" si="0"/>
        <v>188</v>
      </c>
      <c r="K10" s="997">
        <f t="shared" ref="K10" si="1">SUM(K7:K9)</f>
        <v>76</v>
      </c>
      <c r="L10" s="997">
        <f t="shared" ref="L10" si="2">SUM(L7:L9)</f>
        <v>85</v>
      </c>
      <c r="M10" s="998"/>
      <c r="N10" s="1004"/>
      <c r="O10" s="1084"/>
      <c r="P10" s="1246">
        <f t="shared" ref="P10" si="3">SUM(P7:P9)</f>
        <v>1371</v>
      </c>
      <c r="Q10" s="1246">
        <f t="shared" ref="Q10" si="4">SUM(Q7:Q9)</f>
        <v>683</v>
      </c>
      <c r="R10" s="1441"/>
    </row>
    <row r="11" spans="1:21" s="1765" customFormat="1" ht="9.9499999999999993" customHeight="1" x14ac:dyDescent="0.15">
      <c r="A11" s="1086"/>
      <c r="B11" s="2328" t="s">
        <v>867</v>
      </c>
      <c r="C11" s="2328"/>
      <c r="D11" s="996">
        <v>4</v>
      </c>
      <c r="E11" s="997">
        <v>17</v>
      </c>
      <c r="F11" s="997">
        <v>22</v>
      </c>
      <c r="G11" s="997">
        <v>10</v>
      </c>
      <c r="H11" s="997">
        <v>3</v>
      </c>
      <c r="I11" s="1017">
        <v>12</v>
      </c>
      <c r="J11" s="1017">
        <v>15</v>
      </c>
      <c r="K11" s="1017">
        <v>0</v>
      </c>
      <c r="L11" s="1017">
        <v>2</v>
      </c>
      <c r="M11" s="998"/>
      <c r="N11" s="1004"/>
      <c r="O11" s="1084"/>
      <c r="P11" s="1254">
        <v>52</v>
      </c>
      <c r="Q11" s="1254">
        <v>29</v>
      </c>
      <c r="R11" s="1441"/>
    </row>
    <row r="12" spans="1:21" s="1765" customFormat="1" ht="9.9499999999999993" customHeight="1" x14ac:dyDescent="0.15">
      <c r="A12" s="1086"/>
      <c r="B12" s="2327" t="s">
        <v>868</v>
      </c>
      <c r="C12" s="2327"/>
      <c r="D12" s="1033">
        <v>8</v>
      </c>
      <c r="E12" s="1034">
        <v>13</v>
      </c>
      <c r="F12" s="1034">
        <v>-11</v>
      </c>
      <c r="G12" s="1034">
        <v>-1</v>
      </c>
      <c r="H12" s="1034">
        <v>8</v>
      </c>
      <c r="I12" s="1034">
        <v>26</v>
      </c>
      <c r="J12" s="1034">
        <v>11</v>
      </c>
      <c r="K12" s="1034" t="s">
        <v>212</v>
      </c>
      <c r="L12" s="1034" t="s">
        <v>212</v>
      </c>
      <c r="M12" s="1035"/>
      <c r="N12" s="1004"/>
      <c r="O12" s="1081"/>
      <c r="P12" s="1775">
        <v>9</v>
      </c>
      <c r="Q12" s="1775">
        <v>37</v>
      </c>
      <c r="R12" s="1776"/>
    </row>
    <row r="13" spans="1:21" s="1765" customFormat="1" ht="9.75" customHeight="1" x14ac:dyDescent="0.15">
      <c r="A13" s="1086"/>
      <c r="B13" s="2328" t="s">
        <v>515</v>
      </c>
      <c r="C13" s="2328"/>
      <c r="D13" s="996">
        <f>SUM(D11:D12)</f>
        <v>12</v>
      </c>
      <c r="E13" s="997">
        <f>SUM(E11:E12)</f>
        <v>30</v>
      </c>
      <c r="F13" s="997">
        <f>SUM(F11:F12)</f>
        <v>11</v>
      </c>
      <c r="G13" s="997">
        <f>SUM(G11:G12)</f>
        <v>9</v>
      </c>
      <c r="H13" s="997">
        <f t="shared" ref="H13:J13" si="5">SUM(H11:H12)</f>
        <v>11</v>
      </c>
      <c r="I13" s="997">
        <f t="shared" si="5"/>
        <v>38</v>
      </c>
      <c r="J13" s="997">
        <f t="shared" si="5"/>
        <v>26</v>
      </c>
      <c r="K13" s="997">
        <f t="shared" ref="K13" si="6">SUM(K11:K12)</f>
        <v>0</v>
      </c>
      <c r="L13" s="997">
        <f t="shared" ref="L13" si="7">SUM(L11:L12)</f>
        <v>2</v>
      </c>
      <c r="M13" s="998"/>
      <c r="N13" s="1004"/>
      <c r="O13" s="1480"/>
      <c r="P13" s="992">
        <f t="shared" ref="P13" si="8">SUM(P11:P12)</f>
        <v>61</v>
      </c>
      <c r="Q13" s="992">
        <f t="shared" ref="Q13" si="9">SUM(Q11:Q12)</f>
        <v>66</v>
      </c>
      <c r="R13" s="1441"/>
    </row>
    <row r="14" spans="1:21" s="1765" customFormat="1" ht="9.9499999999999993" customHeight="1" x14ac:dyDescent="0.15">
      <c r="A14" s="1261"/>
      <c r="B14" s="2328" t="s">
        <v>488</v>
      </c>
      <c r="C14" s="2328"/>
      <c r="D14" s="1046">
        <v>205</v>
      </c>
      <c r="E14" s="1047">
        <v>201</v>
      </c>
      <c r="F14" s="1047">
        <v>189</v>
      </c>
      <c r="G14" s="1047">
        <v>199</v>
      </c>
      <c r="H14" s="1047">
        <v>205</v>
      </c>
      <c r="I14" s="1047">
        <v>186</v>
      </c>
      <c r="J14" s="1047">
        <v>120</v>
      </c>
      <c r="K14" s="1047">
        <v>53</v>
      </c>
      <c r="L14" s="1047">
        <v>56</v>
      </c>
      <c r="M14" s="1035"/>
      <c r="N14" s="1004"/>
      <c r="O14" s="1469"/>
      <c r="P14" s="1777">
        <v>794</v>
      </c>
      <c r="Q14" s="1777">
        <v>415</v>
      </c>
      <c r="R14" s="1776"/>
    </row>
    <row r="15" spans="1:21" s="1765" customFormat="1" ht="9.9499999999999993" customHeight="1" x14ac:dyDescent="0.15">
      <c r="A15" s="1778"/>
      <c r="B15" s="2328" t="s">
        <v>489</v>
      </c>
      <c r="C15" s="2328"/>
      <c r="D15" s="996">
        <f>D10-D13-D14</f>
        <v>142</v>
      </c>
      <c r="E15" s="997">
        <f>E10-E13-E14</f>
        <v>119</v>
      </c>
      <c r="F15" s="997">
        <f>F10-F13-F14</f>
        <v>144</v>
      </c>
      <c r="G15" s="997">
        <f>G10-G13-G14</f>
        <v>126</v>
      </c>
      <c r="H15" s="997">
        <f t="shared" ref="H15:J15" si="10">H10-H13-H14</f>
        <v>127</v>
      </c>
      <c r="I15" s="997">
        <f t="shared" si="10"/>
        <v>110</v>
      </c>
      <c r="J15" s="997">
        <f t="shared" si="10"/>
        <v>42</v>
      </c>
      <c r="K15" s="997">
        <f t="shared" ref="K15" si="11">K10-K13-K14</f>
        <v>23</v>
      </c>
      <c r="L15" s="997">
        <f t="shared" ref="L15" si="12">L10-L13-L14</f>
        <v>27</v>
      </c>
      <c r="M15" s="998"/>
      <c r="N15" s="1004"/>
      <c r="O15" s="1084"/>
      <c r="P15" s="1246">
        <f t="shared" ref="P15" si="13">P10-P13-P14</f>
        <v>516</v>
      </c>
      <c r="Q15" s="1246">
        <f t="shared" ref="Q15" si="14">Q10-Q13-Q14</f>
        <v>202</v>
      </c>
      <c r="R15" s="1441"/>
    </row>
    <row r="16" spans="1:21" s="1765" customFormat="1" ht="9.9499999999999993" customHeight="1" x14ac:dyDescent="0.15">
      <c r="A16" s="1779"/>
      <c r="B16" s="2328" t="s">
        <v>869</v>
      </c>
      <c r="C16" s="2328"/>
      <c r="D16" s="996">
        <v>16</v>
      </c>
      <c r="E16" s="997">
        <v>17</v>
      </c>
      <c r="F16" s="997">
        <v>20</v>
      </c>
      <c r="G16" s="997">
        <v>19</v>
      </c>
      <c r="H16" s="997">
        <v>20</v>
      </c>
      <c r="I16" s="1004">
        <v>24</v>
      </c>
      <c r="J16" s="1004">
        <v>10</v>
      </c>
      <c r="K16" s="1004">
        <v>4</v>
      </c>
      <c r="L16" s="1004">
        <v>6</v>
      </c>
      <c r="M16" s="998"/>
      <c r="N16" s="1004"/>
      <c r="O16" s="1480"/>
      <c r="P16" s="992">
        <v>76</v>
      </c>
      <c r="Q16" s="992">
        <v>44</v>
      </c>
      <c r="R16" s="1441"/>
    </row>
    <row r="17" spans="1:18" s="1765" customFormat="1" ht="9.9499999999999993" customHeight="1" x14ac:dyDescent="0.15">
      <c r="A17" s="2337" t="s">
        <v>82</v>
      </c>
      <c r="B17" s="2337"/>
      <c r="C17" s="2337"/>
      <c r="D17" s="1007">
        <f>D15-D16</f>
        <v>126</v>
      </c>
      <c r="E17" s="2035">
        <f>E15-E16</f>
        <v>102</v>
      </c>
      <c r="F17" s="2035">
        <f>F15-F16</f>
        <v>124</v>
      </c>
      <c r="G17" s="2035">
        <f>G15-G16</f>
        <v>107</v>
      </c>
      <c r="H17" s="2035">
        <f t="shared" ref="H17:J17" si="15">H15-H16</f>
        <v>107</v>
      </c>
      <c r="I17" s="2035">
        <f t="shared" si="15"/>
        <v>86</v>
      </c>
      <c r="J17" s="2035">
        <f t="shared" si="15"/>
        <v>32</v>
      </c>
      <c r="K17" s="2035">
        <f t="shared" ref="K17" si="16">K15-K16</f>
        <v>19</v>
      </c>
      <c r="L17" s="2035">
        <f t="shared" ref="L17" si="17">L15-L16</f>
        <v>21</v>
      </c>
      <c r="M17" s="1009"/>
      <c r="N17" s="1004"/>
      <c r="O17" s="1143"/>
      <c r="P17" s="1249">
        <f t="shared" ref="P17" si="18">P15-P16</f>
        <v>440</v>
      </c>
      <c r="Q17" s="1249">
        <f t="shared" ref="Q17" si="19">Q15-Q16</f>
        <v>158</v>
      </c>
      <c r="R17" s="1780"/>
    </row>
    <row r="18" spans="1:18" s="1765" customFormat="1" ht="9.9499999999999993" customHeight="1" x14ac:dyDescent="0.15">
      <c r="A18" s="2329" t="s">
        <v>494</v>
      </c>
      <c r="B18" s="2329"/>
      <c r="C18" s="2329"/>
      <c r="D18" s="996">
        <f>D17</f>
        <v>126</v>
      </c>
      <c r="E18" s="997">
        <f>E17</f>
        <v>102</v>
      </c>
      <c r="F18" s="997">
        <f>F17</f>
        <v>124</v>
      </c>
      <c r="G18" s="997">
        <f>G17</f>
        <v>107</v>
      </c>
      <c r="H18" s="997">
        <f t="shared" ref="H18:J18" si="20">H17</f>
        <v>107</v>
      </c>
      <c r="I18" s="997">
        <f t="shared" si="20"/>
        <v>86</v>
      </c>
      <c r="J18" s="997">
        <f t="shared" si="20"/>
        <v>32</v>
      </c>
      <c r="K18" s="997">
        <f t="shared" ref="K18" si="21">K17</f>
        <v>19</v>
      </c>
      <c r="L18" s="997">
        <f t="shared" ref="L18" si="22">L17</f>
        <v>21</v>
      </c>
      <c r="M18" s="1781"/>
      <c r="N18" s="1004"/>
      <c r="O18" s="1782"/>
      <c r="P18" s="1783">
        <f t="shared" ref="P18" si="23">P17</f>
        <v>440</v>
      </c>
      <c r="Q18" s="1783">
        <f t="shared" ref="Q18" si="24">Q17</f>
        <v>158</v>
      </c>
      <c r="R18" s="1784"/>
    </row>
    <row r="19" spans="1:18" s="1765" customFormat="1" ht="9.9499999999999993" customHeight="1" x14ac:dyDescent="0.15">
      <c r="A19" s="1068"/>
      <c r="B19" s="1068"/>
      <c r="C19" s="1068"/>
      <c r="D19" s="1010"/>
      <c r="E19" s="2035"/>
      <c r="F19" s="2035"/>
      <c r="G19" s="2035"/>
      <c r="H19" s="2035"/>
      <c r="I19" s="2035"/>
      <c r="J19" s="2035"/>
      <c r="K19" s="2035"/>
      <c r="L19" s="2035"/>
      <c r="M19" s="1008"/>
      <c r="N19" s="1004"/>
      <c r="O19" s="1008"/>
      <c r="P19" s="1249"/>
      <c r="Q19" s="1249"/>
      <c r="R19" s="1070"/>
    </row>
    <row r="20" spans="1:18" s="1765" customFormat="1" ht="9.9499999999999993" customHeight="1" x14ac:dyDescent="0.15">
      <c r="A20" s="2247" t="s">
        <v>866</v>
      </c>
      <c r="B20" s="2247"/>
      <c r="C20" s="2247"/>
      <c r="D20" s="2147"/>
      <c r="E20" s="1785"/>
      <c r="F20" s="1785"/>
      <c r="G20" s="1785"/>
      <c r="H20" s="1785"/>
      <c r="I20" s="1785"/>
      <c r="J20" s="1785"/>
      <c r="K20" s="1785"/>
      <c r="L20" s="1785"/>
      <c r="M20" s="998"/>
      <c r="N20" s="1004"/>
      <c r="O20" s="1786"/>
      <c r="P20" s="1787"/>
      <c r="Q20" s="1787"/>
      <c r="R20" s="1788"/>
    </row>
    <row r="21" spans="1:18" s="1765" customFormat="1" ht="9.9499999999999993" customHeight="1" x14ac:dyDescent="0.15">
      <c r="A21" s="1261"/>
      <c r="B21" s="2368" t="s">
        <v>870</v>
      </c>
      <c r="C21" s="2368"/>
      <c r="D21" s="996">
        <v>259</v>
      </c>
      <c r="E21" s="997">
        <v>246</v>
      </c>
      <c r="F21" s="997">
        <v>244</v>
      </c>
      <c r="G21" s="997">
        <v>236</v>
      </c>
      <c r="H21" s="997">
        <v>233</v>
      </c>
      <c r="I21" s="997">
        <v>241</v>
      </c>
      <c r="J21" s="997">
        <v>122</v>
      </c>
      <c r="K21" s="997">
        <v>33</v>
      </c>
      <c r="L21" s="997">
        <v>32</v>
      </c>
      <c r="M21" s="998"/>
      <c r="N21" s="1004"/>
      <c r="O21" s="1084"/>
      <c r="P21" s="1246">
        <v>959</v>
      </c>
      <c r="Q21" s="1246">
        <v>428</v>
      </c>
      <c r="R21" s="1441"/>
    </row>
    <row r="22" spans="1:18" s="1765" customFormat="1" ht="9.9499999999999993" customHeight="1" x14ac:dyDescent="0.15">
      <c r="A22" s="1086"/>
      <c r="B22" s="2365" t="s">
        <v>505</v>
      </c>
      <c r="C22" s="2365"/>
      <c r="D22" s="996">
        <v>100</v>
      </c>
      <c r="E22" s="997">
        <v>104</v>
      </c>
      <c r="F22" s="997">
        <v>100</v>
      </c>
      <c r="G22" s="997">
        <v>98</v>
      </c>
      <c r="H22" s="997">
        <v>110</v>
      </c>
      <c r="I22" s="1017">
        <v>93</v>
      </c>
      <c r="J22" s="1017">
        <v>66</v>
      </c>
      <c r="K22" s="1017">
        <v>43</v>
      </c>
      <c r="L22" s="1017">
        <v>53</v>
      </c>
      <c r="M22" s="998"/>
      <c r="N22" s="1004"/>
      <c r="O22" s="1088"/>
      <c r="P22" s="1254">
        <v>412</v>
      </c>
      <c r="Q22" s="1254">
        <v>255</v>
      </c>
      <c r="R22" s="1441"/>
    </row>
    <row r="23" spans="1:18" s="1765" customFormat="1" ht="9.9499999999999993" customHeight="1" x14ac:dyDescent="0.15">
      <c r="A23" s="1789"/>
      <c r="B23" s="1789"/>
      <c r="C23" s="1789"/>
      <c r="D23" s="1007">
        <f>SUM(D21:D22)</f>
        <v>359</v>
      </c>
      <c r="E23" s="2035">
        <f>SUM(E21:E22)</f>
        <v>350</v>
      </c>
      <c r="F23" s="2035">
        <f>SUM(F21:F22)</f>
        <v>344</v>
      </c>
      <c r="G23" s="2035">
        <f>SUM(G21:G22)</f>
        <v>334</v>
      </c>
      <c r="H23" s="2035">
        <f t="shared" ref="H23:J23" si="25">SUM(H21:H22)</f>
        <v>343</v>
      </c>
      <c r="I23" s="2035">
        <f t="shared" si="25"/>
        <v>334</v>
      </c>
      <c r="J23" s="2035">
        <f t="shared" si="25"/>
        <v>188</v>
      </c>
      <c r="K23" s="2035">
        <f t="shared" ref="K23" si="26">SUM(K21:K22)</f>
        <v>76</v>
      </c>
      <c r="L23" s="2035">
        <f t="shared" ref="L23" si="27">SUM(L21:L22)</f>
        <v>85</v>
      </c>
      <c r="M23" s="1009"/>
      <c r="N23" s="1004"/>
      <c r="O23" s="1143"/>
      <c r="P23" s="1249">
        <f t="shared" ref="P23" si="28">SUM(P21:P22)</f>
        <v>1371</v>
      </c>
      <c r="Q23" s="1249">
        <f t="shared" ref="Q23" si="29">SUM(Q21:Q22)</f>
        <v>683</v>
      </c>
      <c r="R23" s="1465"/>
    </row>
    <row r="24" spans="1:18" s="1765" customFormat="1" ht="9.9499999999999993" customHeight="1" x14ac:dyDescent="0.15">
      <c r="A24" s="1790"/>
      <c r="B24" s="1790"/>
      <c r="C24" s="1790"/>
      <c r="D24" s="1010"/>
      <c r="E24" s="2035"/>
      <c r="F24" s="2035"/>
      <c r="G24" s="2035"/>
      <c r="H24" s="2035"/>
      <c r="I24" s="2035"/>
      <c r="J24" s="2035"/>
      <c r="K24" s="2035"/>
      <c r="L24" s="2035"/>
      <c r="M24" s="1008"/>
      <c r="N24" s="1004"/>
      <c r="O24" s="1008"/>
      <c r="P24" s="1249"/>
      <c r="Q24" s="1249"/>
      <c r="R24" s="1070"/>
    </row>
    <row r="25" spans="1:18" s="1765" customFormat="1" ht="9.9499999999999993" customHeight="1" x14ac:dyDescent="0.15">
      <c r="A25" s="2366" t="s">
        <v>506</v>
      </c>
      <c r="B25" s="2366"/>
      <c r="C25" s="2366"/>
      <c r="D25" s="2147"/>
      <c r="E25" s="1785"/>
      <c r="F25" s="1785"/>
      <c r="G25" s="1785"/>
      <c r="H25" s="1785"/>
      <c r="I25" s="1785"/>
      <c r="J25" s="1785"/>
      <c r="K25" s="1785"/>
      <c r="L25" s="1785"/>
      <c r="M25" s="998"/>
      <c r="N25" s="1004"/>
      <c r="O25" s="1786"/>
      <c r="P25" s="1787"/>
      <c r="Q25" s="1787"/>
      <c r="R25" s="1791"/>
    </row>
    <row r="26" spans="1:18" s="1765" customFormat="1" ht="9.9499999999999993" customHeight="1" x14ac:dyDescent="0.15">
      <c r="A26" s="1792"/>
      <c r="B26" s="2365" t="s">
        <v>871</v>
      </c>
      <c r="C26" s="2365"/>
      <c r="D26" s="996">
        <v>12675</v>
      </c>
      <c r="E26" s="997">
        <v>12322</v>
      </c>
      <c r="F26" s="997">
        <v>11839</v>
      </c>
      <c r="G26" s="997">
        <v>11467</v>
      </c>
      <c r="H26" s="997">
        <v>11157</v>
      </c>
      <c r="I26" s="997">
        <v>10939</v>
      </c>
      <c r="J26" s="997">
        <v>4372</v>
      </c>
      <c r="K26" s="997">
        <v>12</v>
      </c>
      <c r="L26" s="997">
        <v>4</v>
      </c>
      <c r="M26" s="1793"/>
      <c r="N26" s="1004"/>
      <c r="O26" s="1084"/>
      <c r="P26" s="1246">
        <v>11706</v>
      </c>
      <c r="Q26" s="1246">
        <v>3759</v>
      </c>
      <c r="R26" s="1441"/>
    </row>
    <row r="27" spans="1:18" s="1765" customFormat="1" ht="9.9499999999999993" customHeight="1" x14ac:dyDescent="0.15">
      <c r="A27" s="1792"/>
      <c r="B27" s="2365" t="s">
        <v>872</v>
      </c>
      <c r="C27" s="2365"/>
      <c r="D27" s="996">
        <v>11347</v>
      </c>
      <c r="E27" s="997">
        <v>10981</v>
      </c>
      <c r="F27" s="997">
        <v>10957</v>
      </c>
      <c r="G27" s="997">
        <v>10848</v>
      </c>
      <c r="H27" s="997">
        <v>10781</v>
      </c>
      <c r="I27" s="997">
        <v>10899</v>
      </c>
      <c r="J27" s="997">
        <v>8414</v>
      </c>
      <c r="K27" s="1017">
        <v>6485</v>
      </c>
      <c r="L27" s="1017">
        <v>6417</v>
      </c>
      <c r="M27" s="1794"/>
      <c r="N27" s="1004"/>
      <c r="O27" s="1088"/>
      <c r="P27" s="1254">
        <v>10899</v>
      </c>
      <c r="Q27" s="1254">
        <v>8022</v>
      </c>
      <c r="R27" s="1441"/>
    </row>
    <row r="28" spans="1:18" s="1765" customFormat="1" ht="9.9499999999999993" customHeight="1" x14ac:dyDescent="0.15">
      <c r="A28" s="1792"/>
      <c r="B28" s="2365" t="s">
        <v>873</v>
      </c>
      <c r="C28" s="2365"/>
      <c r="D28" s="996">
        <v>1124</v>
      </c>
      <c r="E28" s="997">
        <v>1100</v>
      </c>
      <c r="F28" s="997">
        <v>1023</v>
      </c>
      <c r="G28" s="997">
        <v>963</v>
      </c>
      <c r="H28" s="997">
        <v>963</v>
      </c>
      <c r="I28" s="997">
        <v>1010</v>
      </c>
      <c r="J28" s="997">
        <v>473</v>
      </c>
      <c r="K28" s="1017">
        <v>99</v>
      </c>
      <c r="L28" s="1017">
        <v>44</v>
      </c>
      <c r="M28" s="1794"/>
      <c r="N28" s="1004"/>
      <c r="O28" s="1088"/>
      <c r="P28" s="1254">
        <v>1006</v>
      </c>
      <c r="Q28" s="1254">
        <v>401</v>
      </c>
      <c r="R28" s="1441"/>
    </row>
    <row r="29" spans="1:18" s="1765" customFormat="1" ht="9.9499999999999993" customHeight="1" x14ac:dyDescent="0.15">
      <c r="A29" s="1792"/>
      <c r="B29" s="2365" t="s">
        <v>874</v>
      </c>
      <c r="C29" s="2365"/>
      <c r="D29" s="996">
        <v>30848</v>
      </c>
      <c r="E29" s="997">
        <v>29368</v>
      </c>
      <c r="F29" s="997">
        <v>28656</v>
      </c>
      <c r="G29" s="997">
        <v>28042</v>
      </c>
      <c r="H29" s="997">
        <v>28054</v>
      </c>
      <c r="I29" s="997">
        <v>27553</v>
      </c>
      <c r="J29" s="997">
        <v>15741</v>
      </c>
      <c r="K29" s="1017">
        <v>6625</v>
      </c>
      <c r="L29" s="1017">
        <v>6515</v>
      </c>
      <c r="M29" s="1794"/>
      <c r="N29" s="1004"/>
      <c r="O29" s="1088"/>
      <c r="P29" s="1254">
        <v>28541</v>
      </c>
      <c r="Q29" s="1254">
        <v>13968</v>
      </c>
      <c r="R29" s="1441"/>
    </row>
    <row r="30" spans="1:18" s="1765" customFormat="1" ht="9.9499999999999993" customHeight="1" x14ac:dyDescent="0.15">
      <c r="A30" s="1792"/>
      <c r="B30" s="2365" t="s">
        <v>519</v>
      </c>
      <c r="C30" s="2365"/>
      <c r="D30" s="996">
        <v>5670</v>
      </c>
      <c r="E30" s="997">
        <v>5519</v>
      </c>
      <c r="F30" s="997">
        <v>5486</v>
      </c>
      <c r="G30" s="997">
        <v>5598</v>
      </c>
      <c r="H30" s="997">
        <v>5785</v>
      </c>
      <c r="I30" s="997">
        <v>5452</v>
      </c>
      <c r="J30" s="997">
        <v>2473</v>
      </c>
      <c r="K30" s="1017">
        <v>50</v>
      </c>
      <c r="L30" s="1017">
        <v>58</v>
      </c>
      <c r="M30" s="1794"/>
      <c r="N30" s="1004"/>
      <c r="O30" s="1088"/>
      <c r="P30" s="1254">
        <v>5596</v>
      </c>
      <c r="Q30" s="1254">
        <v>1973</v>
      </c>
      <c r="R30" s="1441"/>
    </row>
    <row r="31" spans="1:18" s="1765" customFormat="1" ht="9.9499999999999993" customHeight="1" x14ac:dyDescent="0.15">
      <c r="A31" s="1792"/>
      <c r="B31" s="2365" t="s">
        <v>520</v>
      </c>
      <c r="C31" s="2365"/>
      <c r="D31" s="996">
        <v>13525</v>
      </c>
      <c r="E31" s="997">
        <v>12247</v>
      </c>
      <c r="F31" s="997">
        <v>11565</v>
      </c>
      <c r="G31" s="997">
        <v>11192</v>
      </c>
      <c r="H31" s="997">
        <v>11209</v>
      </c>
      <c r="I31" s="997">
        <v>10723</v>
      </c>
      <c r="J31" s="997">
        <v>4234</v>
      </c>
      <c r="K31" s="1017">
        <v>31</v>
      </c>
      <c r="L31" s="1017">
        <v>31</v>
      </c>
      <c r="M31" s="1794"/>
      <c r="N31" s="1004"/>
      <c r="O31" s="1088"/>
      <c r="P31" s="1254">
        <v>11561</v>
      </c>
      <c r="Q31" s="1254">
        <v>3684</v>
      </c>
      <c r="R31" s="1441"/>
    </row>
    <row r="32" spans="1:18" s="1765" customFormat="1" ht="9.9499999999999993" customHeight="1" x14ac:dyDescent="0.15">
      <c r="A32" s="1792"/>
      <c r="B32" s="2365" t="s">
        <v>521</v>
      </c>
      <c r="C32" s="2365"/>
      <c r="D32" s="996">
        <v>61</v>
      </c>
      <c r="E32" s="997">
        <v>265</v>
      </c>
      <c r="F32" s="997">
        <v>230</v>
      </c>
      <c r="G32" s="997">
        <v>102</v>
      </c>
      <c r="H32" s="997">
        <v>54</v>
      </c>
      <c r="I32" s="997">
        <v>197</v>
      </c>
      <c r="J32" s="997">
        <v>413</v>
      </c>
      <c r="K32" s="1017">
        <v>0</v>
      </c>
      <c r="L32" s="1017">
        <v>0</v>
      </c>
      <c r="M32" s="1794"/>
      <c r="N32" s="1004"/>
      <c r="O32" s="1088"/>
      <c r="P32" s="1254">
        <v>164</v>
      </c>
      <c r="Q32" s="1254">
        <v>151</v>
      </c>
      <c r="R32" s="1441"/>
    </row>
    <row r="33" spans="1:18" s="1765" customFormat="1" ht="9.9499999999999993" customHeight="1" x14ac:dyDescent="0.15">
      <c r="A33" s="1792"/>
      <c r="B33" s="2365" t="s">
        <v>875</v>
      </c>
      <c r="C33" s="2365"/>
      <c r="D33" s="1033">
        <v>5380</v>
      </c>
      <c r="E33" s="1034">
        <v>5324</v>
      </c>
      <c r="F33" s="1034">
        <v>5244</v>
      </c>
      <c r="G33" s="1034">
        <v>5160</v>
      </c>
      <c r="H33" s="1034">
        <v>5209</v>
      </c>
      <c r="I33" s="1034">
        <v>5020</v>
      </c>
      <c r="J33" s="1034">
        <v>2359</v>
      </c>
      <c r="K33" s="1034">
        <v>366</v>
      </c>
      <c r="L33" s="1034">
        <v>357</v>
      </c>
      <c r="M33" s="1035"/>
      <c r="N33" s="1004"/>
      <c r="O33" s="1081"/>
      <c r="P33" s="1775">
        <v>5235</v>
      </c>
      <c r="Q33" s="1775">
        <v>2008</v>
      </c>
      <c r="R33" s="1776"/>
    </row>
    <row r="34" spans="1:18" s="1765" customFormat="1" ht="9.9499999999999993" customHeight="1" x14ac:dyDescent="0.15">
      <c r="A34" s="985"/>
      <c r="B34" s="985"/>
      <c r="C34" s="985"/>
      <c r="D34" s="1795"/>
      <c r="E34" s="1796"/>
      <c r="F34" s="1796"/>
      <c r="G34" s="1796"/>
      <c r="H34" s="1796"/>
      <c r="I34" s="1796"/>
      <c r="J34" s="1796"/>
      <c r="K34" s="1796"/>
      <c r="L34" s="1796"/>
      <c r="M34" s="1796"/>
      <c r="N34" s="1797"/>
      <c r="O34" s="1796"/>
      <c r="P34" s="1798"/>
      <c r="Q34" s="1798"/>
      <c r="R34" s="1798"/>
    </row>
    <row r="35" spans="1:18" s="1765" customFormat="1" ht="9.9499999999999993" customHeight="1" x14ac:dyDescent="0.15">
      <c r="A35" s="2366" t="s">
        <v>495</v>
      </c>
      <c r="B35" s="2366"/>
      <c r="C35" s="2366"/>
      <c r="D35" s="2148"/>
      <c r="E35" s="1799"/>
      <c r="F35" s="1799"/>
      <c r="G35" s="1799"/>
      <c r="H35" s="1799"/>
      <c r="I35" s="1799"/>
      <c r="J35" s="1799"/>
      <c r="K35" s="1799"/>
      <c r="L35" s="1799"/>
      <c r="M35" s="1800"/>
      <c r="N35" s="1801"/>
      <c r="O35" s="1802"/>
      <c r="P35" s="1803"/>
      <c r="Q35" s="1803"/>
      <c r="R35" s="1804"/>
    </row>
    <row r="36" spans="1:18" s="1765" customFormat="1" ht="9.9499999999999993" customHeight="1" x14ac:dyDescent="0.15">
      <c r="A36" s="1792"/>
      <c r="B36" s="2365" t="s">
        <v>876</v>
      </c>
      <c r="C36" s="2365"/>
      <c r="D36" s="2149">
        <v>3.32E-2</v>
      </c>
      <c r="E36" s="1805">
        <v>3.3399999999999999E-2</v>
      </c>
      <c r="F36" s="1805">
        <v>3.3700000000000001E-2</v>
      </c>
      <c r="G36" s="1805">
        <v>3.4500000000000003E-2</v>
      </c>
      <c r="H36" s="1805">
        <v>3.2899999999999999E-2</v>
      </c>
      <c r="I36" s="1805">
        <v>3.4599999999999999E-2</v>
      </c>
      <c r="J36" s="1805">
        <v>2.9899999999999999E-2</v>
      </c>
      <c r="K36" s="1805">
        <v>2.0299999999999999E-2</v>
      </c>
      <c r="L36" s="1805">
        <v>1.9900000000000001E-2</v>
      </c>
      <c r="M36" s="1806"/>
      <c r="N36" s="1807"/>
      <c r="O36" s="1808"/>
      <c r="P36" s="1809">
        <v>3.3599999999999998E-2</v>
      </c>
      <c r="Q36" s="1809">
        <v>2.98E-2</v>
      </c>
      <c r="R36" s="1810"/>
    </row>
    <row r="37" spans="1:18" s="1765" customFormat="1" ht="9.9499999999999993" customHeight="1" x14ac:dyDescent="0.15">
      <c r="A37" s="1792"/>
      <c r="B37" s="2365" t="s">
        <v>509</v>
      </c>
      <c r="C37" s="2365"/>
      <c r="D37" s="2150">
        <v>0.57199999999999995</v>
      </c>
      <c r="E37" s="1811">
        <v>0.57599999999999996</v>
      </c>
      <c r="F37" s="1811">
        <v>0.55000000000000004</v>
      </c>
      <c r="G37" s="1811">
        <v>0.59399999999999997</v>
      </c>
      <c r="H37" s="1811">
        <v>0.59599999999999997</v>
      </c>
      <c r="I37" s="1811">
        <v>0.55700000000000005</v>
      </c>
      <c r="J37" s="1811">
        <v>0.64300000000000002</v>
      </c>
      <c r="K37" s="1811">
        <v>0.69699999999999995</v>
      </c>
      <c r="L37" s="1811">
        <v>0.65900000000000003</v>
      </c>
      <c r="M37" s="1812"/>
      <c r="N37" s="1807"/>
      <c r="O37" s="1808"/>
      <c r="P37" s="1813">
        <v>0.57899999999999996</v>
      </c>
      <c r="Q37" s="1813">
        <v>0.61</v>
      </c>
      <c r="R37" s="1810"/>
    </row>
    <row r="38" spans="1:18" s="1765" customFormat="1" ht="9.9499999999999993" customHeight="1" x14ac:dyDescent="0.15">
      <c r="A38" s="1814"/>
      <c r="B38" s="2365" t="s">
        <v>877</v>
      </c>
      <c r="C38" s="2365"/>
      <c r="D38" s="2150">
        <v>0.09</v>
      </c>
      <c r="E38" s="1811">
        <v>7.1999999999999995E-2</v>
      </c>
      <c r="F38" s="1811">
        <v>9.0999999999999998E-2</v>
      </c>
      <c r="G38" s="1811">
        <v>8.2000000000000003E-2</v>
      </c>
      <c r="H38" s="1811">
        <v>7.9000000000000001E-2</v>
      </c>
      <c r="I38" s="1811">
        <v>6.4000000000000001E-2</v>
      </c>
      <c r="J38" s="1811">
        <v>5.1999999999999998E-2</v>
      </c>
      <c r="K38" s="1811">
        <v>0.21099999999999999</v>
      </c>
      <c r="L38" s="1815">
        <v>0.24</v>
      </c>
      <c r="M38" s="1816"/>
      <c r="N38" s="1817"/>
      <c r="O38" s="1818"/>
      <c r="P38" s="1819">
        <v>8.1000000000000003E-2</v>
      </c>
      <c r="Q38" s="1819">
        <v>7.4999999999999997E-2</v>
      </c>
      <c r="R38" s="1820"/>
    </row>
    <row r="39" spans="1:18" s="1765" customFormat="1" ht="9.9499999999999993" customHeight="1" x14ac:dyDescent="0.15">
      <c r="A39" s="1821"/>
      <c r="B39" s="2365" t="s">
        <v>494</v>
      </c>
      <c r="C39" s="2365"/>
      <c r="D39" s="996">
        <f>D18</f>
        <v>126</v>
      </c>
      <c r="E39" s="997">
        <f>E18</f>
        <v>102</v>
      </c>
      <c r="F39" s="997">
        <f>F18</f>
        <v>124</v>
      </c>
      <c r="G39" s="997">
        <f>G18</f>
        <v>107</v>
      </c>
      <c r="H39" s="997">
        <f t="shared" ref="H39:J39" si="30">H18</f>
        <v>107</v>
      </c>
      <c r="I39" s="997">
        <f t="shared" si="30"/>
        <v>86</v>
      </c>
      <c r="J39" s="997">
        <f t="shared" si="30"/>
        <v>32</v>
      </c>
      <c r="K39" s="997">
        <f t="shared" ref="K39" si="31">K18</f>
        <v>19</v>
      </c>
      <c r="L39" s="997">
        <f t="shared" ref="L39" si="32">L18</f>
        <v>21</v>
      </c>
      <c r="M39" s="998"/>
      <c r="N39" s="1822"/>
      <c r="O39" s="1084"/>
      <c r="P39" s="1246">
        <f t="shared" ref="P39" si="33">P18</f>
        <v>440</v>
      </c>
      <c r="Q39" s="1246">
        <f t="shared" ref="Q39" si="34">Q18</f>
        <v>158</v>
      </c>
      <c r="R39" s="1820"/>
    </row>
    <row r="40" spans="1:18" s="1765" customFormat="1" ht="9.9499999999999993" customHeight="1" x14ac:dyDescent="0.15">
      <c r="A40" s="1814"/>
      <c r="B40" s="2365" t="s">
        <v>878</v>
      </c>
      <c r="C40" s="2365"/>
      <c r="D40" s="996">
        <v>-134</v>
      </c>
      <c r="E40" s="997">
        <v>-134</v>
      </c>
      <c r="F40" s="997">
        <v>-130</v>
      </c>
      <c r="G40" s="997">
        <v>-124</v>
      </c>
      <c r="H40" s="997">
        <v>-129</v>
      </c>
      <c r="I40" s="1031">
        <v>-125</v>
      </c>
      <c r="J40" s="1031">
        <v>-60</v>
      </c>
      <c r="K40" s="1031">
        <v>-9</v>
      </c>
      <c r="L40" s="1031">
        <v>-8</v>
      </c>
      <c r="M40" s="998"/>
      <c r="N40" s="1823"/>
      <c r="O40" s="1104"/>
      <c r="P40" s="1777">
        <v>-517</v>
      </c>
      <c r="Q40" s="1777">
        <v>-202</v>
      </c>
      <c r="R40" s="1441"/>
    </row>
    <row r="41" spans="1:18" s="1765" customFormat="1" ht="10.5" customHeight="1" x14ac:dyDescent="0.15">
      <c r="A41" s="1824"/>
      <c r="B41" s="2365" t="s">
        <v>879</v>
      </c>
      <c r="C41" s="2365"/>
      <c r="D41" s="1007">
        <f>SUM(D39:D40)</f>
        <v>-8</v>
      </c>
      <c r="E41" s="2035">
        <f>SUM(E39:E40)</f>
        <v>-32</v>
      </c>
      <c r="F41" s="2035">
        <f>SUM(F39:F40)</f>
        <v>-6</v>
      </c>
      <c r="G41" s="2035">
        <f>SUM(G39:G40)</f>
        <v>-17</v>
      </c>
      <c r="H41" s="2035">
        <f t="shared" ref="H41:J41" si="35">SUM(H39:H40)</f>
        <v>-22</v>
      </c>
      <c r="I41" s="2035">
        <f t="shared" si="35"/>
        <v>-39</v>
      </c>
      <c r="J41" s="2035">
        <f t="shared" si="35"/>
        <v>-28</v>
      </c>
      <c r="K41" s="2035">
        <f t="shared" ref="K41" si="36">SUM(K39:K40)</f>
        <v>10</v>
      </c>
      <c r="L41" s="2035">
        <f t="shared" ref="L41" si="37">SUM(L39:L40)</f>
        <v>13</v>
      </c>
      <c r="M41" s="1825"/>
      <c r="N41" s="1826"/>
      <c r="O41" s="1143"/>
      <c r="P41" s="1249">
        <f t="shared" ref="P41" si="38">SUM(P39:P40)</f>
        <v>-77</v>
      </c>
      <c r="Q41" s="1249">
        <f t="shared" ref="Q41" si="39">SUM(Q39:Q40)</f>
        <v>-44</v>
      </c>
      <c r="R41" s="1465"/>
    </row>
    <row r="42" spans="1:18" s="1765" customFormat="1" ht="9.9499999999999993" customHeight="1" x14ac:dyDescent="0.15">
      <c r="A42" s="1827"/>
      <c r="B42" s="1827"/>
      <c r="C42" s="1827"/>
      <c r="D42" s="1014"/>
      <c r="E42" s="1004"/>
      <c r="F42" s="1004"/>
      <c r="G42" s="1004"/>
      <c r="H42" s="1004"/>
      <c r="I42" s="1004"/>
      <c r="J42" s="1004"/>
      <c r="K42" s="1004"/>
      <c r="L42" s="1004"/>
      <c r="M42" s="1004"/>
      <c r="N42" s="1004"/>
      <c r="O42" s="1004"/>
      <c r="P42" s="992"/>
      <c r="Q42" s="992"/>
      <c r="R42" s="1071"/>
    </row>
    <row r="43" spans="1:18" s="1765" customFormat="1" ht="9.9499999999999993" customHeight="1" x14ac:dyDescent="0.15">
      <c r="A43" s="2366" t="s">
        <v>211</v>
      </c>
      <c r="B43" s="2366"/>
      <c r="C43" s="2366"/>
      <c r="D43" s="1022"/>
      <c r="E43" s="1023"/>
      <c r="F43" s="1023"/>
      <c r="G43" s="1023"/>
      <c r="H43" s="1023"/>
      <c r="I43" s="1023"/>
      <c r="J43" s="1023"/>
      <c r="K43" s="1023"/>
      <c r="L43" s="1023"/>
      <c r="M43" s="1024"/>
      <c r="N43" s="1121"/>
      <c r="O43" s="1114"/>
      <c r="P43" s="1026"/>
      <c r="Q43" s="1026"/>
      <c r="R43" s="1828"/>
    </row>
    <row r="44" spans="1:18" s="1765" customFormat="1" ht="9.9499999999999993" customHeight="1" x14ac:dyDescent="0.15">
      <c r="A44" s="1829"/>
      <c r="B44" s="2331" t="s">
        <v>880</v>
      </c>
      <c r="C44" s="2331"/>
      <c r="D44" s="2151"/>
      <c r="E44" s="1830"/>
      <c r="F44" s="1830"/>
      <c r="G44" s="1830"/>
      <c r="H44" s="1830"/>
      <c r="I44" s="1830"/>
      <c r="J44" s="1830"/>
      <c r="K44" s="1830"/>
      <c r="L44" s="1830"/>
      <c r="M44" s="1831"/>
      <c r="N44" s="1098"/>
      <c r="O44" s="1832"/>
      <c r="P44" s="1833"/>
      <c r="Q44" s="1833"/>
      <c r="R44" s="1834"/>
    </row>
    <row r="45" spans="1:18" s="1765" customFormat="1" ht="9.9499999999999993" customHeight="1" x14ac:dyDescent="0.15">
      <c r="A45" s="1255"/>
      <c r="B45" s="1251"/>
      <c r="C45" s="1256" t="s">
        <v>516</v>
      </c>
      <c r="D45" s="996">
        <v>45960</v>
      </c>
      <c r="E45" s="997">
        <v>46128</v>
      </c>
      <c r="F45" s="997">
        <v>47461</v>
      </c>
      <c r="G45" s="997">
        <v>45046</v>
      </c>
      <c r="H45" s="997">
        <v>46911</v>
      </c>
      <c r="I45" s="1004">
        <v>43185</v>
      </c>
      <c r="J45" s="1004">
        <v>32670</v>
      </c>
      <c r="K45" s="1004">
        <v>29051</v>
      </c>
      <c r="L45" s="1004">
        <v>27968</v>
      </c>
      <c r="M45" s="998"/>
      <c r="N45" s="1004"/>
      <c r="O45" s="1104"/>
      <c r="P45" s="992">
        <v>46128</v>
      </c>
      <c r="Q45" s="992">
        <v>43185</v>
      </c>
      <c r="R45" s="1835"/>
    </row>
    <row r="46" spans="1:18" s="1765" customFormat="1" ht="9.9499999999999993" customHeight="1" x14ac:dyDescent="0.15">
      <c r="A46" s="1253"/>
      <c r="B46" s="1253"/>
      <c r="C46" s="1256" t="s">
        <v>107</v>
      </c>
      <c r="D46" s="996">
        <v>14654</v>
      </c>
      <c r="E46" s="997">
        <v>14660</v>
      </c>
      <c r="F46" s="997">
        <v>14355</v>
      </c>
      <c r="G46" s="997">
        <v>14542</v>
      </c>
      <c r="H46" s="997">
        <v>15048</v>
      </c>
      <c r="I46" s="1017">
        <v>14220</v>
      </c>
      <c r="J46" s="1017">
        <v>14141</v>
      </c>
      <c r="K46" s="1017">
        <v>6392</v>
      </c>
      <c r="L46" s="1017">
        <v>6369</v>
      </c>
      <c r="M46" s="998"/>
      <c r="N46" s="1004"/>
      <c r="O46" s="1088"/>
      <c r="P46" s="1254">
        <v>14660</v>
      </c>
      <c r="Q46" s="1254">
        <v>14220</v>
      </c>
      <c r="R46" s="1835"/>
    </row>
    <row r="47" spans="1:18" s="1765" customFormat="1" ht="9.9499999999999993" customHeight="1" x14ac:dyDescent="0.15">
      <c r="A47" s="1836"/>
      <c r="B47" s="1836"/>
      <c r="C47" s="1836"/>
      <c r="D47" s="1007">
        <f>SUM(D45:D46)</f>
        <v>60614</v>
      </c>
      <c r="E47" s="2035">
        <f>SUM(E45:E46)</f>
        <v>60788</v>
      </c>
      <c r="F47" s="2035">
        <f>SUM(F45:F46)</f>
        <v>61816</v>
      </c>
      <c r="G47" s="2035">
        <f>SUM(G45:G46)</f>
        <v>59588</v>
      </c>
      <c r="H47" s="2035">
        <f t="shared" ref="H47:J47" si="40">SUM(H45:H46)</f>
        <v>61959</v>
      </c>
      <c r="I47" s="2035">
        <f t="shared" si="40"/>
        <v>57405</v>
      </c>
      <c r="J47" s="2035">
        <f t="shared" si="40"/>
        <v>46811</v>
      </c>
      <c r="K47" s="2035">
        <f t="shared" ref="K47" si="41">SUM(K45:K46)</f>
        <v>35443</v>
      </c>
      <c r="L47" s="2035">
        <f t="shared" ref="L47" si="42">SUM(L45:L46)</f>
        <v>34337</v>
      </c>
      <c r="M47" s="1009"/>
      <c r="N47" s="1004"/>
      <c r="O47" s="1143"/>
      <c r="P47" s="1249">
        <f t="shared" ref="P47" si="43">SUM(P45:P46)</f>
        <v>60788</v>
      </c>
      <c r="Q47" s="1249">
        <f t="shared" ref="Q47" si="44">SUM(Q45:Q46)</f>
        <v>57405</v>
      </c>
      <c r="R47" s="1465"/>
    </row>
    <row r="48" spans="1:18" s="1765" customFormat="1" ht="9.9499999999999993" customHeight="1" x14ac:dyDescent="0.15">
      <c r="A48" s="1829"/>
      <c r="B48" s="2331" t="s">
        <v>881</v>
      </c>
      <c r="C48" s="2331"/>
      <c r="D48" s="2151"/>
      <c r="E48" s="1830"/>
      <c r="F48" s="1830"/>
      <c r="G48" s="1830"/>
      <c r="H48" s="1830"/>
      <c r="I48" s="1830"/>
      <c r="J48" s="1830"/>
      <c r="K48" s="1830"/>
      <c r="L48" s="1830"/>
      <c r="M48" s="1831"/>
      <c r="N48" s="1098"/>
      <c r="O48" s="1832"/>
      <c r="P48" s="1833"/>
      <c r="Q48" s="1833"/>
      <c r="R48" s="1441"/>
    </row>
    <row r="49" spans="1:18" s="1765" customFormat="1" ht="9.9499999999999993" customHeight="1" x14ac:dyDescent="0.15">
      <c r="A49" s="1255"/>
      <c r="B49" s="1251"/>
      <c r="C49" s="1256" t="s">
        <v>516</v>
      </c>
      <c r="D49" s="996">
        <v>38707</v>
      </c>
      <c r="E49" s="997">
        <v>38567</v>
      </c>
      <c r="F49" s="997">
        <v>39812</v>
      </c>
      <c r="G49" s="997">
        <v>37673</v>
      </c>
      <c r="H49" s="997">
        <v>39265</v>
      </c>
      <c r="I49" s="1004">
        <v>37787</v>
      </c>
      <c r="J49" s="1004">
        <v>27997</v>
      </c>
      <c r="K49" s="1004">
        <v>24879</v>
      </c>
      <c r="L49" s="1004">
        <v>23982</v>
      </c>
      <c r="M49" s="998"/>
      <c r="N49" s="1004"/>
      <c r="O49" s="1104"/>
      <c r="P49" s="992">
        <v>38567</v>
      </c>
      <c r="Q49" s="992">
        <v>37787</v>
      </c>
      <c r="R49" s="1835"/>
    </row>
    <row r="50" spans="1:18" s="1765" customFormat="1" ht="9.9499999999999993" customHeight="1" x14ac:dyDescent="0.15">
      <c r="A50" s="1253"/>
      <c r="B50" s="1253"/>
      <c r="C50" s="1256" t="s">
        <v>107</v>
      </c>
      <c r="D50" s="996">
        <v>7032</v>
      </c>
      <c r="E50" s="997">
        <v>7011</v>
      </c>
      <c r="F50" s="997">
        <v>7266</v>
      </c>
      <c r="G50" s="997">
        <v>8487</v>
      </c>
      <c r="H50" s="997">
        <v>9069</v>
      </c>
      <c r="I50" s="1017">
        <v>7704</v>
      </c>
      <c r="J50" s="1017">
        <v>8498</v>
      </c>
      <c r="K50" s="1017">
        <v>5497</v>
      </c>
      <c r="L50" s="1017">
        <v>5419</v>
      </c>
      <c r="M50" s="998"/>
      <c r="N50" s="1004"/>
      <c r="O50" s="1088"/>
      <c r="P50" s="1254">
        <v>7011</v>
      </c>
      <c r="Q50" s="1254">
        <v>7704</v>
      </c>
      <c r="R50" s="1835"/>
    </row>
    <row r="51" spans="1:18" s="1765" customFormat="1" ht="9.9499999999999993" customHeight="1" x14ac:dyDescent="0.15">
      <c r="A51" s="1837"/>
      <c r="B51" s="1837"/>
      <c r="C51" s="1837"/>
      <c r="D51" s="1007">
        <f>SUM(D49:D50)</f>
        <v>45739</v>
      </c>
      <c r="E51" s="2035">
        <f>SUM(E49:E50)</f>
        <v>45578</v>
      </c>
      <c r="F51" s="2035">
        <f>SUM(F49:F50)</f>
        <v>47078</v>
      </c>
      <c r="G51" s="2035">
        <f>SUM(G49:G50)</f>
        <v>46160</v>
      </c>
      <c r="H51" s="2035">
        <f t="shared" ref="H51:J51" si="45">SUM(H49:H50)</f>
        <v>48334</v>
      </c>
      <c r="I51" s="2035">
        <f t="shared" si="45"/>
        <v>45491</v>
      </c>
      <c r="J51" s="2035">
        <f t="shared" si="45"/>
        <v>36495</v>
      </c>
      <c r="K51" s="2035">
        <f t="shared" ref="K51" si="46">SUM(K49:K50)</f>
        <v>30376</v>
      </c>
      <c r="L51" s="2035">
        <f t="shared" ref="L51" si="47">SUM(L49:L50)</f>
        <v>29401</v>
      </c>
      <c r="M51" s="1009"/>
      <c r="N51" s="1004"/>
      <c r="O51" s="1143"/>
      <c r="P51" s="1249">
        <f t="shared" ref="P51" si="48">SUM(P49:P50)</f>
        <v>45578</v>
      </c>
      <c r="Q51" s="1249">
        <f t="shared" ref="Q51" si="49">SUM(Q49:Q50)</f>
        <v>45491</v>
      </c>
      <c r="R51" s="1465"/>
    </row>
    <row r="52" spans="1:18" s="1765" customFormat="1" ht="9.9499999999999993" customHeight="1" x14ac:dyDescent="0.15">
      <c r="A52" s="1792"/>
      <c r="B52" s="2365" t="s">
        <v>210</v>
      </c>
      <c r="C52" s="2365"/>
      <c r="D52" s="1007">
        <v>1982</v>
      </c>
      <c r="E52" s="1008">
        <v>1947</v>
      </c>
      <c r="F52" s="1008">
        <v>1926</v>
      </c>
      <c r="G52" s="1008">
        <v>1814</v>
      </c>
      <c r="H52" s="1034">
        <v>1746</v>
      </c>
      <c r="I52" s="1034">
        <v>1753</v>
      </c>
      <c r="J52" s="1034">
        <v>1734</v>
      </c>
      <c r="K52" s="1034">
        <v>311</v>
      </c>
      <c r="L52" s="1034">
        <v>310</v>
      </c>
      <c r="M52" s="1035"/>
      <c r="N52" s="1004"/>
      <c r="O52" s="1081"/>
      <c r="P52" s="1775">
        <v>1947</v>
      </c>
      <c r="Q52" s="1775">
        <v>1753</v>
      </c>
      <c r="R52" s="1838"/>
    </row>
    <row r="53" spans="1:18" s="1839" customFormat="1" ht="2.25" customHeight="1" x14ac:dyDescent="0.15">
      <c r="A53" s="2370"/>
      <c r="B53" s="2370"/>
      <c r="C53" s="2370"/>
      <c r="D53" s="2370"/>
      <c r="E53" s="2370"/>
      <c r="F53" s="2370"/>
      <c r="G53" s="2370"/>
      <c r="H53" s="2370"/>
      <c r="I53" s="2370"/>
      <c r="J53" s="2370"/>
      <c r="K53" s="2370"/>
      <c r="L53" s="2370"/>
      <c r="M53" s="2370"/>
      <c r="N53" s="2370"/>
      <c r="O53" s="2370"/>
      <c r="P53" s="2370"/>
      <c r="Q53" s="2370"/>
      <c r="R53" s="2370"/>
    </row>
    <row r="54" spans="1:18" s="1839" customFormat="1" ht="16.5" customHeight="1" x14ac:dyDescent="0.15">
      <c r="A54" s="2077" t="s">
        <v>803</v>
      </c>
      <c r="B54" s="2367" t="s">
        <v>756</v>
      </c>
      <c r="C54" s="2367"/>
      <c r="D54" s="2367"/>
      <c r="E54" s="2367"/>
      <c r="F54" s="2367"/>
      <c r="G54" s="2367"/>
      <c r="H54" s="2367"/>
      <c r="I54" s="2367"/>
      <c r="J54" s="2367"/>
      <c r="K54" s="2367"/>
      <c r="L54" s="2367"/>
      <c r="M54" s="2367"/>
      <c r="N54" s="2367"/>
      <c r="O54" s="2367"/>
      <c r="P54" s="2367"/>
      <c r="Q54" s="2367"/>
      <c r="R54" s="2367"/>
    </row>
    <row r="55" spans="1:18" s="1839" customFormat="1" ht="16.5" customHeight="1" x14ac:dyDescent="0.15">
      <c r="A55" s="2077" t="s">
        <v>804</v>
      </c>
      <c r="B55" s="2367" t="s">
        <v>743</v>
      </c>
      <c r="C55" s="2367"/>
      <c r="D55" s="2367"/>
      <c r="E55" s="2367"/>
      <c r="F55" s="2367"/>
      <c r="G55" s="2367"/>
      <c r="H55" s="2367"/>
      <c r="I55" s="2367"/>
      <c r="J55" s="2367"/>
      <c r="K55" s="2367"/>
      <c r="L55" s="2367"/>
      <c r="M55" s="2367"/>
      <c r="N55" s="2367"/>
      <c r="O55" s="2367"/>
      <c r="P55" s="2367"/>
      <c r="Q55" s="2367"/>
      <c r="R55" s="2367"/>
    </row>
    <row r="56" spans="1:18" s="1839" customFormat="1" ht="10.15" customHeight="1" x14ac:dyDescent="0.15">
      <c r="A56" s="2077" t="s">
        <v>805</v>
      </c>
      <c r="B56" s="2364" t="s">
        <v>517</v>
      </c>
      <c r="C56" s="2364"/>
      <c r="D56" s="2364"/>
      <c r="E56" s="2364"/>
      <c r="F56" s="2364"/>
      <c r="G56" s="2364"/>
      <c r="H56" s="2364"/>
      <c r="I56" s="2364"/>
      <c r="J56" s="2364"/>
      <c r="K56" s="2364"/>
      <c r="L56" s="2364"/>
      <c r="M56" s="2364"/>
      <c r="N56" s="2364"/>
      <c r="O56" s="2364"/>
      <c r="P56" s="2364"/>
      <c r="Q56" s="2364"/>
      <c r="R56" s="2364"/>
    </row>
    <row r="57" spans="1:18" s="1839" customFormat="1" ht="10.15" customHeight="1" x14ac:dyDescent="0.15">
      <c r="A57" s="2077" t="s">
        <v>806</v>
      </c>
      <c r="B57" s="2364" t="s">
        <v>511</v>
      </c>
      <c r="C57" s="2364"/>
      <c r="D57" s="2364"/>
      <c r="E57" s="2364"/>
      <c r="F57" s="2364"/>
      <c r="G57" s="2364"/>
      <c r="H57" s="2364"/>
      <c r="I57" s="2364"/>
      <c r="J57" s="2364"/>
      <c r="K57" s="2364"/>
      <c r="L57" s="2364"/>
      <c r="M57" s="2364"/>
      <c r="N57" s="2364"/>
      <c r="O57" s="2364"/>
      <c r="P57" s="2364"/>
      <c r="Q57" s="2364"/>
      <c r="R57" s="2364"/>
    </row>
    <row r="58" spans="1:18" s="1839" customFormat="1" ht="9.6" customHeight="1" x14ac:dyDescent="0.15">
      <c r="A58" s="2077" t="s">
        <v>838</v>
      </c>
      <c r="B58" s="2364" t="s">
        <v>209</v>
      </c>
      <c r="C58" s="2364"/>
      <c r="D58" s="2364"/>
      <c r="E58" s="2364"/>
      <c r="F58" s="2364"/>
      <c r="G58" s="2364"/>
      <c r="H58" s="2364"/>
      <c r="I58" s="2364"/>
      <c r="J58" s="2364"/>
      <c r="K58" s="2364"/>
      <c r="L58" s="2364"/>
      <c r="M58" s="2364"/>
      <c r="N58" s="2364"/>
      <c r="O58" s="2364"/>
      <c r="P58" s="2364"/>
      <c r="Q58" s="2364"/>
      <c r="R58" s="2364"/>
    </row>
    <row r="59" spans="1:18" s="1839" customFormat="1" ht="7.5" customHeight="1" x14ac:dyDescent="0.15">
      <c r="A59" s="2077" t="s">
        <v>839</v>
      </c>
      <c r="B59" s="2364" t="s">
        <v>31</v>
      </c>
      <c r="C59" s="2364"/>
      <c r="D59" s="2364"/>
      <c r="E59" s="2364"/>
      <c r="F59" s="2364"/>
      <c r="G59" s="2364"/>
      <c r="H59" s="2364"/>
      <c r="I59" s="2364"/>
      <c r="J59" s="2364"/>
      <c r="K59" s="2364"/>
      <c r="L59" s="2364"/>
      <c r="M59" s="2364"/>
      <c r="N59" s="2364"/>
      <c r="O59" s="2364"/>
      <c r="P59" s="2364"/>
      <c r="Q59" s="2364"/>
      <c r="R59" s="2364"/>
    </row>
    <row r="60" spans="1:18" s="1839" customFormat="1" ht="8.25" customHeight="1" x14ac:dyDescent="0.15">
      <c r="A60" s="1840" t="s">
        <v>212</v>
      </c>
      <c r="B60" s="2364" t="s">
        <v>496</v>
      </c>
      <c r="C60" s="2364"/>
      <c r="D60" s="2364"/>
      <c r="E60" s="2364"/>
      <c r="F60" s="2364"/>
      <c r="G60" s="2364"/>
      <c r="H60" s="2364"/>
      <c r="I60" s="2364"/>
      <c r="J60" s="2364"/>
      <c r="K60" s="2364"/>
      <c r="L60" s="2364"/>
      <c r="M60" s="2364"/>
      <c r="N60" s="2364"/>
      <c r="O60" s="2364"/>
      <c r="P60" s="2364"/>
      <c r="Q60" s="2364"/>
      <c r="R60" s="2364"/>
    </row>
  </sheetData>
  <mergeCells count="47">
    <mergeCell ref="B36:C36"/>
    <mergeCell ref="B29:C29"/>
    <mergeCell ref="B57:R57"/>
    <mergeCell ref="B30:C30"/>
    <mergeCell ref="B26:C26"/>
    <mergeCell ref="A43:C43"/>
    <mergeCell ref="B41:C41"/>
    <mergeCell ref="B37:C37"/>
    <mergeCell ref="B38:C38"/>
    <mergeCell ref="B39:C39"/>
    <mergeCell ref="B40:C40"/>
    <mergeCell ref="B56:R56"/>
    <mergeCell ref="A35:C35"/>
    <mergeCell ref="B33:C33"/>
    <mergeCell ref="B27:C27"/>
    <mergeCell ref="B28:C28"/>
    <mergeCell ref="B31:C31"/>
    <mergeCell ref="B32:C32"/>
    <mergeCell ref="A25:C25"/>
    <mergeCell ref="A1:R1"/>
    <mergeCell ref="A3:C3"/>
    <mergeCell ref="A6:C6"/>
    <mergeCell ref="A17:C17"/>
    <mergeCell ref="B13:C13"/>
    <mergeCell ref="B16:C16"/>
    <mergeCell ref="B8:C8"/>
    <mergeCell ref="B9:C9"/>
    <mergeCell ref="B14:C14"/>
    <mergeCell ref="B15:C15"/>
    <mergeCell ref="B7:C7"/>
    <mergeCell ref="A2:R2"/>
    <mergeCell ref="B22:C22"/>
    <mergeCell ref="B21:C21"/>
    <mergeCell ref="B10:C10"/>
    <mergeCell ref="A20:C20"/>
    <mergeCell ref="A18:C18"/>
    <mergeCell ref="B11:C11"/>
    <mergeCell ref="B12:C12"/>
    <mergeCell ref="B60:R60"/>
    <mergeCell ref="B59:R59"/>
    <mergeCell ref="B48:C48"/>
    <mergeCell ref="B44:C44"/>
    <mergeCell ref="B52:C52"/>
    <mergeCell ref="B58:R58"/>
    <mergeCell ref="B54:R54"/>
    <mergeCell ref="A53:R53"/>
    <mergeCell ref="B55:R55"/>
  </mergeCells>
  <printOptions horizontalCentered="1"/>
  <pageMargins left="0.23622047244094491" right="0.23622047244094491" top="0.27559055118110237" bottom="0.23622047244094491" header="0.15748031496062992" footer="0.11811023622047245"/>
  <pageSetup scale="91" orientation="landscape" r:id="rId1"/>
  <colBreaks count="1" manualBreakCount="1">
    <brk id="18"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Normal="100" zoomScaleSheetLayoutView="100" workbookViewId="0">
      <selection activeCell="B44" sqref="B44:Q44"/>
    </sheetView>
  </sheetViews>
  <sheetFormatPr defaultColWidth="9.140625" defaultRowHeight="12.75" x14ac:dyDescent="0.2"/>
  <cols>
    <col min="1" max="1" width="2.5703125" style="1756" customWidth="1"/>
    <col min="2" max="2" width="58.5703125" style="1756" customWidth="1"/>
    <col min="3" max="3" width="7.85546875" style="1757" customWidth="1"/>
    <col min="4" max="4" width="6.42578125" style="1758" bestFit="1" customWidth="1"/>
    <col min="5" max="11" width="6.42578125" style="1694" bestFit="1" customWidth="1"/>
    <col min="12" max="12" width="1.28515625" style="1694" customWidth="1"/>
    <col min="13" max="13" width="2.140625" style="1758" customWidth="1"/>
    <col min="14" max="14" width="1.28515625" style="1758" customWidth="1"/>
    <col min="15" max="16" width="6.42578125" style="1759" bestFit="1" customWidth="1"/>
    <col min="17" max="17" width="1.28515625" style="1694" customWidth="1"/>
    <col min="18" max="19" width="9.140625" style="1694" customWidth="1"/>
    <col min="20" max="20" width="9.140625" style="1695" customWidth="1"/>
    <col min="21" max="21" width="9.140625" style="1694" customWidth="1"/>
    <col min="22" max="16384" width="9.140625" style="1694"/>
  </cols>
  <sheetData>
    <row r="1" spans="1:20" s="2019" customFormat="1" ht="18.75" customHeight="1" x14ac:dyDescent="0.25">
      <c r="A1" s="2301" t="s">
        <v>658</v>
      </c>
      <c r="B1" s="2301"/>
      <c r="C1" s="2301"/>
      <c r="D1" s="2301"/>
      <c r="E1" s="2301"/>
      <c r="F1" s="2301"/>
      <c r="G1" s="2301"/>
      <c r="H1" s="2301"/>
      <c r="I1" s="2301"/>
      <c r="J1" s="2301"/>
      <c r="K1" s="2301"/>
      <c r="L1" s="2301"/>
      <c r="M1" s="2301"/>
      <c r="N1" s="2301"/>
      <c r="O1" s="2301"/>
      <c r="P1" s="2301"/>
      <c r="Q1" s="2301"/>
      <c r="T1" s="2020"/>
    </row>
    <row r="2" spans="1:20" s="1696" customFormat="1" ht="9" customHeight="1" x14ac:dyDescent="0.15">
      <c r="A2" s="235"/>
      <c r="B2" s="235"/>
      <c r="C2" s="232"/>
      <c r="D2" s="232"/>
      <c r="E2" s="232"/>
      <c r="F2" s="232"/>
      <c r="G2" s="232"/>
      <c r="H2" s="232"/>
      <c r="I2" s="232"/>
      <c r="J2" s="232"/>
      <c r="K2" s="232"/>
      <c r="L2" s="232"/>
      <c r="M2" s="247"/>
      <c r="N2" s="247"/>
      <c r="O2" s="232"/>
      <c r="P2" s="232"/>
      <c r="Q2" s="687"/>
    </row>
    <row r="3" spans="1:20" s="1696" customFormat="1" ht="9.75" customHeight="1" x14ac:dyDescent="0.15">
      <c r="A3" s="2287" t="s">
        <v>480</v>
      </c>
      <c r="B3" s="2287"/>
      <c r="C3" s="236"/>
      <c r="D3" s="673"/>
      <c r="E3" s="673"/>
      <c r="F3" s="673"/>
      <c r="G3" s="673"/>
      <c r="H3" s="673"/>
      <c r="I3" s="673"/>
      <c r="J3" s="673"/>
      <c r="K3" s="673"/>
      <c r="L3" s="380"/>
      <c r="M3" s="1697"/>
      <c r="N3" s="1698"/>
      <c r="O3" s="238" t="s">
        <v>584</v>
      </c>
      <c r="P3" s="238" t="s">
        <v>22</v>
      </c>
      <c r="Q3" s="1657"/>
    </row>
    <row r="4" spans="1:20" s="1696" customFormat="1" ht="9.75" customHeight="1" x14ac:dyDescent="0.15">
      <c r="A4" s="1328"/>
      <c r="B4" s="1328"/>
      <c r="C4" s="240" t="s">
        <v>726</v>
      </c>
      <c r="D4" s="241" t="s">
        <v>662</v>
      </c>
      <c r="E4" s="241" t="s">
        <v>633</v>
      </c>
      <c r="F4" s="241" t="s">
        <v>580</v>
      </c>
      <c r="G4" s="241" t="s">
        <v>225</v>
      </c>
      <c r="H4" s="241" t="s">
        <v>481</v>
      </c>
      <c r="I4" s="241" t="s">
        <v>482</v>
      </c>
      <c r="J4" s="241" t="s">
        <v>483</v>
      </c>
      <c r="K4" s="241" t="s">
        <v>484</v>
      </c>
      <c r="L4" s="242"/>
      <c r="M4" s="249"/>
      <c r="N4" s="1699"/>
      <c r="O4" s="241" t="s">
        <v>23</v>
      </c>
      <c r="P4" s="241" t="s">
        <v>23</v>
      </c>
      <c r="Q4" s="1658"/>
    </row>
    <row r="5" spans="1:20" s="1696" customFormat="1" ht="9.75" customHeight="1" x14ac:dyDescent="0.15">
      <c r="A5" s="235"/>
      <c r="B5" s="235"/>
      <c r="C5" s="1700"/>
      <c r="D5" s="2081"/>
      <c r="E5" s="2081"/>
      <c r="F5" s="2081"/>
      <c r="G5" s="2081"/>
      <c r="H5" s="2081"/>
      <c r="I5" s="2081"/>
      <c r="J5" s="2081"/>
      <c r="K5" s="2081"/>
      <c r="L5" s="1701"/>
      <c r="M5" s="1702"/>
      <c r="N5" s="1702"/>
      <c r="O5" s="235"/>
      <c r="P5" s="235"/>
      <c r="Q5" s="1703"/>
    </row>
    <row r="6" spans="1:20" s="1696" customFormat="1" ht="9.75" customHeight="1" x14ac:dyDescent="0.15">
      <c r="A6" s="2299" t="s">
        <v>503</v>
      </c>
      <c r="B6" s="2299"/>
      <c r="C6" s="1704"/>
      <c r="D6" s="1705"/>
      <c r="E6" s="1705"/>
      <c r="F6" s="1705"/>
      <c r="G6" s="1705"/>
      <c r="H6" s="1705"/>
      <c r="I6" s="1705"/>
      <c r="J6" s="1705"/>
      <c r="K6" s="1705"/>
      <c r="L6" s="1706"/>
      <c r="M6" s="1702"/>
      <c r="N6" s="1704"/>
      <c r="O6" s="1705"/>
      <c r="P6" s="1705"/>
      <c r="Q6" s="1707"/>
    </row>
    <row r="7" spans="1:20" s="1696" customFormat="1" ht="9.75" customHeight="1" x14ac:dyDescent="0.15">
      <c r="A7" s="311"/>
      <c r="B7" s="424" t="s">
        <v>112</v>
      </c>
      <c r="C7" s="271">
        <v>414</v>
      </c>
      <c r="D7" s="272">
        <v>371</v>
      </c>
      <c r="E7" s="272">
        <v>408</v>
      </c>
      <c r="F7" s="272">
        <v>409</v>
      </c>
      <c r="G7" s="272">
        <v>486</v>
      </c>
      <c r="H7" s="272">
        <v>299</v>
      </c>
      <c r="I7" s="272">
        <v>362</v>
      </c>
      <c r="J7" s="272">
        <v>408</v>
      </c>
      <c r="K7" s="272">
        <v>532</v>
      </c>
      <c r="L7" s="273"/>
      <c r="M7" s="374"/>
      <c r="N7" s="1339"/>
      <c r="O7" s="543">
        <v>1674</v>
      </c>
      <c r="P7" s="543">
        <v>1601</v>
      </c>
      <c r="Q7" s="547"/>
    </row>
    <row r="8" spans="1:20" s="1696" customFormat="1" ht="9.75" customHeight="1" x14ac:dyDescent="0.15">
      <c r="A8" s="277"/>
      <c r="B8" s="424" t="s">
        <v>855</v>
      </c>
      <c r="C8" s="2141">
        <v>291</v>
      </c>
      <c r="D8" s="550">
        <v>278</v>
      </c>
      <c r="E8" s="550">
        <v>344</v>
      </c>
      <c r="F8" s="550">
        <v>301</v>
      </c>
      <c r="G8" s="550">
        <v>315</v>
      </c>
      <c r="H8" s="550">
        <v>323</v>
      </c>
      <c r="I8" s="550">
        <v>317</v>
      </c>
      <c r="J8" s="550">
        <v>284</v>
      </c>
      <c r="K8" s="550">
        <v>298</v>
      </c>
      <c r="L8" s="373"/>
      <c r="M8" s="374"/>
      <c r="N8" s="1377"/>
      <c r="O8" s="551">
        <v>1238</v>
      </c>
      <c r="P8" s="551">
        <v>1222</v>
      </c>
      <c r="Q8" s="555"/>
    </row>
    <row r="9" spans="1:20" s="1696" customFormat="1" ht="10.5" customHeight="1" x14ac:dyDescent="0.15">
      <c r="A9" s="277"/>
      <c r="B9" s="424" t="s">
        <v>856</v>
      </c>
      <c r="C9" s="271">
        <f t="shared" ref="C9:K9" si="0">SUM(C7:C8)</f>
        <v>705</v>
      </c>
      <c r="D9" s="272">
        <f t="shared" si="0"/>
        <v>649</v>
      </c>
      <c r="E9" s="272">
        <f t="shared" si="0"/>
        <v>752</v>
      </c>
      <c r="F9" s="272">
        <f t="shared" si="0"/>
        <v>710</v>
      </c>
      <c r="G9" s="272">
        <f t="shared" si="0"/>
        <v>801</v>
      </c>
      <c r="H9" s="272">
        <f t="shared" si="0"/>
        <v>622</v>
      </c>
      <c r="I9" s="272">
        <f t="shared" si="0"/>
        <v>679</v>
      </c>
      <c r="J9" s="272">
        <f t="shared" si="0"/>
        <v>692</v>
      </c>
      <c r="K9" s="272">
        <f t="shared" si="0"/>
        <v>830</v>
      </c>
      <c r="L9" s="273"/>
      <c r="M9" s="374"/>
      <c r="N9" s="1339"/>
      <c r="O9" s="543">
        <f>SUM(O7:O8)</f>
        <v>2912</v>
      </c>
      <c r="P9" s="543">
        <f>SUM(P7:P8)</f>
        <v>2823</v>
      </c>
      <c r="Q9" s="547"/>
    </row>
    <row r="10" spans="1:20" s="1696" customFormat="1" ht="10.5" customHeight="1" x14ac:dyDescent="0.15">
      <c r="A10" s="277"/>
      <c r="B10" s="424" t="s">
        <v>857</v>
      </c>
      <c r="C10" s="271">
        <v>42</v>
      </c>
      <c r="D10" s="272">
        <v>2</v>
      </c>
      <c r="E10" s="272">
        <v>1</v>
      </c>
      <c r="F10" s="272">
        <v>3</v>
      </c>
      <c r="G10" s="272">
        <v>2</v>
      </c>
      <c r="H10" s="1171">
        <v>0</v>
      </c>
      <c r="I10" s="1171">
        <v>1</v>
      </c>
      <c r="J10" s="1171">
        <v>-5</v>
      </c>
      <c r="K10" s="1171">
        <v>0</v>
      </c>
      <c r="L10" s="273"/>
      <c r="M10" s="374"/>
      <c r="N10" s="1376"/>
      <c r="O10" s="599">
        <v>8</v>
      </c>
      <c r="P10" s="599">
        <v>-4</v>
      </c>
      <c r="Q10" s="547"/>
    </row>
    <row r="11" spans="1:20" s="1696" customFormat="1" ht="10.5" customHeight="1" x14ac:dyDescent="0.15">
      <c r="A11" s="277"/>
      <c r="B11" s="1708" t="s">
        <v>858</v>
      </c>
      <c r="C11" s="2141">
        <v>24</v>
      </c>
      <c r="D11" s="550">
        <v>-6</v>
      </c>
      <c r="E11" s="550">
        <v>-2</v>
      </c>
      <c r="F11" s="550">
        <v>-12</v>
      </c>
      <c r="G11" s="550">
        <v>-18</v>
      </c>
      <c r="H11" s="550" t="s">
        <v>212</v>
      </c>
      <c r="I11" s="550" t="s">
        <v>212</v>
      </c>
      <c r="J11" s="550" t="s">
        <v>212</v>
      </c>
      <c r="K11" s="550" t="s">
        <v>212</v>
      </c>
      <c r="L11" s="373"/>
      <c r="M11" s="374"/>
      <c r="N11" s="1377"/>
      <c r="O11" s="551">
        <v>-38</v>
      </c>
      <c r="P11" s="551" t="s">
        <v>212</v>
      </c>
      <c r="Q11" s="555"/>
    </row>
    <row r="12" spans="1:20" s="1696" customFormat="1" ht="9.75" customHeight="1" x14ac:dyDescent="0.15">
      <c r="A12" s="277"/>
      <c r="B12" s="424" t="s">
        <v>515</v>
      </c>
      <c r="C12" s="271">
        <f>SUM(C10:C11)</f>
        <v>66</v>
      </c>
      <c r="D12" s="272">
        <f>SUM(D10:D11)</f>
        <v>-4</v>
      </c>
      <c r="E12" s="272">
        <f>SUM(E10:E11)</f>
        <v>-1</v>
      </c>
      <c r="F12" s="272">
        <f>SUM(F10:F11)</f>
        <v>-9</v>
      </c>
      <c r="G12" s="272">
        <f t="shared" ref="G12:K12" si="1">SUM(G10:G11)</f>
        <v>-16</v>
      </c>
      <c r="H12" s="272">
        <f t="shared" si="1"/>
        <v>0</v>
      </c>
      <c r="I12" s="272">
        <f t="shared" si="1"/>
        <v>1</v>
      </c>
      <c r="J12" s="272">
        <f t="shared" si="1"/>
        <v>-5</v>
      </c>
      <c r="K12" s="272">
        <f t="shared" si="1"/>
        <v>0</v>
      </c>
      <c r="L12" s="273"/>
      <c r="M12" s="374"/>
      <c r="N12" s="1341"/>
      <c r="O12" s="545">
        <f>SUM(O10:O11)</f>
        <v>-30</v>
      </c>
      <c r="P12" s="545">
        <f>SUM(P10:P11)</f>
        <v>-4</v>
      </c>
      <c r="Q12" s="547"/>
    </row>
    <row r="13" spans="1:20" s="1696" customFormat="1" ht="9.75" customHeight="1" x14ac:dyDescent="0.15">
      <c r="A13" s="311"/>
      <c r="B13" s="424" t="s">
        <v>488</v>
      </c>
      <c r="C13" s="2136">
        <v>368</v>
      </c>
      <c r="D13" s="681">
        <v>356</v>
      </c>
      <c r="E13" s="681">
        <v>384</v>
      </c>
      <c r="F13" s="681">
        <v>376</v>
      </c>
      <c r="G13" s="681">
        <v>376</v>
      </c>
      <c r="H13" s="681">
        <v>320</v>
      </c>
      <c r="I13" s="681">
        <v>340</v>
      </c>
      <c r="J13" s="681">
        <v>347</v>
      </c>
      <c r="K13" s="681">
        <v>366</v>
      </c>
      <c r="L13" s="373"/>
      <c r="M13" s="374"/>
      <c r="N13" s="1377"/>
      <c r="O13" s="554">
        <v>1492</v>
      </c>
      <c r="P13" s="554">
        <v>1373</v>
      </c>
      <c r="Q13" s="555"/>
    </row>
    <row r="14" spans="1:20" s="1696" customFormat="1" ht="9.75" customHeight="1" x14ac:dyDescent="0.15">
      <c r="A14" s="311"/>
      <c r="B14" s="424" t="s">
        <v>489</v>
      </c>
      <c r="C14" s="271">
        <f>C9-C12-C13</f>
        <v>271</v>
      </c>
      <c r="D14" s="272">
        <f>D9-D12-D13</f>
        <v>297</v>
      </c>
      <c r="E14" s="272">
        <f>E9-E12-E13</f>
        <v>369</v>
      </c>
      <c r="F14" s="272">
        <f>F9-F12-F13</f>
        <v>343</v>
      </c>
      <c r="G14" s="272">
        <f t="shared" ref="G14:K14" si="2">G9-G12-G13</f>
        <v>441</v>
      </c>
      <c r="H14" s="272">
        <f t="shared" si="2"/>
        <v>302</v>
      </c>
      <c r="I14" s="272">
        <f t="shared" si="2"/>
        <v>338</v>
      </c>
      <c r="J14" s="272">
        <f t="shared" si="2"/>
        <v>350</v>
      </c>
      <c r="K14" s="272">
        <f t="shared" si="2"/>
        <v>464</v>
      </c>
      <c r="L14" s="273"/>
      <c r="M14" s="374"/>
      <c r="N14" s="1339"/>
      <c r="O14" s="543">
        <f t="shared" ref="O14" si="3">O9-O12-O13</f>
        <v>1450</v>
      </c>
      <c r="P14" s="543">
        <f t="shared" ref="P14" si="4">P9-P12-P13</f>
        <v>1454</v>
      </c>
      <c r="Q14" s="547"/>
    </row>
    <row r="15" spans="1:20" s="1696" customFormat="1" ht="10.5" customHeight="1" x14ac:dyDescent="0.15">
      <c r="A15" s="333"/>
      <c r="B15" s="424" t="s">
        <v>859</v>
      </c>
      <c r="C15" s="271">
        <v>70</v>
      </c>
      <c r="D15" s="272">
        <v>64</v>
      </c>
      <c r="E15" s="272">
        <v>104</v>
      </c>
      <c r="F15" s="272">
        <v>94</v>
      </c>
      <c r="G15" s="272">
        <v>119</v>
      </c>
      <c r="H15" s="301">
        <v>80</v>
      </c>
      <c r="I15" s="301">
        <v>86</v>
      </c>
      <c r="J15" s="301">
        <v>81</v>
      </c>
      <c r="K15" s="301">
        <v>117</v>
      </c>
      <c r="L15" s="273"/>
      <c r="M15" s="374"/>
      <c r="N15" s="1404"/>
      <c r="O15" s="545">
        <v>381</v>
      </c>
      <c r="P15" s="545">
        <v>364</v>
      </c>
      <c r="Q15" s="547"/>
    </row>
    <row r="16" spans="1:20" s="1696" customFormat="1" ht="9.75" customHeight="1" x14ac:dyDescent="0.15">
      <c r="A16" s="2372" t="s">
        <v>82</v>
      </c>
      <c r="B16" s="2372"/>
      <c r="C16" s="296">
        <f>C14-C15</f>
        <v>201</v>
      </c>
      <c r="D16" s="2029">
        <f>D14-D15</f>
        <v>233</v>
      </c>
      <c r="E16" s="2029">
        <f>E14-E15</f>
        <v>265</v>
      </c>
      <c r="F16" s="2029">
        <f>F14-F15</f>
        <v>249</v>
      </c>
      <c r="G16" s="2029">
        <f t="shared" ref="G16:K16" si="5">G14-G15</f>
        <v>322</v>
      </c>
      <c r="H16" s="2029">
        <f t="shared" si="5"/>
        <v>222</v>
      </c>
      <c r="I16" s="2029">
        <f t="shared" si="5"/>
        <v>252</v>
      </c>
      <c r="J16" s="2029">
        <f t="shared" si="5"/>
        <v>269</v>
      </c>
      <c r="K16" s="2029">
        <f t="shared" si="5"/>
        <v>347</v>
      </c>
      <c r="L16" s="295"/>
      <c r="M16" s="374"/>
      <c r="N16" s="1345"/>
      <c r="O16" s="578">
        <f t="shared" ref="O16" si="6">O14-O15</f>
        <v>1069</v>
      </c>
      <c r="P16" s="578">
        <f t="shared" ref="P16" si="7">P14-P15</f>
        <v>1090</v>
      </c>
      <c r="Q16" s="571"/>
    </row>
    <row r="17" spans="1:17" s="1696" customFormat="1" ht="9.75" customHeight="1" x14ac:dyDescent="0.15">
      <c r="A17" s="2373" t="s">
        <v>494</v>
      </c>
      <c r="B17" s="2373"/>
      <c r="C17" s="2141">
        <f>C16</f>
        <v>201</v>
      </c>
      <c r="D17" s="550">
        <f>D16</f>
        <v>233</v>
      </c>
      <c r="E17" s="550">
        <f>E16</f>
        <v>265</v>
      </c>
      <c r="F17" s="550">
        <f>F16</f>
        <v>249</v>
      </c>
      <c r="G17" s="550">
        <f t="shared" ref="G17:K17" si="8">G16</f>
        <v>322</v>
      </c>
      <c r="H17" s="550">
        <f t="shared" si="8"/>
        <v>222</v>
      </c>
      <c r="I17" s="550">
        <f t="shared" si="8"/>
        <v>252</v>
      </c>
      <c r="J17" s="550">
        <f t="shared" si="8"/>
        <v>269</v>
      </c>
      <c r="K17" s="550">
        <f t="shared" si="8"/>
        <v>347</v>
      </c>
      <c r="L17" s="373"/>
      <c r="M17" s="374"/>
      <c r="N17" s="1350"/>
      <c r="O17" s="551">
        <f t="shared" ref="O17" si="9">O16</f>
        <v>1069</v>
      </c>
      <c r="P17" s="551">
        <f t="shared" ref="P17" si="10">P16</f>
        <v>1090</v>
      </c>
      <c r="Q17" s="555"/>
    </row>
    <row r="18" spans="1:17" s="1696" customFormat="1" ht="9.75" customHeight="1" x14ac:dyDescent="0.15">
      <c r="A18" s="235"/>
      <c r="B18" s="235"/>
      <c r="C18" s="577"/>
      <c r="D18" s="2029"/>
      <c r="E18" s="2029"/>
      <c r="F18" s="2029"/>
      <c r="G18" s="2029"/>
      <c r="H18" s="2029"/>
      <c r="I18" s="2029"/>
      <c r="J18" s="2029"/>
      <c r="K18" s="2029"/>
      <c r="L18" s="294"/>
      <c r="M18" s="374"/>
      <c r="N18" s="294"/>
      <c r="O18" s="578"/>
      <c r="P18" s="578"/>
      <c r="Q18" s="579"/>
    </row>
    <row r="19" spans="1:17" s="1696" customFormat="1" ht="9.75" customHeight="1" x14ac:dyDescent="0.15">
      <c r="A19" s="2299" t="s">
        <v>856</v>
      </c>
      <c r="B19" s="2299"/>
      <c r="C19" s="2152"/>
      <c r="D19" s="1667"/>
      <c r="E19" s="1667"/>
      <c r="F19" s="1667"/>
      <c r="G19" s="1667"/>
      <c r="H19" s="1667"/>
      <c r="I19" s="1667"/>
      <c r="J19" s="1667"/>
      <c r="K19" s="1667"/>
      <c r="L19" s="273"/>
      <c r="M19" s="374"/>
      <c r="N19" s="1669"/>
      <c r="O19" s="1670"/>
      <c r="P19" s="1670"/>
      <c r="Q19" s="678"/>
    </row>
    <row r="20" spans="1:17" s="1696" customFormat="1" ht="9.75" customHeight="1" x14ac:dyDescent="0.15">
      <c r="A20" s="311"/>
      <c r="B20" s="424" t="s">
        <v>860</v>
      </c>
      <c r="C20" s="271">
        <v>286</v>
      </c>
      <c r="D20" s="272">
        <v>260</v>
      </c>
      <c r="E20" s="272">
        <v>353</v>
      </c>
      <c r="F20" s="272">
        <v>371</v>
      </c>
      <c r="G20" s="272">
        <v>429</v>
      </c>
      <c r="H20" s="272">
        <v>322</v>
      </c>
      <c r="I20" s="272">
        <v>331</v>
      </c>
      <c r="J20" s="272">
        <v>489</v>
      </c>
      <c r="K20" s="272">
        <v>505</v>
      </c>
      <c r="L20" s="273"/>
      <c r="M20" s="374"/>
      <c r="N20" s="1339"/>
      <c r="O20" s="543">
        <v>1413</v>
      </c>
      <c r="P20" s="543">
        <v>1647</v>
      </c>
      <c r="Q20" s="547"/>
    </row>
    <row r="21" spans="1:17" s="1696" customFormat="1" ht="9.75" customHeight="1" x14ac:dyDescent="0.15">
      <c r="A21" s="277"/>
      <c r="B21" s="424" t="s">
        <v>505</v>
      </c>
      <c r="C21" s="271">
        <v>417</v>
      </c>
      <c r="D21" s="272">
        <v>386</v>
      </c>
      <c r="E21" s="272">
        <v>396</v>
      </c>
      <c r="F21" s="272">
        <v>336</v>
      </c>
      <c r="G21" s="272">
        <v>369</v>
      </c>
      <c r="H21" s="272">
        <v>297</v>
      </c>
      <c r="I21" s="272">
        <v>345</v>
      </c>
      <c r="J21" s="272">
        <v>200</v>
      </c>
      <c r="K21" s="272">
        <v>322</v>
      </c>
      <c r="L21" s="273"/>
      <c r="M21" s="374"/>
      <c r="N21" s="1376"/>
      <c r="O21" s="543">
        <v>1487</v>
      </c>
      <c r="P21" s="543">
        <v>1164</v>
      </c>
      <c r="Q21" s="547"/>
    </row>
    <row r="22" spans="1:17" s="1696" customFormat="1" ht="10.5" customHeight="1" x14ac:dyDescent="0.15">
      <c r="A22" s="277"/>
      <c r="B22" s="424" t="s">
        <v>861</v>
      </c>
      <c r="C22" s="271">
        <v>2</v>
      </c>
      <c r="D22" s="272">
        <v>3</v>
      </c>
      <c r="E22" s="272">
        <v>3</v>
      </c>
      <c r="F22" s="272">
        <v>3</v>
      </c>
      <c r="G22" s="272">
        <v>3</v>
      </c>
      <c r="H22" s="301">
        <v>3</v>
      </c>
      <c r="I22" s="301">
        <v>3</v>
      </c>
      <c r="J22" s="301">
        <v>3</v>
      </c>
      <c r="K22" s="301">
        <v>3</v>
      </c>
      <c r="L22" s="273"/>
      <c r="M22" s="374"/>
      <c r="N22" s="1341"/>
      <c r="O22" s="545">
        <v>12</v>
      </c>
      <c r="P22" s="545">
        <v>12</v>
      </c>
      <c r="Q22" s="547"/>
    </row>
    <row r="23" spans="1:17" s="1696" customFormat="1" ht="9.75" customHeight="1" x14ac:dyDescent="0.15">
      <c r="A23" s="1697"/>
      <c r="B23" s="1697"/>
      <c r="C23" s="296">
        <f>SUM(C20:C22)</f>
        <v>705</v>
      </c>
      <c r="D23" s="2029">
        <f>SUM(D20:D22)</f>
        <v>649</v>
      </c>
      <c r="E23" s="2029">
        <f>SUM(E20:E22)</f>
        <v>752</v>
      </c>
      <c r="F23" s="2029">
        <f>SUM(F20:F22)</f>
        <v>710</v>
      </c>
      <c r="G23" s="2029">
        <f t="shared" ref="G23:K23" si="11">SUM(G20:G22)</f>
        <v>801</v>
      </c>
      <c r="H23" s="2029">
        <f t="shared" si="11"/>
        <v>622</v>
      </c>
      <c r="I23" s="2029">
        <f t="shared" si="11"/>
        <v>679</v>
      </c>
      <c r="J23" s="2029">
        <f t="shared" si="11"/>
        <v>692</v>
      </c>
      <c r="K23" s="2029">
        <f t="shared" si="11"/>
        <v>830</v>
      </c>
      <c r="L23" s="295"/>
      <c r="M23" s="374"/>
      <c r="N23" s="1345"/>
      <c r="O23" s="578">
        <f t="shared" ref="O23" si="12">SUM(O20:O22)</f>
        <v>2912</v>
      </c>
      <c r="P23" s="578">
        <f t="shared" ref="P23" si="13">SUM(P20:P22)</f>
        <v>2823</v>
      </c>
      <c r="Q23" s="571"/>
    </row>
    <row r="24" spans="1:17" s="1696" customFormat="1" ht="9.75" customHeight="1" x14ac:dyDescent="0.15">
      <c r="A24" s="687"/>
      <c r="B24" s="687"/>
      <c r="C24" s="577"/>
      <c r="D24" s="2029"/>
      <c r="E24" s="2029"/>
      <c r="F24" s="2029"/>
      <c r="G24" s="2029"/>
      <c r="H24" s="2029"/>
      <c r="I24" s="2029"/>
      <c r="J24" s="2029"/>
      <c r="K24" s="2029"/>
      <c r="L24" s="294"/>
      <c r="M24" s="374"/>
      <c r="N24" s="294"/>
      <c r="O24" s="298"/>
      <c r="P24" s="298"/>
      <c r="Q24" s="579"/>
    </row>
    <row r="25" spans="1:17" s="1696" customFormat="1" ht="9.75" customHeight="1" x14ac:dyDescent="0.15">
      <c r="A25" s="2299" t="s">
        <v>506</v>
      </c>
      <c r="B25" s="2299"/>
      <c r="C25" s="2152"/>
      <c r="D25" s="1667"/>
      <c r="E25" s="1667"/>
      <c r="F25" s="1667"/>
      <c r="G25" s="1667"/>
      <c r="H25" s="1667"/>
      <c r="I25" s="1667"/>
      <c r="J25" s="1667"/>
      <c r="K25" s="1667"/>
      <c r="L25" s="1367"/>
      <c r="M25" s="374"/>
      <c r="N25" s="1669"/>
      <c r="O25" s="1709"/>
      <c r="P25" s="1709"/>
      <c r="Q25" s="678"/>
    </row>
    <row r="26" spans="1:17" s="1696" customFormat="1" ht="9.75" customHeight="1" x14ac:dyDescent="0.15">
      <c r="A26" s="311"/>
      <c r="B26" s="424" t="s">
        <v>51</v>
      </c>
      <c r="C26" s="271">
        <v>29518</v>
      </c>
      <c r="D26" s="272">
        <v>27186</v>
      </c>
      <c r="E26" s="272">
        <v>26299</v>
      </c>
      <c r="F26" s="272">
        <v>24798</v>
      </c>
      <c r="G26" s="272">
        <v>24118</v>
      </c>
      <c r="H26" s="272">
        <v>23527</v>
      </c>
      <c r="I26" s="272">
        <v>22238</v>
      </c>
      <c r="J26" s="272">
        <v>22086</v>
      </c>
      <c r="K26" s="272">
        <v>22900</v>
      </c>
      <c r="L26" s="1710"/>
      <c r="M26" s="374"/>
      <c r="N26" s="1339"/>
      <c r="O26" s="276">
        <v>25607</v>
      </c>
      <c r="P26" s="276">
        <v>22693</v>
      </c>
      <c r="Q26" s="547"/>
    </row>
    <row r="27" spans="1:17" s="1696" customFormat="1" ht="9.75" customHeight="1" x14ac:dyDescent="0.15">
      <c r="A27" s="277"/>
      <c r="B27" s="424" t="s">
        <v>113</v>
      </c>
      <c r="C27" s="271">
        <v>54228</v>
      </c>
      <c r="D27" s="272">
        <v>51917</v>
      </c>
      <c r="E27" s="272">
        <v>54196</v>
      </c>
      <c r="F27" s="272">
        <v>52784</v>
      </c>
      <c r="G27" s="272">
        <v>53317</v>
      </c>
      <c r="H27" s="272">
        <v>50568</v>
      </c>
      <c r="I27" s="272">
        <v>51061</v>
      </c>
      <c r="J27" s="1171">
        <v>60440</v>
      </c>
      <c r="K27" s="1171">
        <v>56747</v>
      </c>
      <c r="L27" s="1711"/>
      <c r="M27" s="374"/>
      <c r="N27" s="1376"/>
      <c r="O27" s="604">
        <v>53056</v>
      </c>
      <c r="P27" s="604">
        <v>54657</v>
      </c>
      <c r="Q27" s="547"/>
    </row>
    <row r="28" spans="1:17" s="1696" customFormat="1" ht="9.75" customHeight="1" x14ac:dyDescent="0.15">
      <c r="A28" s="277"/>
      <c r="B28" s="424" t="s">
        <v>34</v>
      </c>
      <c r="C28" s="271">
        <v>32603</v>
      </c>
      <c r="D28" s="272">
        <v>32279</v>
      </c>
      <c r="E28" s="272">
        <v>31236</v>
      </c>
      <c r="F28" s="272">
        <v>31325</v>
      </c>
      <c r="G28" s="272">
        <v>30705</v>
      </c>
      <c r="H28" s="272">
        <v>29459</v>
      </c>
      <c r="I28" s="272">
        <v>27392</v>
      </c>
      <c r="J28" s="1171">
        <v>28242</v>
      </c>
      <c r="K28" s="1171">
        <v>26848</v>
      </c>
      <c r="L28" s="1711"/>
      <c r="M28" s="374"/>
      <c r="N28" s="1376"/>
      <c r="O28" s="604">
        <v>31387</v>
      </c>
      <c r="P28" s="604">
        <v>27983</v>
      </c>
      <c r="Q28" s="547"/>
    </row>
    <row r="29" spans="1:17" s="1696" customFormat="1" ht="10.5" customHeight="1" x14ac:dyDescent="0.15">
      <c r="A29" s="277"/>
      <c r="B29" s="424" t="s">
        <v>862</v>
      </c>
      <c r="C29" s="2136">
        <v>2764</v>
      </c>
      <c r="D29" s="681">
        <v>2594</v>
      </c>
      <c r="E29" s="681">
        <v>2673</v>
      </c>
      <c r="F29" s="681">
        <v>2707</v>
      </c>
      <c r="G29" s="681">
        <v>2807</v>
      </c>
      <c r="H29" s="681">
        <v>2898</v>
      </c>
      <c r="I29" s="681">
        <v>2996</v>
      </c>
      <c r="J29" s="681">
        <v>3092</v>
      </c>
      <c r="K29" s="681">
        <v>3230</v>
      </c>
      <c r="L29" s="1712"/>
      <c r="M29" s="374"/>
      <c r="N29" s="1350"/>
      <c r="O29" s="488">
        <v>2695</v>
      </c>
      <c r="P29" s="488">
        <v>3051</v>
      </c>
      <c r="Q29" s="555"/>
    </row>
    <row r="30" spans="1:17" s="1696" customFormat="1" ht="9.75" customHeight="1" x14ac:dyDescent="0.15">
      <c r="A30" s="687"/>
      <c r="B30" s="687"/>
      <c r="C30" s="1713"/>
      <c r="D30" s="1714"/>
      <c r="E30" s="1714"/>
      <c r="F30" s="1714"/>
      <c r="G30" s="1714"/>
      <c r="H30" s="1714"/>
      <c r="I30" s="1714"/>
      <c r="J30" s="1714"/>
      <c r="K30" s="1714"/>
      <c r="L30" s="1714"/>
      <c r="M30" s="1715"/>
      <c r="N30" s="1714"/>
      <c r="O30" s="1716"/>
      <c r="P30" s="1716"/>
      <c r="Q30" s="1717"/>
    </row>
    <row r="31" spans="1:17" s="1696" customFormat="1" ht="9.75" customHeight="1" x14ac:dyDescent="0.15">
      <c r="A31" s="2299" t="s">
        <v>495</v>
      </c>
      <c r="B31" s="2299"/>
      <c r="C31" s="2153"/>
      <c r="D31" s="1718"/>
      <c r="E31" s="1718"/>
      <c r="F31" s="1718"/>
      <c r="G31" s="1718"/>
      <c r="H31" s="1718"/>
      <c r="I31" s="1718"/>
      <c r="J31" s="1718"/>
      <c r="K31" s="1718"/>
      <c r="L31" s="1719"/>
      <c r="M31" s="1720"/>
      <c r="N31" s="1721"/>
      <c r="O31" s="1722"/>
      <c r="P31" s="1722"/>
      <c r="Q31" s="1723"/>
    </row>
    <row r="32" spans="1:17" s="1696" customFormat="1" ht="9.75" customHeight="1" x14ac:dyDescent="0.15">
      <c r="A32" s="311"/>
      <c r="B32" s="424" t="s">
        <v>509</v>
      </c>
      <c r="C32" s="2154">
        <v>0.52200000000000002</v>
      </c>
      <c r="D32" s="1724">
        <v>0.55000000000000004</v>
      </c>
      <c r="E32" s="1724">
        <v>0.50900000000000001</v>
      </c>
      <c r="F32" s="1724">
        <v>0.52900000000000003</v>
      </c>
      <c r="G32" s="1724">
        <v>0.47</v>
      </c>
      <c r="H32" s="1724">
        <v>0.51300000000000001</v>
      </c>
      <c r="I32" s="1724">
        <v>0.5</v>
      </c>
      <c r="J32" s="1724">
        <v>0.503</v>
      </c>
      <c r="K32" s="1724">
        <v>0.441</v>
      </c>
      <c r="L32" s="1725"/>
      <c r="M32" s="1726"/>
      <c r="N32" s="1727"/>
      <c r="O32" s="1728">
        <v>0.51200000000000001</v>
      </c>
      <c r="P32" s="1728">
        <v>0.48599999999999999</v>
      </c>
      <c r="Q32" s="1729"/>
    </row>
    <row r="33" spans="1:17" s="1696" customFormat="1" ht="10.5" customHeight="1" x14ac:dyDescent="0.15">
      <c r="A33" s="333"/>
      <c r="B33" s="424" t="s">
        <v>863</v>
      </c>
      <c r="C33" s="2154">
        <v>0.28599999999999998</v>
      </c>
      <c r="D33" s="1724">
        <v>0.35299999999999998</v>
      </c>
      <c r="E33" s="1724">
        <v>0.39100000000000001</v>
      </c>
      <c r="F33" s="1724">
        <v>0.373</v>
      </c>
      <c r="G33" s="1724">
        <v>0.45300000000000001</v>
      </c>
      <c r="H33" s="1724">
        <v>0.3</v>
      </c>
      <c r="I33" s="1724">
        <v>0.33300000000000002</v>
      </c>
      <c r="J33" s="1724">
        <v>0.35499999999999998</v>
      </c>
      <c r="K33" s="1730">
        <v>0.42399999999999999</v>
      </c>
      <c r="L33" s="1731"/>
      <c r="M33" s="1732"/>
      <c r="N33" s="1733"/>
      <c r="O33" s="633">
        <v>0.39400000000000002</v>
      </c>
      <c r="P33" s="633">
        <v>0.35499999999999998</v>
      </c>
      <c r="Q33" s="1734"/>
    </row>
    <row r="34" spans="1:17" s="1696" customFormat="1" ht="9.75" customHeight="1" x14ac:dyDescent="0.15">
      <c r="A34" s="448"/>
      <c r="B34" s="424" t="s">
        <v>494</v>
      </c>
      <c r="C34" s="271">
        <f>C17</f>
        <v>201</v>
      </c>
      <c r="D34" s="272">
        <f>D17</f>
        <v>233</v>
      </c>
      <c r="E34" s="272">
        <f>E17</f>
        <v>265</v>
      </c>
      <c r="F34" s="272">
        <f>F17</f>
        <v>249</v>
      </c>
      <c r="G34" s="272">
        <f t="shared" ref="G34:K34" si="14">G17</f>
        <v>322</v>
      </c>
      <c r="H34" s="272">
        <f t="shared" si="14"/>
        <v>222</v>
      </c>
      <c r="I34" s="272">
        <f t="shared" si="14"/>
        <v>252</v>
      </c>
      <c r="J34" s="272">
        <f t="shared" si="14"/>
        <v>269</v>
      </c>
      <c r="K34" s="272">
        <f t="shared" si="14"/>
        <v>347</v>
      </c>
      <c r="L34" s="273"/>
      <c r="M34" s="1735"/>
      <c r="N34" s="1339"/>
      <c r="O34" s="276">
        <f t="shared" ref="O34" si="15">O17</f>
        <v>1069</v>
      </c>
      <c r="P34" s="276">
        <f t="shared" ref="P34" si="16">P17</f>
        <v>1090</v>
      </c>
      <c r="Q34" s="1734"/>
    </row>
    <row r="35" spans="1:17" s="1696" customFormat="1" ht="10.5" customHeight="1" x14ac:dyDescent="0.15">
      <c r="A35" s="333"/>
      <c r="B35" s="424" t="s">
        <v>864</v>
      </c>
      <c r="C35" s="271">
        <v>-69</v>
      </c>
      <c r="D35" s="272">
        <v>-65</v>
      </c>
      <c r="E35" s="272">
        <v>-66</v>
      </c>
      <c r="F35" s="272">
        <v>-66</v>
      </c>
      <c r="G35" s="272">
        <v>-69</v>
      </c>
      <c r="H35" s="374">
        <v>-72</v>
      </c>
      <c r="I35" s="374">
        <v>-74</v>
      </c>
      <c r="J35" s="374">
        <v>-73</v>
      </c>
      <c r="K35" s="374">
        <v>-80</v>
      </c>
      <c r="L35" s="273"/>
      <c r="M35" s="1736"/>
      <c r="N35" s="1341"/>
      <c r="O35" s="303">
        <v>-266</v>
      </c>
      <c r="P35" s="303">
        <v>-299</v>
      </c>
      <c r="Q35" s="547"/>
    </row>
    <row r="36" spans="1:17" s="1696" customFormat="1" ht="10.5" customHeight="1" x14ac:dyDescent="0.15">
      <c r="A36" s="277"/>
      <c r="B36" s="424" t="s">
        <v>865</v>
      </c>
      <c r="C36" s="296">
        <f>SUM(C34:C35)</f>
        <v>132</v>
      </c>
      <c r="D36" s="2029">
        <f>SUM(D34:D35)</f>
        <v>168</v>
      </c>
      <c r="E36" s="2029">
        <f>SUM(E34:E35)</f>
        <v>199</v>
      </c>
      <c r="F36" s="2029">
        <f>SUM(F34:F35)</f>
        <v>183</v>
      </c>
      <c r="G36" s="2029">
        <f t="shared" ref="G36:K36" si="17">SUM(G34:G35)</f>
        <v>253</v>
      </c>
      <c r="H36" s="2029">
        <f t="shared" si="17"/>
        <v>150</v>
      </c>
      <c r="I36" s="2029">
        <f t="shared" si="17"/>
        <v>178</v>
      </c>
      <c r="J36" s="2029">
        <f t="shared" si="17"/>
        <v>196</v>
      </c>
      <c r="K36" s="2029">
        <f t="shared" si="17"/>
        <v>267</v>
      </c>
      <c r="L36" s="1737"/>
      <c r="M36" s="1738"/>
      <c r="N36" s="1345"/>
      <c r="O36" s="298">
        <f t="shared" ref="O36" si="18">SUM(O34:O35)</f>
        <v>803</v>
      </c>
      <c r="P36" s="298">
        <f t="shared" ref="P36" si="19">SUM(P34:P35)</f>
        <v>791</v>
      </c>
      <c r="Q36" s="571"/>
    </row>
    <row r="37" spans="1:17" s="1696" customFormat="1" ht="9.75" customHeight="1" x14ac:dyDescent="0.15">
      <c r="A37" s="1739"/>
      <c r="B37" s="1739"/>
      <c r="C37" s="641"/>
      <c r="D37" s="374"/>
      <c r="E37" s="374"/>
      <c r="F37" s="374"/>
      <c r="G37" s="374"/>
      <c r="H37" s="374"/>
      <c r="I37" s="374"/>
      <c r="J37" s="374"/>
      <c r="K37" s="374"/>
      <c r="L37" s="374"/>
      <c r="M37" s="374"/>
      <c r="N37" s="374"/>
      <c r="O37" s="303"/>
      <c r="P37" s="303"/>
      <c r="Q37" s="1455"/>
    </row>
    <row r="38" spans="1:17" s="1696" customFormat="1" ht="9.75" customHeight="1" x14ac:dyDescent="0.15">
      <c r="A38" s="2299" t="s">
        <v>211</v>
      </c>
      <c r="B38" s="2299"/>
      <c r="C38" s="2155"/>
      <c r="D38" s="1175"/>
      <c r="E38" s="1175"/>
      <c r="F38" s="1175"/>
      <c r="G38" s="1175"/>
      <c r="H38" s="1175"/>
      <c r="I38" s="1175"/>
      <c r="J38" s="1175"/>
      <c r="K38" s="1175"/>
      <c r="L38" s="1740"/>
      <c r="M38" s="257"/>
      <c r="N38" s="1741"/>
      <c r="O38" s="663"/>
      <c r="P38" s="663"/>
      <c r="Q38" s="234"/>
    </row>
    <row r="39" spans="1:17" s="1696" customFormat="1" ht="9.75" customHeight="1" x14ac:dyDescent="0.15">
      <c r="A39" s="311"/>
      <c r="B39" s="1742" t="s">
        <v>432</v>
      </c>
      <c r="C39" s="271">
        <v>15016</v>
      </c>
      <c r="D39" s="272">
        <v>15614</v>
      </c>
      <c r="E39" s="272">
        <v>16106</v>
      </c>
      <c r="F39" s="272">
        <v>18375</v>
      </c>
      <c r="G39" s="272">
        <v>19755</v>
      </c>
      <c r="H39" s="272">
        <v>21311</v>
      </c>
      <c r="I39" s="272">
        <v>15405</v>
      </c>
      <c r="J39" s="272">
        <v>13816</v>
      </c>
      <c r="K39" s="272">
        <v>14331</v>
      </c>
      <c r="L39" s="273"/>
      <c r="M39" s="1735"/>
      <c r="N39" s="1339"/>
      <c r="O39" s="276">
        <v>15614</v>
      </c>
      <c r="P39" s="276">
        <v>21311</v>
      </c>
      <c r="Q39" s="1743"/>
    </row>
    <row r="40" spans="1:17" s="1696" customFormat="1" ht="9.75" customHeight="1" x14ac:dyDescent="0.15">
      <c r="A40" s="311"/>
      <c r="B40" s="1742" t="s">
        <v>210</v>
      </c>
      <c r="C40" s="2141">
        <v>1365</v>
      </c>
      <c r="D40" s="550">
        <v>1396</v>
      </c>
      <c r="E40" s="488">
        <v>1416</v>
      </c>
      <c r="F40" s="488">
        <v>1304</v>
      </c>
      <c r="G40" s="488">
        <v>1298</v>
      </c>
      <c r="H40" s="488">
        <v>1314</v>
      </c>
      <c r="I40" s="488">
        <v>1327</v>
      </c>
      <c r="J40" s="488">
        <v>1262</v>
      </c>
      <c r="K40" s="488">
        <v>1237</v>
      </c>
      <c r="L40" s="1744"/>
      <c r="M40" s="303"/>
      <c r="N40" s="1745"/>
      <c r="O40" s="488">
        <v>1396</v>
      </c>
      <c r="P40" s="488">
        <v>1314</v>
      </c>
      <c r="Q40" s="1378"/>
    </row>
    <row r="41" spans="1:17" s="1696" customFormat="1" ht="9" customHeight="1" x14ac:dyDescent="0.15">
      <c r="A41" s="1165"/>
      <c r="B41" s="1746"/>
      <c r="C41" s="1747"/>
      <c r="D41" s="1747"/>
      <c r="E41" s="1748"/>
      <c r="F41" s="1748"/>
      <c r="G41" s="1748"/>
      <c r="H41" s="1748"/>
      <c r="I41" s="1748"/>
      <c r="J41" s="1748"/>
      <c r="K41" s="1748"/>
      <c r="L41" s="1748"/>
      <c r="M41" s="1747"/>
      <c r="N41" s="1747"/>
      <c r="O41" s="1748"/>
      <c r="P41" s="1748"/>
      <c r="Q41" s="862"/>
    </row>
    <row r="42" spans="1:17" s="1696" customFormat="1" ht="9" customHeight="1" x14ac:dyDescent="0.15">
      <c r="A42" s="2080" t="s">
        <v>803</v>
      </c>
      <c r="B42" s="2374" t="s">
        <v>786</v>
      </c>
      <c r="C42" s="2374"/>
      <c r="D42" s="2374"/>
      <c r="E42" s="2374"/>
      <c r="F42" s="2374"/>
      <c r="G42" s="2374"/>
      <c r="H42" s="2374"/>
      <c r="I42" s="2374"/>
      <c r="J42" s="2374"/>
      <c r="K42" s="2374"/>
      <c r="L42" s="2374"/>
      <c r="M42" s="2374"/>
      <c r="N42" s="2374"/>
      <c r="O42" s="2374"/>
      <c r="P42" s="2374"/>
      <c r="Q42" s="2374"/>
    </row>
    <row r="43" spans="1:17" s="1749" customFormat="1" ht="18" customHeight="1" x14ac:dyDescent="0.15">
      <c r="A43" s="2079" t="s">
        <v>804</v>
      </c>
      <c r="B43" s="2343" t="s">
        <v>757</v>
      </c>
      <c r="C43" s="2343"/>
      <c r="D43" s="2343"/>
      <c r="E43" s="2343"/>
      <c r="F43" s="2343"/>
      <c r="G43" s="2343"/>
      <c r="H43" s="2343"/>
      <c r="I43" s="2343"/>
      <c r="J43" s="2343"/>
      <c r="K43" s="2343"/>
      <c r="L43" s="2343"/>
      <c r="M43" s="2343"/>
      <c r="N43" s="2343"/>
      <c r="O43" s="2343"/>
      <c r="P43" s="2343"/>
      <c r="Q43" s="2343"/>
    </row>
    <row r="44" spans="1:17" s="1749" customFormat="1" ht="18.75" customHeight="1" x14ac:dyDescent="0.15">
      <c r="A44" s="2079" t="s">
        <v>805</v>
      </c>
      <c r="B44" s="2343" t="s">
        <v>742</v>
      </c>
      <c r="C44" s="2343"/>
      <c r="D44" s="2343"/>
      <c r="E44" s="2343"/>
      <c r="F44" s="2343"/>
      <c r="G44" s="2343"/>
      <c r="H44" s="2343"/>
      <c r="I44" s="2343"/>
      <c r="J44" s="2343"/>
      <c r="K44" s="2343"/>
      <c r="L44" s="2343"/>
      <c r="M44" s="2343"/>
      <c r="N44" s="2343"/>
      <c r="O44" s="2343"/>
      <c r="P44" s="2343"/>
      <c r="Q44" s="2343"/>
    </row>
    <row r="45" spans="1:17" s="1696" customFormat="1" ht="9" customHeight="1" x14ac:dyDescent="0.15">
      <c r="A45" s="2080" t="s">
        <v>806</v>
      </c>
      <c r="B45" s="2371" t="s">
        <v>510</v>
      </c>
      <c r="C45" s="2371"/>
      <c r="D45" s="2371"/>
      <c r="E45" s="2371"/>
      <c r="F45" s="2371"/>
      <c r="G45" s="2371"/>
      <c r="H45" s="2371"/>
      <c r="I45" s="2371"/>
      <c r="J45" s="2371"/>
      <c r="K45" s="2371"/>
      <c r="L45" s="2371"/>
      <c r="M45" s="2371"/>
      <c r="N45" s="2371"/>
      <c r="O45" s="2371"/>
      <c r="P45" s="2371"/>
      <c r="Q45" s="2371"/>
    </row>
    <row r="46" spans="1:17" s="1696" customFormat="1" ht="9" customHeight="1" x14ac:dyDescent="0.15">
      <c r="A46" s="2080" t="s">
        <v>838</v>
      </c>
      <c r="B46" s="2371" t="s">
        <v>209</v>
      </c>
      <c r="C46" s="2371"/>
      <c r="D46" s="2371"/>
      <c r="E46" s="2371"/>
      <c r="F46" s="2371"/>
      <c r="G46" s="2371"/>
      <c r="H46" s="2371"/>
      <c r="I46" s="2371"/>
      <c r="J46" s="2371"/>
      <c r="K46" s="2371"/>
      <c r="L46" s="2371"/>
      <c r="M46" s="2371"/>
      <c r="N46" s="2371"/>
      <c r="O46" s="2371"/>
      <c r="P46" s="2371"/>
      <c r="Q46" s="2371"/>
    </row>
    <row r="47" spans="1:17" s="1696" customFormat="1" ht="9" customHeight="1" x14ac:dyDescent="0.15">
      <c r="A47" s="1750" t="s">
        <v>212</v>
      </c>
      <c r="B47" s="2371" t="s">
        <v>496</v>
      </c>
      <c r="C47" s="2371"/>
      <c r="D47" s="2371"/>
      <c r="E47" s="2371"/>
      <c r="F47" s="2371"/>
      <c r="G47" s="2371"/>
      <c r="H47" s="2371"/>
      <c r="I47" s="2371"/>
      <c r="J47" s="2371"/>
      <c r="K47" s="2371"/>
      <c r="L47" s="2371"/>
      <c r="M47" s="2371"/>
      <c r="N47" s="2371"/>
      <c r="O47" s="2371"/>
      <c r="P47" s="2371"/>
      <c r="Q47" s="2371"/>
    </row>
    <row r="48" spans="1:17" x14ac:dyDescent="0.2">
      <c r="A48" s="1751"/>
      <c r="B48" s="1751"/>
      <c r="C48" s="1752"/>
      <c r="D48" s="1753"/>
      <c r="E48" s="1754"/>
      <c r="F48" s="1754"/>
      <c r="G48" s="1754"/>
      <c r="H48" s="1754"/>
      <c r="I48" s="1754"/>
      <c r="J48" s="1754"/>
      <c r="K48" s="1754"/>
      <c r="L48" s="1754"/>
      <c r="M48" s="1753"/>
      <c r="N48" s="1753"/>
      <c r="O48" s="1755"/>
      <c r="P48" s="1755"/>
      <c r="Q48" s="1754"/>
    </row>
  </sheetData>
  <mergeCells count="15">
    <mergeCell ref="B47:Q47"/>
    <mergeCell ref="B44:Q44"/>
    <mergeCell ref="B46:Q46"/>
    <mergeCell ref="A1:Q1"/>
    <mergeCell ref="A25:B25"/>
    <mergeCell ref="A31:B31"/>
    <mergeCell ref="A38:B38"/>
    <mergeCell ref="A16:B16"/>
    <mergeCell ref="A3:B3"/>
    <mergeCell ref="A6:B6"/>
    <mergeCell ref="A17:B17"/>
    <mergeCell ref="A19:B19"/>
    <mergeCell ref="B43:Q43"/>
    <mergeCell ref="B45:Q45"/>
    <mergeCell ref="B42:Q42"/>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zoomScaleNormal="100" zoomScaleSheetLayoutView="100" workbookViewId="0">
      <selection activeCell="C48" sqref="C48"/>
    </sheetView>
  </sheetViews>
  <sheetFormatPr defaultColWidth="9.140625" defaultRowHeight="12.75" x14ac:dyDescent="0.2"/>
  <cols>
    <col min="1" max="2" width="2.140625" style="1690" customWidth="1"/>
    <col min="3" max="3" width="47" style="1690" customWidth="1"/>
    <col min="4" max="4" width="10.28515625" style="1690" bestFit="1" customWidth="1"/>
    <col min="5" max="5" width="8.140625" style="1691" customWidth="1"/>
    <col min="6" max="6" width="8.140625" style="1692" customWidth="1"/>
    <col min="7" max="12" width="8.140625" style="1653" customWidth="1"/>
    <col min="13" max="13" width="1.28515625" style="1653" customWidth="1"/>
    <col min="14" max="14" width="1.7109375" style="1653" customWidth="1"/>
    <col min="15" max="15" width="1.28515625" style="1693" customWidth="1"/>
    <col min="16" max="17" width="8.140625" style="1653" customWidth="1"/>
    <col min="18" max="18" width="1.28515625" style="1652" customWidth="1"/>
    <col min="19" max="19" width="9.140625" style="1652" customWidth="1"/>
    <col min="20" max="20" width="9.140625" style="1653" customWidth="1"/>
    <col min="21" max="21" width="9.140625" style="1654" customWidth="1"/>
    <col min="22" max="23" width="9.140625" style="1655" customWidth="1"/>
    <col min="24" max="24" width="9.140625" style="1653" customWidth="1"/>
    <col min="25" max="16384" width="9.140625" style="1653"/>
  </cols>
  <sheetData>
    <row r="1" spans="1:23" s="2016" customFormat="1" ht="15.75" customHeight="1" x14ac:dyDescent="0.25">
      <c r="A1" s="2301" t="s">
        <v>659</v>
      </c>
      <c r="B1" s="2301"/>
      <c r="C1" s="2301"/>
      <c r="D1" s="2301"/>
      <c r="E1" s="2301"/>
      <c r="F1" s="2301"/>
      <c r="G1" s="2301"/>
      <c r="H1" s="2301"/>
      <c r="I1" s="2301"/>
      <c r="J1" s="2301"/>
      <c r="K1" s="2301"/>
      <c r="L1" s="2301"/>
      <c r="M1" s="2301"/>
      <c r="N1" s="2301"/>
      <c r="O1" s="2301"/>
      <c r="P1" s="2301"/>
      <c r="Q1" s="2301"/>
      <c r="R1" s="2301"/>
      <c r="U1" s="2017"/>
      <c r="V1" s="2018"/>
      <c r="W1" s="2018"/>
    </row>
    <row r="2" spans="1:23" s="1656" customFormat="1" ht="8.25" customHeight="1" x14ac:dyDescent="0.15">
      <c r="A2" s="235"/>
      <c r="B2" s="235"/>
      <c r="C2" s="235"/>
      <c r="D2" s="232"/>
      <c r="E2" s="232"/>
      <c r="F2" s="232"/>
      <c r="G2" s="232"/>
      <c r="H2" s="232"/>
      <c r="I2" s="232"/>
      <c r="J2" s="232"/>
      <c r="K2" s="232"/>
      <c r="L2" s="232"/>
      <c r="M2" s="232"/>
      <c r="N2" s="247"/>
      <c r="O2" s="247"/>
      <c r="P2" s="232"/>
      <c r="Q2" s="232"/>
      <c r="R2" s="687"/>
    </row>
    <row r="3" spans="1:23" s="1656" customFormat="1" ht="10.5" customHeight="1" x14ac:dyDescent="0.15">
      <c r="A3" s="2287" t="s">
        <v>480</v>
      </c>
      <c r="B3" s="2287"/>
      <c r="C3" s="2287"/>
      <c r="D3" s="1326"/>
      <c r="E3" s="663"/>
      <c r="F3" s="663"/>
      <c r="G3" s="663"/>
      <c r="H3" s="663"/>
      <c r="I3" s="663"/>
      <c r="J3" s="663"/>
      <c r="K3" s="663"/>
      <c r="L3" s="663"/>
      <c r="M3" s="1324"/>
      <c r="N3" s="1325"/>
      <c r="O3" s="1326"/>
      <c r="P3" s="238" t="s">
        <v>584</v>
      </c>
      <c r="Q3" s="238" t="s">
        <v>22</v>
      </c>
      <c r="R3" s="1657"/>
    </row>
    <row r="4" spans="1:23" s="1656" customFormat="1" ht="10.5" customHeight="1" x14ac:dyDescent="0.15">
      <c r="A4" s="1328"/>
      <c r="B4" s="1328"/>
      <c r="C4" s="1328"/>
      <c r="D4" s="240" t="s">
        <v>726</v>
      </c>
      <c r="E4" s="241" t="s">
        <v>662</v>
      </c>
      <c r="F4" s="241" t="s">
        <v>633</v>
      </c>
      <c r="G4" s="241" t="s">
        <v>580</v>
      </c>
      <c r="H4" s="241" t="s">
        <v>225</v>
      </c>
      <c r="I4" s="241" t="s">
        <v>481</v>
      </c>
      <c r="J4" s="241" t="s">
        <v>482</v>
      </c>
      <c r="K4" s="241" t="s">
        <v>483</v>
      </c>
      <c r="L4" s="241" t="s">
        <v>484</v>
      </c>
      <c r="M4" s="1329"/>
      <c r="N4" s="660"/>
      <c r="O4" s="1330"/>
      <c r="P4" s="241" t="s">
        <v>23</v>
      </c>
      <c r="Q4" s="241" t="s">
        <v>23</v>
      </c>
      <c r="R4" s="1658"/>
    </row>
    <row r="5" spans="1:23" s="1656" customFormat="1" ht="10.5" customHeight="1" x14ac:dyDescent="0.15">
      <c r="A5" s="235"/>
      <c r="B5" s="235"/>
      <c r="C5" s="235"/>
      <c r="D5" s="1659"/>
      <c r="E5" s="2082"/>
      <c r="F5" s="2082"/>
      <c r="G5" s="2082"/>
      <c r="H5" s="2082"/>
      <c r="I5" s="2082"/>
      <c r="J5" s="2082"/>
      <c r="K5" s="2082"/>
      <c r="L5" s="2082"/>
      <c r="M5" s="1660"/>
      <c r="N5" s="1661"/>
      <c r="O5" s="1660"/>
      <c r="P5" s="1660"/>
      <c r="Q5" s="1660"/>
      <c r="R5" s="1660"/>
    </row>
    <row r="6" spans="1:23" s="1656" customFormat="1" ht="10.5" customHeight="1" x14ac:dyDescent="0.15">
      <c r="A6" s="2299" t="s">
        <v>503</v>
      </c>
      <c r="B6" s="2299"/>
      <c r="C6" s="2299"/>
      <c r="D6" s="1662"/>
      <c r="E6" s="1663"/>
      <c r="F6" s="1663"/>
      <c r="G6" s="1663"/>
      <c r="H6" s="1663"/>
      <c r="I6" s="1663"/>
      <c r="J6" s="1663"/>
      <c r="K6" s="1663"/>
      <c r="L6" s="1663"/>
      <c r="M6" s="1664"/>
      <c r="N6" s="1661"/>
      <c r="O6" s="1665"/>
      <c r="P6" s="1663"/>
      <c r="Q6" s="1663"/>
      <c r="R6" s="1664"/>
    </row>
    <row r="7" spans="1:23" s="1656" customFormat="1" ht="10.5" customHeight="1" x14ac:dyDescent="0.15">
      <c r="A7" s="311"/>
      <c r="B7" s="2376" t="s">
        <v>114</v>
      </c>
      <c r="C7" s="2376"/>
      <c r="D7" s="271">
        <v>197</v>
      </c>
      <c r="E7" s="272">
        <v>127</v>
      </c>
      <c r="F7" s="272">
        <v>172</v>
      </c>
      <c r="G7" s="272">
        <v>185</v>
      </c>
      <c r="H7" s="272">
        <v>179</v>
      </c>
      <c r="I7" s="272">
        <v>183</v>
      </c>
      <c r="J7" s="272">
        <v>183</v>
      </c>
      <c r="K7" s="272">
        <v>178</v>
      </c>
      <c r="L7" s="272">
        <v>179</v>
      </c>
      <c r="M7" s="273"/>
      <c r="N7" s="374"/>
      <c r="O7" s="1339"/>
      <c r="P7" s="543">
        <v>663</v>
      </c>
      <c r="Q7" s="543">
        <v>723</v>
      </c>
      <c r="R7" s="547"/>
    </row>
    <row r="8" spans="1:23" s="1656" customFormat="1" ht="10.5" customHeight="1" x14ac:dyDescent="0.15">
      <c r="A8" s="311"/>
      <c r="B8" s="2376" t="s">
        <v>518</v>
      </c>
      <c r="C8" s="2376"/>
      <c r="D8" s="2136">
        <v>26</v>
      </c>
      <c r="E8" s="681">
        <v>32</v>
      </c>
      <c r="F8" s="681">
        <v>11</v>
      </c>
      <c r="G8" s="681">
        <v>25</v>
      </c>
      <c r="H8" s="681">
        <v>-45</v>
      </c>
      <c r="I8" s="681">
        <v>27</v>
      </c>
      <c r="J8" s="681">
        <v>61</v>
      </c>
      <c r="K8" s="681">
        <v>-97</v>
      </c>
      <c r="L8" s="681">
        <v>-95</v>
      </c>
      <c r="M8" s="373"/>
      <c r="N8" s="374"/>
      <c r="O8" s="1350"/>
      <c r="P8" s="551">
        <v>23</v>
      </c>
      <c r="Q8" s="551">
        <v>-104</v>
      </c>
      <c r="R8" s="555"/>
    </row>
    <row r="9" spans="1:23" s="1656" customFormat="1" ht="10.5" customHeight="1" x14ac:dyDescent="0.15">
      <c r="A9" s="311"/>
      <c r="B9" s="2376" t="s">
        <v>847</v>
      </c>
      <c r="C9" s="2376"/>
      <c r="D9" s="271">
        <f>SUM(D7:D8)</f>
        <v>223</v>
      </c>
      <c r="E9" s="272">
        <f>SUM(E7:E8)</f>
        <v>159</v>
      </c>
      <c r="F9" s="272">
        <f>SUM(F7:F8)</f>
        <v>183</v>
      </c>
      <c r="G9" s="272">
        <f>SUM(G7:G8)</f>
        <v>210</v>
      </c>
      <c r="H9" s="272">
        <f t="shared" ref="H9:L9" si="0">SUM(H7:H8)</f>
        <v>134</v>
      </c>
      <c r="I9" s="272">
        <f t="shared" si="0"/>
        <v>210</v>
      </c>
      <c r="J9" s="272">
        <f t="shared" si="0"/>
        <v>244</v>
      </c>
      <c r="K9" s="272">
        <f t="shared" si="0"/>
        <v>81</v>
      </c>
      <c r="L9" s="272">
        <f t="shared" si="0"/>
        <v>84</v>
      </c>
      <c r="M9" s="273"/>
      <c r="N9" s="374"/>
      <c r="O9" s="1339"/>
      <c r="P9" s="543">
        <f t="shared" ref="P9" si="1">SUM(P7:P8)</f>
        <v>686</v>
      </c>
      <c r="Q9" s="543">
        <f t="shared" ref="Q9" si="2">SUM(Q7:Q8)</f>
        <v>619</v>
      </c>
      <c r="R9" s="547"/>
    </row>
    <row r="10" spans="1:23" s="1656" customFormat="1" ht="10.5" customHeight="1" x14ac:dyDescent="0.15">
      <c r="A10" s="311"/>
      <c r="B10" s="2376" t="s">
        <v>848</v>
      </c>
      <c r="C10" s="2376"/>
      <c r="D10" s="271">
        <v>8</v>
      </c>
      <c r="E10" s="272">
        <v>45</v>
      </c>
      <c r="F10" s="272">
        <v>44</v>
      </c>
      <c r="G10" s="272">
        <v>1</v>
      </c>
      <c r="H10" s="272">
        <v>12</v>
      </c>
      <c r="I10" s="1171">
        <v>5</v>
      </c>
      <c r="J10" s="1171">
        <v>3</v>
      </c>
      <c r="K10" s="1171">
        <v>3</v>
      </c>
      <c r="L10" s="1171">
        <v>9</v>
      </c>
      <c r="M10" s="273"/>
      <c r="N10" s="374"/>
      <c r="O10" s="1339"/>
      <c r="P10" s="604">
        <v>102</v>
      </c>
      <c r="Q10" s="604">
        <v>20</v>
      </c>
      <c r="R10" s="547"/>
    </row>
    <row r="11" spans="1:23" s="1656" customFormat="1" ht="10.5" customHeight="1" x14ac:dyDescent="0.15">
      <c r="A11" s="311"/>
      <c r="B11" s="2375" t="s">
        <v>849</v>
      </c>
      <c r="C11" s="2375"/>
      <c r="D11" s="2136">
        <v>-3</v>
      </c>
      <c r="E11" s="681">
        <v>-15</v>
      </c>
      <c r="F11" s="681">
        <v>-11</v>
      </c>
      <c r="G11" s="681">
        <v>5</v>
      </c>
      <c r="H11" s="681">
        <v>-6</v>
      </c>
      <c r="I11" s="550">
        <v>-18</v>
      </c>
      <c r="J11" s="550">
        <v>-16</v>
      </c>
      <c r="K11" s="550">
        <v>-14</v>
      </c>
      <c r="L11" s="550">
        <v>-5</v>
      </c>
      <c r="M11" s="373"/>
      <c r="N11" s="374"/>
      <c r="O11" s="1377"/>
      <c r="P11" s="488">
        <v>-27</v>
      </c>
      <c r="Q11" s="488">
        <v>-53</v>
      </c>
      <c r="R11" s="555"/>
    </row>
    <row r="12" spans="1:23" s="1656" customFormat="1" ht="10.5" customHeight="1" x14ac:dyDescent="0.15">
      <c r="A12" s="277"/>
      <c r="B12" s="2375" t="s">
        <v>115</v>
      </c>
      <c r="C12" s="2375"/>
      <c r="D12" s="271">
        <f>SUM(D10:D11)</f>
        <v>5</v>
      </c>
      <c r="E12" s="272">
        <f>SUM(E10:E11)</f>
        <v>30</v>
      </c>
      <c r="F12" s="272">
        <f>SUM(F10:F11)</f>
        <v>33</v>
      </c>
      <c r="G12" s="272">
        <f>SUM(G10:G11)</f>
        <v>6</v>
      </c>
      <c r="H12" s="272">
        <f t="shared" ref="H12:L12" si="3">SUM(H10:H11)</f>
        <v>6</v>
      </c>
      <c r="I12" s="272">
        <f t="shared" si="3"/>
        <v>-13</v>
      </c>
      <c r="J12" s="272">
        <f t="shared" si="3"/>
        <v>-13</v>
      </c>
      <c r="K12" s="272">
        <f t="shared" si="3"/>
        <v>-11</v>
      </c>
      <c r="L12" s="272">
        <f t="shared" si="3"/>
        <v>4</v>
      </c>
      <c r="M12" s="273"/>
      <c r="N12" s="374"/>
      <c r="O12" s="1339"/>
      <c r="P12" s="543">
        <f t="shared" ref="P12" si="4">SUM(P10:P11)</f>
        <v>75</v>
      </c>
      <c r="Q12" s="543">
        <f t="shared" ref="Q12" si="5">SUM(Q10:Q11)</f>
        <v>-33</v>
      </c>
      <c r="R12" s="547"/>
    </row>
    <row r="13" spans="1:23" s="1656" customFormat="1" ht="10.5" customHeight="1" x14ac:dyDescent="0.15">
      <c r="A13" s="311"/>
      <c r="B13" s="2376" t="s">
        <v>424</v>
      </c>
      <c r="C13" s="2376"/>
      <c r="D13" s="2136">
        <v>276</v>
      </c>
      <c r="E13" s="681">
        <v>350</v>
      </c>
      <c r="F13" s="681">
        <v>324</v>
      </c>
      <c r="G13" s="681">
        <v>282</v>
      </c>
      <c r="H13" s="681">
        <v>324</v>
      </c>
      <c r="I13" s="550">
        <v>334</v>
      </c>
      <c r="J13" s="550">
        <v>365</v>
      </c>
      <c r="K13" s="550">
        <v>301</v>
      </c>
      <c r="L13" s="550">
        <v>295</v>
      </c>
      <c r="M13" s="373"/>
      <c r="N13" s="374"/>
      <c r="O13" s="1350"/>
      <c r="P13" s="554">
        <v>1280</v>
      </c>
      <c r="Q13" s="554">
        <v>1295</v>
      </c>
      <c r="R13" s="555"/>
    </row>
    <row r="14" spans="1:23" s="1656" customFormat="1" ht="10.5" customHeight="1" x14ac:dyDescent="0.15">
      <c r="A14" s="311"/>
      <c r="B14" s="2376" t="s">
        <v>117</v>
      </c>
      <c r="C14" s="2376"/>
      <c r="D14" s="271">
        <f>D9-D12-D13</f>
        <v>-58</v>
      </c>
      <c r="E14" s="272">
        <f>E9-E12-E13</f>
        <v>-221</v>
      </c>
      <c r="F14" s="272">
        <f>F9-F12-F13</f>
        <v>-174</v>
      </c>
      <c r="G14" s="272">
        <f>G9-G12-G13</f>
        <v>-78</v>
      </c>
      <c r="H14" s="272">
        <f t="shared" ref="H14:L14" si="6">H9-H12-H13</f>
        <v>-196</v>
      </c>
      <c r="I14" s="272">
        <f t="shared" si="6"/>
        <v>-111</v>
      </c>
      <c r="J14" s="272">
        <f t="shared" si="6"/>
        <v>-108</v>
      </c>
      <c r="K14" s="272">
        <f t="shared" si="6"/>
        <v>-209</v>
      </c>
      <c r="L14" s="272">
        <f t="shared" si="6"/>
        <v>-215</v>
      </c>
      <c r="M14" s="273"/>
      <c r="N14" s="374"/>
      <c r="O14" s="1339"/>
      <c r="P14" s="543">
        <f t="shared" ref="P14" si="7">P9-P12-P13</f>
        <v>-669</v>
      </c>
      <c r="Q14" s="543">
        <f t="shared" ref="Q14" si="8">Q9-Q12-Q13</f>
        <v>-643</v>
      </c>
      <c r="R14" s="547"/>
    </row>
    <row r="15" spans="1:23" s="1656" customFormat="1" ht="10.5" customHeight="1" x14ac:dyDescent="0.15">
      <c r="A15" s="277"/>
      <c r="B15" s="2376" t="s">
        <v>850</v>
      </c>
      <c r="C15" s="2376"/>
      <c r="D15" s="271">
        <v>-89</v>
      </c>
      <c r="E15" s="272">
        <v>-124</v>
      </c>
      <c r="F15" s="272">
        <v>-127</v>
      </c>
      <c r="G15" s="272">
        <v>-116</v>
      </c>
      <c r="H15" s="272">
        <v>-98</v>
      </c>
      <c r="I15" s="374">
        <v>-108</v>
      </c>
      <c r="J15" s="374">
        <v>-60</v>
      </c>
      <c r="K15" s="374">
        <v>-177</v>
      </c>
      <c r="L15" s="374">
        <v>-165</v>
      </c>
      <c r="M15" s="273"/>
      <c r="N15" s="374"/>
      <c r="O15" s="1341"/>
      <c r="P15" s="545">
        <v>-465</v>
      </c>
      <c r="Q15" s="545">
        <v>-510</v>
      </c>
      <c r="R15" s="547"/>
    </row>
    <row r="16" spans="1:23" s="1656" customFormat="1" ht="10.5" customHeight="1" x14ac:dyDescent="0.15">
      <c r="A16" s="2372" t="s">
        <v>118</v>
      </c>
      <c r="B16" s="2372"/>
      <c r="C16" s="2372"/>
      <c r="D16" s="296">
        <f>D14-D15</f>
        <v>31</v>
      </c>
      <c r="E16" s="2029">
        <f>E14-E15</f>
        <v>-97</v>
      </c>
      <c r="F16" s="2029">
        <f>F14-F15</f>
        <v>-47</v>
      </c>
      <c r="G16" s="2029">
        <f>G14-G15</f>
        <v>38</v>
      </c>
      <c r="H16" s="2029">
        <f t="shared" ref="H16:L16" si="9">H14-H15</f>
        <v>-98</v>
      </c>
      <c r="I16" s="2029">
        <f t="shared" si="9"/>
        <v>-3</v>
      </c>
      <c r="J16" s="2029">
        <f t="shared" si="9"/>
        <v>-48</v>
      </c>
      <c r="K16" s="2029">
        <f t="shared" si="9"/>
        <v>-32</v>
      </c>
      <c r="L16" s="2029">
        <f t="shared" si="9"/>
        <v>-50</v>
      </c>
      <c r="M16" s="295"/>
      <c r="N16" s="374"/>
      <c r="O16" s="1345"/>
      <c r="P16" s="578">
        <f t="shared" ref="P16" si="10">P14-P15</f>
        <v>-204</v>
      </c>
      <c r="Q16" s="578">
        <f t="shared" ref="Q16" si="11">Q14-Q15</f>
        <v>-133</v>
      </c>
      <c r="R16" s="571"/>
    </row>
    <row r="17" spans="1:18" s="1656" customFormat="1" ht="10.5" customHeight="1" x14ac:dyDescent="0.15">
      <c r="A17" s="2286" t="s">
        <v>119</v>
      </c>
      <c r="B17" s="2286"/>
      <c r="C17" s="2286"/>
      <c r="D17" s="302"/>
      <c r="E17" s="374"/>
      <c r="F17" s="374"/>
      <c r="G17" s="374"/>
      <c r="H17" s="374"/>
      <c r="I17" s="374"/>
      <c r="J17" s="374"/>
      <c r="K17" s="374"/>
      <c r="L17" s="374"/>
      <c r="M17" s="273"/>
      <c r="N17" s="374"/>
      <c r="O17" s="1341"/>
      <c r="P17" s="545"/>
      <c r="Q17" s="545"/>
      <c r="R17" s="547"/>
    </row>
    <row r="18" spans="1:18" s="1656" customFormat="1" ht="10.5" customHeight="1" x14ac:dyDescent="0.15">
      <c r="A18" s="311"/>
      <c r="B18" s="2287" t="s">
        <v>116</v>
      </c>
      <c r="C18" s="2287"/>
      <c r="D18" s="271">
        <v>4</v>
      </c>
      <c r="E18" s="272">
        <v>2</v>
      </c>
      <c r="F18" s="272">
        <v>4</v>
      </c>
      <c r="G18" s="272">
        <v>6</v>
      </c>
      <c r="H18" s="272">
        <v>5</v>
      </c>
      <c r="I18" s="272">
        <v>5</v>
      </c>
      <c r="J18" s="272">
        <v>4</v>
      </c>
      <c r="K18" s="272">
        <v>5</v>
      </c>
      <c r="L18" s="272">
        <v>5</v>
      </c>
      <c r="M18" s="273"/>
      <c r="N18" s="374"/>
      <c r="O18" s="1339"/>
      <c r="P18" s="543">
        <v>17</v>
      </c>
      <c r="Q18" s="543">
        <v>19</v>
      </c>
      <c r="R18" s="547"/>
    </row>
    <row r="19" spans="1:18" s="1656" customFormat="1" ht="10.5" customHeight="1" x14ac:dyDescent="0.15">
      <c r="A19" s="277"/>
      <c r="B19" s="2373" t="s">
        <v>120</v>
      </c>
      <c r="C19" s="2373"/>
      <c r="D19" s="2141">
        <f>D16-D18</f>
        <v>27</v>
      </c>
      <c r="E19" s="550">
        <f>E16-E18</f>
        <v>-99</v>
      </c>
      <c r="F19" s="550">
        <f>F16-F18</f>
        <v>-51</v>
      </c>
      <c r="G19" s="550">
        <f>G16-G18</f>
        <v>32</v>
      </c>
      <c r="H19" s="550">
        <f t="shared" ref="H19:L19" si="12">H16-H18</f>
        <v>-103</v>
      </c>
      <c r="I19" s="550">
        <f t="shared" si="12"/>
        <v>-8</v>
      </c>
      <c r="J19" s="550">
        <f t="shared" si="12"/>
        <v>-52</v>
      </c>
      <c r="K19" s="550">
        <f t="shared" si="12"/>
        <v>-37</v>
      </c>
      <c r="L19" s="550">
        <f t="shared" si="12"/>
        <v>-55</v>
      </c>
      <c r="M19" s="373"/>
      <c r="N19" s="374"/>
      <c r="O19" s="1350"/>
      <c r="P19" s="551">
        <v>-221</v>
      </c>
      <c r="Q19" s="551">
        <v>-152</v>
      </c>
      <c r="R19" s="555"/>
    </row>
    <row r="20" spans="1:18" s="1656" customFormat="1" ht="10.5" customHeight="1" x14ac:dyDescent="0.15">
      <c r="A20" s="456"/>
      <c r="B20" s="456"/>
      <c r="C20" s="456"/>
      <c r="D20" s="577"/>
      <c r="E20" s="2029"/>
      <c r="F20" s="2029"/>
      <c r="G20" s="2029"/>
      <c r="H20" s="2029"/>
      <c r="I20" s="550"/>
      <c r="J20" s="550"/>
      <c r="K20" s="550"/>
      <c r="L20" s="550"/>
      <c r="M20" s="550"/>
      <c r="N20" s="374"/>
      <c r="O20" s="550"/>
      <c r="P20" s="551"/>
      <c r="Q20" s="551"/>
      <c r="R20" s="1666"/>
    </row>
    <row r="21" spans="1:18" s="1656" customFormat="1" ht="10.5" customHeight="1" x14ac:dyDescent="0.15">
      <c r="A21" s="2299" t="s">
        <v>847</v>
      </c>
      <c r="B21" s="2299"/>
      <c r="C21" s="2299"/>
      <c r="D21" s="2152"/>
      <c r="E21" s="1667"/>
      <c r="F21" s="1667"/>
      <c r="G21" s="1667"/>
      <c r="H21" s="1667"/>
      <c r="I21" s="1667"/>
      <c r="J21" s="1667"/>
      <c r="K21" s="1667"/>
      <c r="L21" s="1667"/>
      <c r="M21" s="1668"/>
      <c r="N21" s="374"/>
      <c r="O21" s="1669"/>
      <c r="P21" s="1670"/>
      <c r="Q21" s="1670"/>
      <c r="R21" s="547"/>
    </row>
    <row r="22" spans="1:18" s="1656" customFormat="1" ht="10.5" customHeight="1" x14ac:dyDescent="0.15">
      <c r="A22" s="311"/>
      <c r="B22" s="2287" t="s">
        <v>851</v>
      </c>
      <c r="C22" s="2287"/>
      <c r="D22" s="271">
        <v>78</v>
      </c>
      <c r="E22" s="272">
        <v>83</v>
      </c>
      <c r="F22" s="272">
        <v>42</v>
      </c>
      <c r="G22" s="272">
        <v>38</v>
      </c>
      <c r="H22" s="272">
        <v>-34</v>
      </c>
      <c r="I22" s="272">
        <v>77</v>
      </c>
      <c r="J22" s="272">
        <v>77</v>
      </c>
      <c r="K22" s="272">
        <v>-46</v>
      </c>
      <c r="L22" s="272">
        <v>-59</v>
      </c>
      <c r="M22" s="273"/>
      <c r="N22" s="374"/>
      <c r="O22" s="1339"/>
      <c r="P22" s="543">
        <v>129</v>
      </c>
      <c r="Q22" s="543">
        <v>49</v>
      </c>
      <c r="R22" s="547"/>
    </row>
    <row r="23" spans="1:18" s="1656" customFormat="1" ht="10.5" customHeight="1" x14ac:dyDescent="0.15">
      <c r="A23" s="277"/>
      <c r="B23" s="2373" t="s">
        <v>505</v>
      </c>
      <c r="C23" s="2373"/>
      <c r="D23" s="271">
        <v>145</v>
      </c>
      <c r="E23" s="272">
        <v>76</v>
      </c>
      <c r="F23" s="272">
        <v>141</v>
      </c>
      <c r="G23" s="272">
        <v>172</v>
      </c>
      <c r="H23" s="272">
        <v>168</v>
      </c>
      <c r="I23" s="374">
        <v>133</v>
      </c>
      <c r="J23" s="374">
        <v>167</v>
      </c>
      <c r="K23" s="374">
        <v>127</v>
      </c>
      <c r="L23" s="374">
        <v>143</v>
      </c>
      <c r="M23" s="273"/>
      <c r="N23" s="374"/>
      <c r="O23" s="1341"/>
      <c r="P23" s="545">
        <v>557</v>
      </c>
      <c r="Q23" s="545">
        <v>570</v>
      </c>
      <c r="R23" s="547"/>
    </row>
    <row r="24" spans="1:18" s="1656" customFormat="1" ht="10.5" customHeight="1" x14ac:dyDescent="0.15">
      <c r="A24" s="251"/>
      <c r="B24" s="251"/>
      <c r="C24" s="251"/>
      <c r="D24" s="296">
        <f>SUM(D22:D23)</f>
        <v>223</v>
      </c>
      <c r="E24" s="2029">
        <f>SUM(E22:E23)</f>
        <v>159</v>
      </c>
      <c r="F24" s="2029">
        <f>SUM(F22:F23)</f>
        <v>183</v>
      </c>
      <c r="G24" s="2029">
        <f>SUM(G22:G23)</f>
        <v>210</v>
      </c>
      <c r="H24" s="2029">
        <f t="shared" ref="H24:L24" si="13">SUM(H22:H23)</f>
        <v>134</v>
      </c>
      <c r="I24" s="2029">
        <f t="shared" si="13"/>
        <v>210</v>
      </c>
      <c r="J24" s="2029">
        <f t="shared" si="13"/>
        <v>244</v>
      </c>
      <c r="K24" s="2029">
        <f t="shared" si="13"/>
        <v>81</v>
      </c>
      <c r="L24" s="2029">
        <f t="shared" si="13"/>
        <v>84</v>
      </c>
      <c r="M24" s="295"/>
      <c r="N24" s="374"/>
      <c r="O24" s="1345"/>
      <c r="P24" s="578">
        <f t="shared" ref="P24" si="14">SUM(P22:P23)</f>
        <v>686</v>
      </c>
      <c r="Q24" s="578">
        <f t="shared" ref="Q24" si="15">SUM(Q22:Q23)</f>
        <v>619</v>
      </c>
      <c r="R24" s="571"/>
    </row>
    <row r="25" spans="1:18" s="1656" customFormat="1" ht="10.5" customHeight="1" x14ac:dyDescent="0.15">
      <c r="A25" s="687"/>
      <c r="B25" s="687"/>
      <c r="C25" s="687"/>
      <c r="D25" s="641"/>
      <c r="E25" s="374"/>
      <c r="F25" s="374"/>
      <c r="G25" s="374"/>
      <c r="H25" s="374"/>
      <c r="I25" s="374"/>
      <c r="J25" s="374"/>
      <c r="K25" s="374"/>
      <c r="L25" s="374"/>
      <c r="M25" s="374"/>
      <c r="N25" s="374"/>
      <c r="O25" s="374"/>
      <c r="P25" s="545"/>
      <c r="Q25" s="545"/>
      <c r="R25" s="1455"/>
    </row>
    <row r="26" spans="1:18" s="1656" customFormat="1" ht="10.5" customHeight="1" x14ac:dyDescent="0.15">
      <c r="A26" s="2299" t="s">
        <v>211</v>
      </c>
      <c r="B26" s="2299"/>
      <c r="C26" s="2299"/>
      <c r="D26" s="2146"/>
      <c r="E26" s="1366"/>
      <c r="F26" s="1366"/>
      <c r="G26" s="1366"/>
      <c r="H26" s="1366"/>
      <c r="I26" s="1366"/>
      <c r="J26" s="1366"/>
      <c r="K26" s="1366"/>
      <c r="L26" s="1366"/>
      <c r="M26" s="1367"/>
      <c r="N26" s="374"/>
      <c r="O26" s="1368"/>
      <c r="P26" s="1334"/>
      <c r="Q26" s="1334"/>
      <c r="R26" s="584"/>
    </row>
    <row r="27" spans="1:18" s="1656" customFormat="1" ht="10.5" customHeight="1" x14ac:dyDescent="0.15">
      <c r="A27" s="456"/>
      <c r="B27" s="2287" t="s">
        <v>852</v>
      </c>
      <c r="C27" s="2287"/>
      <c r="D27" s="2156"/>
      <c r="E27" s="1671"/>
      <c r="F27" s="1671"/>
      <c r="G27" s="1671"/>
      <c r="H27" s="1671"/>
      <c r="I27" s="1671"/>
      <c r="J27" s="1671"/>
      <c r="K27" s="1671"/>
      <c r="L27" s="1671"/>
      <c r="M27" s="190"/>
      <c r="N27" s="196"/>
      <c r="O27" s="1672"/>
      <c r="P27" s="1673"/>
      <c r="Q27" s="1673"/>
      <c r="R27" s="1674"/>
    </row>
    <row r="28" spans="1:18" s="1656" customFormat="1" ht="10.5" customHeight="1" x14ac:dyDescent="0.15">
      <c r="A28" s="1169"/>
      <c r="B28" s="1165"/>
      <c r="C28" s="424" t="s">
        <v>516</v>
      </c>
      <c r="D28" s="271">
        <v>11676</v>
      </c>
      <c r="E28" s="272">
        <v>15258</v>
      </c>
      <c r="F28" s="272">
        <v>14899</v>
      </c>
      <c r="G28" s="272">
        <v>14801</v>
      </c>
      <c r="H28" s="272">
        <v>14030</v>
      </c>
      <c r="I28" s="374">
        <v>14096</v>
      </c>
      <c r="J28" s="374">
        <v>13952</v>
      </c>
      <c r="K28" s="374">
        <v>15114</v>
      </c>
      <c r="L28" s="374">
        <v>17462</v>
      </c>
      <c r="M28" s="273"/>
      <c r="N28" s="374"/>
      <c r="O28" s="1341"/>
      <c r="P28" s="545">
        <v>15258</v>
      </c>
      <c r="Q28" s="545">
        <v>14096</v>
      </c>
      <c r="R28" s="1675"/>
    </row>
    <row r="29" spans="1:18" s="1656" customFormat="1" ht="10.5" customHeight="1" x14ac:dyDescent="0.15">
      <c r="A29" s="1167"/>
      <c r="B29" s="1167"/>
      <c r="C29" s="680" t="s">
        <v>853</v>
      </c>
      <c r="D29" s="271">
        <v>1863131</v>
      </c>
      <c r="E29" s="272">
        <v>1887514</v>
      </c>
      <c r="F29" s="272">
        <v>1969286</v>
      </c>
      <c r="G29" s="272">
        <v>1859281</v>
      </c>
      <c r="H29" s="272">
        <v>1798032</v>
      </c>
      <c r="I29" s="301">
        <v>1774798</v>
      </c>
      <c r="J29" s="301">
        <v>1722406</v>
      </c>
      <c r="K29" s="301">
        <v>1743110</v>
      </c>
      <c r="L29" s="301">
        <v>1671378</v>
      </c>
      <c r="M29" s="273"/>
      <c r="N29" s="374"/>
      <c r="O29" s="1404"/>
      <c r="P29" s="564">
        <v>1887514</v>
      </c>
      <c r="Q29" s="564">
        <v>1774798</v>
      </c>
      <c r="R29" s="1675"/>
    </row>
    <row r="30" spans="1:18" s="1656" customFormat="1" ht="10.5" customHeight="1" x14ac:dyDescent="0.15">
      <c r="A30" s="1676"/>
      <c r="B30" s="1676"/>
      <c r="C30" s="1676"/>
      <c r="D30" s="296">
        <f>SUM(D28:D29)</f>
        <v>1874807</v>
      </c>
      <c r="E30" s="2029">
        <f>SUM(E28:E29)</f>
        <v>1902772</v>
      </c>
      <c r="F30" s="2029">
        <f>SUM(F28:F29)</f>
        <v>1984185</v>
      </c>
      <c r="G30" s="2029">
        <f>SUM(G28:G29)</f>
        <v>1874082</v>
      </c>
      <c r="H30" s="2029">
        <f t="shared" ref="H30:L30" si="16">SUM(H28:H29)</f>
        <v>1812062</v>
      </c>
      <c r="I30" s="2029">
        <f t="shared" si="16"/>
        <v>1788894</v>
      </c>
      <c r="J30" s="2029">
        <f t="shared" si="16"/>
        <v>1736358</v>
      </c>
      <c r="K30" s="2029">
        <f t="shared" si="16"/>
        <v>1758224</v>
      </c>
      <c r="L30" s="2029">
        <f t="shared" si="16"/>
        <v>1688840</v>
      </c>
      <c r="M30" s="295"/>
      <c r="N30" s="374"/>
      <c r="O30" s="1345"/>
      <c r="P30" s="578">
        <f t="shared" ref="P30" si="17">SUM(P28:P29)</f>
        <v>1902772</v>
      </c>
      <c r="Q30" s="578">
        <f t="shared" ref="Q30" si="18">SUM(Q28:Q29)</f>
        <v>1788894</v>
      </c>
      <c r="R30" s="571"/>
    </row>
    <row r="31" spans="1:18" s="1656" customFormat="1" ht="10.5" customHeight="1" x14ac:dyDescent="0.15">
      <c r="A31" s="456"/>
      <c r="B31" s="2287" t="s">
        <v>854</v>
      </c>
      <c r="C31" s="2287"/>
      <c r="D31" s="2156"/>
      <c r="E31" s="1671"/>
      <c r="F31" s="1671"/>
      <c r="G31" s="1671"/>
      <c r="H31" s="1671"/>
      <c r="I31" s="1671"/>
      <c r="J31" s="1671"/>
      <c r="K31" s="1671"/>
      <c r="L31" s="1671"/>
      <c r="M31" s="190"/>
      <c r="N31" s="196"/>
      <c r="O31" s="1672"/>
      <c r="P31" s="1673"/>
      <c r="Q31" s="1673"/>
      <c r="R31" s="547"/>
    </row>
    <row r="32" spans="1:18" s="1656" customFormat="1" ht="10.5" customHeight="1" x14ac:dyDescent="0.15">
      <c r="A32" s="1169"/>
      <c r="B32" s="1165"/>
      <c r="C32" s="424" t="s">
        <v>516</v>
      </c>
      <c r="D32" s="271">
        <v>458</v>
      </c>
      <c r="E32" s="272">
        <v>357</v>
      </c>
      <c r="F32" s="272">
        <v>215</v>
      </c>
      <c r="G32" s="272">
        <v>216</v>
      </c>
      <c r="H32" s="272">
        <v>223</v>
      </c>
      <c r="I32" s="374">
        <v>232</v>
      </c>
      <c r="J32" s="374">
        <v>202</v>
      </c>
      <c r="K32" s="374">
        <v>273</v>
      </c>
      <c r="L32" s="374">
        <v>259</v>
      </c>
      <c r="M32" s="273"/>
      <c r="N32" s="374"/>
      <c r="O32" s="1341"/>
      <c r="P32" s="545">
        <v>357</v>
      </c>
      <c r="Q32" s="545">
        <v>232</v>
      </c>
      <c r="R32" s="1675"/>
    </row>
    <row r="33" spans="1:18" s="1656" customFormat="1" ht="10.5" customHeight="1" x14ac:dyDescent="0.15">
      <c r="A33" s="1167"/>
      <c r="B33" s="1167"/>
      <c r="C33" s="680" t="s">
        <v>107</v>
      </c>
      <c r="D33" s="271">
        <v>452</v>
      </c>
      <c r="E33" s="272">
        <v>445</v>
      </c>
      <c r="F33" s="272">
        <v>214</v>
      </c>
      <c r="G33" s="272">
        <v>205</v>
      </c>
      <c r="H33" s="272">
        <v>196</v>
      </c>
      <c r="I33" s="301">
        <v>196</v>
      </c>
      <c r="J33" s="301">
        <v>189</v>
      </c>
      <c r="K33" s="301">
        <v>222</v>
      </c>
      <c r="L33" s="301">
        <v>227</v>
      </c>
      <c r="M33" s="273"/>
      <c r="N33" s="374"/>
      <c r="O33" s="1404"/>
      <c r="P33" s="564">
        <v>445</v>
      </c>
      <c r="Q33" s="564">
        <v>196</v>
      </c>
      <c r="R33" s="1675"/>
    </row>
    <row r="34" spans="1:18" s="1656" customFormat="1" ht="10.5" customHeight="1" x14ac:dyDescent="0.15">
      <c r="A34" s="1677"/>
      <c r="B34" s="1677"/>
      <c r="C34" s="1677"/>
      <c r="D34" s="296">
        <f>SUM(D32:D33)</f>
        <v>910</v>
      </c>
      <c r="E34" s="2029">
        <f>SUM(E32:E33)</f>
        <v>802</v>
      </c>
      <c r="F34" s="2029">
        <f>SUM(F32:F33)</f>
        <v>429</v>
      </c>
      <c r="G34" s="2029">
        <f>SUM(G32:G33)</f>
        <v>421</v>
      </c>
      <c r="H34" s="2029">
        <f t="shared" ref="H34:L34" si="19">SUM(H32:H33)</f>
        <v>419</v>
      </c>
      <c r="I34" s="2029">
        <f t="shared" si="19"/>
        <v>428</v>
      </c>
      <c r="J34" s="2029">
        <f t="shared" si="19"/>
        <v>391</v>
      </c>
      <c r="K34" s="2029">
        <f t="shared" si="19"/>
        <v>495</v>
      </c>
      <c r="L34" s="2029">
        <f t="shared" si="19"/>
        <v>486</v>
      </c>
      <c r="M34" s="295"/>
      <c r="N34" s="374"/>
      <c r="O34" s="1345"/>
      <c r="P34" s="298">
        <f t="shared" ref="P34" si="20">SUM(P32:P33)</f>
        <v>802</v>
      </c>
      <c r="Q34" s="298">
        <f t="shared" ref="Q34" si="21">SUM(Q32:Q33)</f>
        <v>428</v>
      </c>
      <c r="R34" s="1358"/>
    </row>
    <row r="35" spans="1:18" s="1656" customFormat="1" ht="10.5" customHeight="1" x14ac:dyDescent="0.15">
      <c r="A35" s="2300" t="s">
        <v>210</v>
      </c>
      <c r="B35" s="2300"/>
      <c r="C35" s="2300"/>
      <c r="D35" s="296">
        <v>21964</v>
      </c>
      <c r="E35" s="2029">
        <v>21792</v>
      </c>
      <c r="F35" s="2029">
        <v>22264</v>
      </c>
      <c r="G35" s="2029">
        <v>21894</v>
      </c>
      <c r="H35" s="2029">
        <v>21682</v>
      </c>
      <c r="I35" s="2029">
        <v>22071</v>
      </c>
      <c r="J35" s="2029">
        <v>22407</v>
      </c>
      <c r="K35" s="2029">
        <v>21516</v>
      </c>
      <c r="L35" s="2029">
        <v>20993</v>
      </c>
      <c r="M35" s="295"/>
      <c r="N35" s="374"/>
      <c r="O35" s="1345"/>
      <c r="P35" s="298">
        <v>21792</v>
      </c>
      <c r="Q35" s="298">
        <v>22071</v>
      </c>
      <c r="R35" s="1358"/>
    </row>
    <row r="36" spans="1:18" s="1656" customFormat="1" ht="4.5" customHeight="1" x14ac:dyDescent="0.15">
      <c r="A36" s="1678"/>
      <c r="B36" s="1678"/>
      <c r="C36" s="1678"/>
      <c r="D36" s="862"/>
      <c r="E36" s="862"/>
      <c r="F36" s="862"/>
      <c r="G36" s="862"/>
      <c r="H36" s="862"/>
      <c r="I36" s="862"/>
      <c r="J36" s="862"/>
      <c r="K36" s="862"/>
      <c r="L36" s="862"/>
      <c r="M36" s="1679"/>
      <c r="N36" s="1680"/>
      <c r="O36" s="1680"/>
      <c r="P36" s="862"/>
      <c r="Q36" s="862"/>
      <c r="R36" s="862"/>
    </row>
    <row r="37" spans="1:18" s="1656" customFormat="1" ht="18.75" customHeight="1" x14ac:dyDescent="0.15">
      <c r="A37" s="2079" t="s">
        <v>803</v>
      </c>
      <c r="B37" s="2343" t="s">
        <v>758</v>
      </c>
      <c r="C37" s="2343"/>
      <c r="D37" s="2343"/>
      <c r="E37" s="2343"/>
      <c r="F37" s="2343"/>
      <c r="G37" s="2343"/>
      <c r="H37" s="2343"/>
      <c r="I37" s="2343"/>
      <c r="J37" s="2343"/>
      <c r="K37" s="2343"/>
      <c r="L37" s="2343"/>
      <c r="M37" s="2343"/>
      <c r="N37" s="2343"/>
      <c r="O37" s="2343"/>
      <c r="P37" s="2343"/>
      <c r="Q37" s="2343"/>
      <c r="R37" s="2343"/>
    </row>
    <row r="38" spans="1:18" s="1656" customFormat="1" ht="46.5" customHeight="1" x14ac:dyDescent="0.15">
      <c r="A38" s="2080" t="s">
        <v>804</v>
      </c>
      <c r="B38" s="2343" t="s">
        <v>741</v>
      </c>
      <c r="C38" s="2343"/>
      <c r="D38" s="2343"/>
      <c r="E38" s="2343"/>
      <c r="F38" s="2343"/>
      <c r="G38" s="2343"/>
      <c r="H38" s="2343"/>
      <c r="I38" s="2343"/>
      <c r="J38" s="2343"/>
      <c r="K38" s="2343"/>
      <c r="L38" s="2343"/>
      <c r="M38" s="2343"/>
      <c r="N38" s="2343"/>
      <c r="O38" s="2343"/>
      <c r="P38" s="2343"/>
      <c r="Q38" s="2343"/>
      <c r="R38" s="2343"/>
    </row>
    <row r="39" spans="1:18" s="1656" customFormat="1" ht="9" customHeight="1" x14ac:dyDescent="0.15">
      <c r="A39" s="2083" t="s">
        <v>805</v>
      </c>
      <c r="B39" s="2377" t="s">
        <v>31</v>
      </c>
      <c r="C39" s="2377"/>
      <c r="D39" s="2377"/>
      <c r="E39" s="2377"/>
      <c r="F39" s="2377"/>
      <c r="G39" s="2377"/>
      <c r="H39" s="2377"/>
      <c r="I39" s="2377"/>
      <c r="J39" s="2377"/>
      <c r="K39" s="2377"/>
      <c r="L39" s="2377"/>
      <c r="M39" s="2377"/>
      <c r="N39" s="2377"/>
      <c r="O39" s="2377"/>
      <c r="P39" s="2377"/>
      <c r="Q39" s="2377"/>
      <c r="R39" s="2377"/>
    </row>
    <row r="40" spans="1:18" s="1656" customFormat="1" ht="9" customHeight="1" x14ac:dyDescent="0.15">
      <c r="A40" s="2083" t="s">
        <v>806</v>
      </c>
      <c r="B40" s="2377" t="s">
        <v>121</v>
      </c>
      <c r="C40" s="2377"/>
      <c r="D40" s="2377"/>
      <c r="E40" s="2377"/>
      <c r="F40" s="2377"/>
      <c r="G40" s="2377"/>
      <c r="H40" s="2377"/>
      <c r="I40" s="2377"/>
      <c r="J40" s="2377"/>
      <c r="K40" s="2377"/>
      <c r="L40" s="2377"/>
      <c r="M40" s="2377"/>
      <c r="N40" s="2377"/>
      <c r="O40" s="2377"/>
      <c r="P40" s="2377"/>
      <c r="Q40" s="2377"/>
      <c r="R40" s="2377"/>
    </row>
    <row r="41" spans="1:18" s="1656" customFormat="1" ht="8.25" customHeight="1" x14ac:dyDescent="0.15">
      <c r="A41" s="670"/>
      <c r="B41" s="670"/>
      <c r="C41" s="670"/>
      <c r="D41" s="687"/>
      <c r="E41" s="687"/>
      <c r="F41" s="687"/>
      <c r="G41" s="687"/>
      <c r="H41" s="687"/>
      <c r="I41" s="687"/>
      <c r="J41" s="687"/>
      <c r="K41" s="687"/>
      <c r="L41" s="687"/>
      <c r="M41" s="235"/>
      <c r="N41" s="709"/>
      <c r="O41" s="709"/>
      <c r="P41" s="687"/>
      <c r="Q41" s="687"/>
      <c r="R41" s="687"/>
    </row>
    <row r="42" spans="1:18" s="1656" customFormat="1" ht="10.5" customHeight="1" x14ac:dyDescent="0.15">
      <c r="A42" s="1165"/>
      <c r="B42" s="1165"/>
      <c r="C42" s="1165"/>
      <c r="D42" s="1681"/>
      <c r="E42" s="663"/>
      <c r="F42" s="663"/>
      <c r="G42" s="663"/>
      <c r="H42" s="663"/>
      <c r="I42" s="663"/>
      <c r="J42" s="663"/>
      <c r="K42" s="663"/>
      <c r="L42" s="663"/>
      <c r="M42" s="1324"/>
      <c r="N42" s="1325"/>
      <c r="O42" s="1681"/>
      <c r="P42" s="238" t="str">
        <f t="shared" ref="P42:Q42" si="22">P3</f>
        <v>2018</v>
      </c>
      <c r="Q42" s="238" t="str">
        <f t="shared" si="22"/>
        <v>2017</v>
      </c>
      <c r="R42" s="1657"/>
    </row>
    <row r="43" spans="1:18" s="1656" customFormat="1" ht="10.5" customHeight="1" x14ac:dyDescent="0.15">
      <c r="A43" s="670"/>
      <c r="B43" s="670"/>
      <c r="C43" s="670"/>
      <c r="D43" s="1682" t="str">
        <f>D4</f>
        <v>T1/19</v>
      </c>
      <c r="E43" s="1683" t="str">
        <f>E4</f>
        <v>T4/18</v>
      </c>
      <c r="F43" s="1683" t="str">
        <f t="shared" ref="F43:L43" si="23">F4</f>
        <v>T3/18</v>
      </c>
      <c r="G43" s="1683" t="str">
        <f t="shared" si="23"/>
        <v>T2/18</v>
      </c>
      <c r="H43" s="1683" t="str">
        <f t="shared" si="23"/>
        <v>T1/18</v>
      </c>
      <c r="I43" s="1683" t="str">
        <f t="shared" si="23"/>
        <v>T4/17</v>
      </c>
      <c r="J43" s="1683" t="str">
        <f t="shared" si="23"/>
        <v>T3/17</v>
      </c>
      <c r="K43" s="1683" t="str">
        <f t="shared" si="23"/>
        <v>T2/17</v>
      </c>
      <c r="L43" s="1683" t="str">
        <f t="shared" si="23"/>
        <v>T1/17</v>
      </c>
      <c r="M43" s="1329"/>
      <c r="N43" s="660"/>
      <c r="O43" s="1330"/>
      <c r="P43" s="241" t="str">
        <f t="shared" ref="P43:Q43" si="24">P4</f>
        <v>12M</v>
      </c>
      <c r="Q43" s="241" t="str">
        <f t="shared" si="24"/>
        <v>12M</v>
      </c>
      <c r="R43" s="1658"/>
    </row>
    <row r="44" spans="1:18" s="1656" customFormat="1" ht="10.5" customHeight="1" x14ac:dyDescent="0.15">
      <c r="A44" s="670"/>
      <c r="B44" s="670"/>
      <c r="C44" s="670"/>
      <c r="D44" s="1662"/>
      <c r="E44" s="1663"/>
      <c r="F44" s="1663"/>
      <c r="G44" s="1663"/>
      <c r="H44" s="1663"/>
      <c r="I44" s="1663"/>
      <c r="J44" s="1663"/>
      <c r="K44" s="1663"/>
      <c r="L44" s="1663"/>
      <c r="M44" s="1664"/>
      <c r="N44" s="1661"/>
      <c r="O44" s="1665"/>
      <c r="P44" s="1663"/>
      <c r="Q44" s="1663"/>
      <c r="R44" s="1664"/>
    </row>
    <row r="45" spans="1:18" s="1656" customFormat="1" ht="10.5" customHeight="1" x14ac:dyDescent="0.15">
      <c r="A45" s="670"/>
      <c r="B45" s="2287" t="s">
        <v>122</v>
      </c>
      <c r="C45" s="2287"/>
      <c r="D45" s="2141">
        <v>1815806</v>
      </c>
      <c r="E45" s="550">
        <v>1833980</v>
      </c>
      <c r="F45" s="550">
        <v>1915618</v>
      </c>
      <c r="G45" s="488">
        <v>1808557</v>
      </c>
      <c r="H45" s="488">
        <v>1751178</v>
      </c>
      <c r="I45" s="551">
        <v>1723927</v>
      </c>
      <c r="J45" s="551">
        <v>1681349</v>
      </c>
      <c r="K45" s="551">
        <v>1699357</v>
      </c>
      <c r="L45" s="551">
        <v>1630847</v>
      </c>
      <c r="M45" s="552"/>
      <c r="N45" s="545"/>
      <c r="O45" s="553"/>
      <c r="P45" s="551">
        <v>1833980</v>
      </c>
      <c r="Q45" s="551">
        <v>1723927</v>
      </c>
      <c r="R45" s="555"/>
    </row>
    <row r="46" spans="1:18" x14ac:dyDescent="0.2">
      <c r="A46" s="1684"/>
      <c r="B46" s="1684"/>
      <c r="C46" s="1684"/>
      <c r="D46" s="1684"/>
      <c r="E46" s="1685"/>
      <c r="F46" s="1686"/>
      <c r="G46" s="1687"/>
      <c r="H46" s="1687"/>
      <c r="I46" s="1687"/>
      <c r="J46" s="1687"/>
      <c r="K46" s="1687"/>
      <c r="L46" s="1687"/>
      <c r="M46" s="1687"/>
      <c r="N46" s="1687"/>
      <c r="O46" s="1688"/>
      <c r="P46" s="1687"/>
      <c r="Q46" s="1687"/>
      <c r="R46" s="1689"/>
    </row>
    <row r="47" spans="1:18" x14ac:dyDescent="0.2">
      <c r="A47" s="1684"/>
      <c r="B47" s="1684"/>
      <c r="C47" s="1684"/>
      <c r="D47" s="1684"/>
      <c r="E47" s="1685"/>
      <c r="F47" s="1686"/>
      <c r="G47" s="1687"/>
      <c r="H47" s="1687"/>
      <c r="I47" s="1687"/>
      <c r="J47" s="1687"/>
      <c r="K47" s="1687"/>
      <c r="L47" s="1687"/>
      <c r="M47" s="1687"/>
      <c r="N47" s="1687"/>
      <c r="O47" s="1688"/>
      <c r="P47" s="1687"/>
      <c r="Q47" s="1687"/>
      <c r="R47" s="1689"/>
    </row>
  </sheetData>
  <mergeCells count="28">
    <mergeCell ref="B10:C10"/>
    <mergeCell ref="B11:C11"/>
    <mergeCell ref="A35:C35"/>
    <mergeCell ref="B45:C45"/>
    <mergeCell ref="B40:R40"/>
    <mergeCell ref="B39:R39"/>
    <mergeCell ref="B37:R37"/>
    <mergeCell ref="B27:C27"/>
    <mergeCell ref="B31:C31"/>
    <mergeCell ref="A26:C26"/>
    <mergeCell ref="A21:C21"/>
    <mergeCell ref="B18:C18"/>
    <mergeCell ref="B19:C19"/>
    <mergeCell ref="B22:C22"/>
    <mergeCell ref="B23:C23"/>
    <mergeCell ref="A17:C17"/>
    <mergeCell ref="A1:R1"/>
    <mergeCell ref="B7:C7"/>
    <mergeCell ref="B8:C8"/>
    <mergeCell ref="B9:C9"/>
    <mergeCell ref="A3:C3"/>
    <mergeCell ref="A6:C6"/>
    <mergeCell ref="B38:R38"/>
    <mergeCell ref="B12:C12"/>
    <mergeCell ref="B13:C13"/>
    <mergeCell ref="B14:C14"/>
    <mergeCell ref="B15:C15"/>
    <mergeCell ref="A16:C16"/>
  </mergeCells>
  <printOptions horizontalCentered="1"/>
  <pageMargins left="0.23622047244094491" right="0.23622047244094491" top="0.27559055118110237" bottom="0.23622047244094491" header="0.15748031496062992" footer="0.11811023622047245"/>
  <pageSetup scale="9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Normal="100" zoomScaleSheetLayoutView="100" workbookViewId="0">
      <selection activeCell="C18" sqref="C18"/>
    </sheetView>
  </sheetViews>
  <sheetFormatPr defaultColWidth="9.140625" defaultRowHeight="12.75" x14ac:dyDescent="0.2"/>
  <cols>
    <col min="1" max="1" width="2.42578125" style="1647" customWidth="1"/>
    <col min="2" max="2" width="1.85546875" style="1647" customWidth="1"/>
    <col min="3" max="3" width="64.7109375" style="1647" customWidth="1"/>
    <col min="4" max="4" width="3.5703125" style="1560" customWidth="1"/>
    <col min="5" max="5" width="7.7109375" style="1648" customWidth="1"/>
    <col min="6" max="6" width="7.42578125" style="1649" customWidth="1"/>
    <col min="7" max="13" width="7.42578125" style="1560" customWidth="1"/>
    <col min="14" max="14" width="1.28515625" style="1560" customWidth="1"/>
    <col min="15" max="15" width="1.7109375" style="1650" customWidth="1"/>
    <col min="16" max="16" width="1.28515625" style="1649" customWidth="1"/>
    <col min="17" max="18" width="7.42578125" style="1560" customWidth="1"/>
    <col min="19" max="19" width="1.28515625" style="1651" customWidth="1"/>
    <col min="20" max="21" width="9.140625" style="1560" customWidth="1"/>
    <col min="22" max="22" width="9.140625" style="1561" customWidth="1"/>
    <col min="23" max="23" width="9.140625" style="1560" customWidth="1"/>
    <col min="24" max="16384" width="9.140625" style="1560"/>
  </cols>
  <sheetData>
    <row r="1" spans="1:19" s="2015" customFormat="1" ht="17.25" customHeight="1" x14ac:dyDescent="0.25">
      <c r="A1" s="2380" t="s">
        <v>370</v>
      </c>
      <c r="B1" s="2380"/>
      <c r="C1" s="2380"/>
      <c r="D1" s="2380"/>
      <c r="E1" s="2380"/>
      <c r="F1" s="2380"/>
      <c r="G1" s="2380"/>
      <c r="H1" s="2380"/>
      <c r="I1" s="2380"/>
      <c r="J1" s="2380"/>
      <c r="K1" s="2380"/>
      <c r="L1" s="2380"/>
      <c r="M1" s="2380"/>
      <c r="N1" s="2380"/>
      <c r="O1" s="2380"/>
      <c r="P1" s="2380"/>
      <c r="Q1" s="2380"/>
      <c r="R1" s="2380"/>
      <c r="S1" s="2380"/>
    </row>
    <row r="2" spans="1:19" ht="9.75" customHeight="1" x14ac:dyDescent="0.2">
      <c r="A2" s="2383"/>
      <c r="B2" s="2383"/>
      <c r="C2" s="2383"/>
      <c r="D2" s="1562"/>
      <c r="E2" s="1562"/>
      <c r="F2" s="1562"/>
      <c r="G2" s="1562"/>
      <c r="H2" s="1562"/>
      <c r="I2" s="1562"/>
      <c r="J2" s="1562"/>
      <c r="K2" s="1562"/>
      <c r="L2" s="1562"/>
      <c r="M2" s="1562"/>
      <c r="N2" s="1562"/>
      <c r="O2" s="1562"/>
      <c r="P2" s="1562"/>
      <c r="Q2" s="1562"/>
      <c r="R2" s="1562"/>
      <c r="S2" s="1562"/>
    </row>
    <row r="3" spans="1:19" s="1569" customFormat="1" ht="9.75" customHeight="1" x14ac:dyDescent="0.2">
      <c r="A3" s="2234" t="s">
        <v>480</v>
      </c>
      <c r="B3" s="2234"/>
      <c r="C3" s="2234"/>
      <c r="D3" s="148"/>
      <c r="E3" s="1563"/>
      <c r="F3" s="2385"/>
      <c r="G3" s="2385"/>
      <c r="H3" s="2385"/>
      <c r="I3" s="2385"/>
      <c r="J3" s="2385"/>
      <c r="K3" s="2385"/>
      <c r="L3" s="2385"/>
      <c r="M3" s="2385"/>
      <c r="N3" s="1564"/>
      <c r="O3" s="1565"/>
      <c r="P3" s="1566"/>
      <c r="Q3" s="1567" t="s">
        <v>584</v>
      </c>
      <c r="R3" s="1567" t="s">
        <v>22</v>
      </c>
      <c r="S3" s="1568"/>
    </row>
    <row r="4" spans="1:19" s="1569" customFormat="1" ht="9.75" customHeight="1" x14ac:dyDescent="0.2">
      <c r="A4" s="2382"/>
      <c r="B4" s="2382"/>
      <c r="C4" s="2382"/>
      <c r="D4" s="1570"/>
      <c r="E4" s="1571" t="s">
        <v>726</v>
      </c>
      <c r="F4" s="1572" t="s">
        <v>662</v>
      </c>
      <c r="G4" s="1572" t="s">
        <v>633</v>
      </c>
      <c r="H4" s="1572" t="s">
        <v>580</v>
      </c>
      <c r="I4" s="1572" t="s">
        <v>225</v>
      </c>
      <c r="J4" s="1572" t="s">
        <v>481</v>
      </c>
      <c r="K4" s="1572" t="s">
        <v>482</v>
      </c>
      <c r="L4" s="1572" t="s">
        <v>483</v>
      </c>
      <c r="M4" s="1572" t="s">
        <v>484</v>
      </c>
      <c r="N4" s="1573"/>
      <c r="O4" s="1574"/>
      <c r="P4" s="1575"/>
      <c r="Q4" s="1572" t="s">
        <v>23</v>
      </c>
      <c r="R4" s="1572" t="s">
        <v>23</v>
      </c>
      <c r="S4" s="1576"/>
    </row>
    <row r="5" spans="1:19" s="1569" customFormat="1" ht="9.75" customHeight="1" x14ac:dyDescent="0.2">
      <c r="A5" s="142"/>
      <c r="B5" s="142"/>
      <c r="C5" s="142"/>
      <c r="D5" s="142"/>
      <c r="E5" s="148"/>
      <c r="F5" s="148"/>
      <c r="G5" s="148"/>
      <c r="H5" s="148"/>
      <c r="I5" s="148"/>
      <c r="J5" s="148"/>
      <c r="K5" s="148"/>
      <c r="L5" s="148"/>
      <c r="M5" s="148"/>
      <c r="N5" s="148"/>
      <c r="O5" s="148"/>
      <c r="P5" s="148"/>
      <c r="Q5" s="148"/>
      <c r="R5" s="148"/>
      <c r="S5" s="1577"/>
    </row>
    <row r="6" spans="1:19" s="1569" customFormat="1" ht="12" customHeight="1" x14ac:dyDescent="0.2">
      <c r="A6" s="2232" t="s">
        <v>840</v>
      </c>
      <c r="B6" s="2232"/>
      <c r="C6" s="2232"/>
      <c r="D6" s="1578"/>
      <c r="E6" s="1579"/>
      <c r="F6" s="1580"/>
      <c r="G6" s="1580"/>
      <c r="H6" s="1580"/>
      <c r="I6" s="1580"/>
      <c r="J6" s="1580"/>
      <c r="K6" s="1580"/>
      <c r="L6" s="1580"/>
      <c r="M6" s="1580"/>
      <c r="N6" s="1581"/>
      <c r="O6" s="148"/>
      <c r="P6" s="1582"/>
      <c r="Q6" s="1580"/>
      <c r="R6" s="1580"/>
      <c r="S6" s="1581"/>
    </row>
    <row r="7" spans="1:19" s="1569" customFormat="1" ht="12" customHeight="1" x14ac:dyDescent="0.2">
      <c r="A7" s="1583"/>
      <c r="B7" s="2379" t="s">
        <v>841</v>
      </c>
      <c r="C7" s="2379"/>
      <c r="D7" s="1584"/>
      <c r="E7" s="911">
        <v>156</v>
      </c>
      <c r="F7" s="912">
        <v>125</v>
      </c>
      <c r="G7" s="912">
        <v>203</v>
      </c>
      <c r="H7" s="912">
        <v>238</v>
      </c>
      <c r="I7" s="912">
        <v>290</v>
      </c>
      <c r="J7" s="912">
        <v>207</v>
      </c>
      <c r="K7" s="912">
        <v>199</v>
      </c>
      <c r="L7" s="912">
        <v>373</v>
      </c>
      <c r="M7" s="912">
        <v>364</v>
      </c>
      <c r="N7" s="1585"/>
      <c r="O7" s="1586"/>
      <c r="P7" s="1587"/>
      <c r="Q7" s="935">
        <v>856</v>
      </c>
      <c r="R7" s="935">
        <v>1143</v>
      </c>
      <c r="S7" s="1588"/>
    </row>
    <row r="8" spans="1:19" s="1569" customFormat="1" ht="12" customHeight="1" x14ac:dyDescent="0.2">
      <c r="A8" s="1589"/>
      <c r="B8" s="2378" t="s">
        <v>842</v>
      </c>
      <c r="C8" s="2378"/>
      <c r="D8" s="2088" t="s">
        <v>229</v>
      </c>
      <c r="E8" s="2157">
        <v>185</v>
      </c>
      <c r="F8" s="876">
        <v>186</v>
      </c>
      <c r="G8" s="876">
        <v>139</v>
      </c>
      <c r="H8" s="876">
        <v>105</v>
      </c>
      <c r="I8" s="876">
        <v>127</v>
      </c>
      <c r="J8" s="876">
        <v>47</v>
      </c>
      <c r="K8" s="876">
        <v>93</v>
      </c>
      <c r="L8" s="876">
        <v>-29</v>
      </c>
      <c r="M8" s="876">
        <v>115</v>
      </c>
      <c r="N8" s="1590"/>
      <c r="O8" s="913"/>
      <c r="P8" s="1591"/>
      <c r="Q8" s="1229">
        <v>557</v>
      </c>
      <c r="R8" s="1229">
        <v>226</v>
      </c>
      <c r="S8" s="1592"/>
    </row>
    <row r="9" spans="1:19" s="1569" customFormat="1" ht="10.5" customHeight="1" x14ac:dyDescent="0.2">
      <c r="A9" s="2381" t="s">
        <v>25</v>
      </c>
      <c r="B9" s="2381"/>
      <c r="C9" s="2381"/>
      <c r="D9" s="2089"/>
      <c r="E9" s="911">
        <f>SUM(E7:E8)</f>
        <v>341</v>
      </c>
      <c r="F9" s="912">
        <f>SUM(F7:F8)</f>
        <v>311</v>
      </c>
      <c r="G9" s="912">
        <f>SUM(G7:G8)</f>
        <v>342</v>
      </c>
      <c r="H9" s="912">
        <f>SUM(H7:H8)</f>
        <v>343</v>
      </c>
      <c r="I9" s="912">
        <f t="shared" ref="I9:M9" si="0">SUM(I7:I8)</f>
        <v>417</v>
      </c>
      <c r="J9" s="912">
        <f t="shared" si="0"/>
        <v>254</v>
      </c>
      <c r="K9" s="912">
        <f t="shared" si="0"/>
        <v>292</v>
      </c>
      <c r="L9" s="912">
        <f t="shared" si="0"/>
        <v>344</v>
      </c>
      <c r="M9" s="912">
        <f t="shared" si="0"/>
        <v>479</v>
      </c>
      <c r="N9" s="1585"/>
      <c r="O9" s="913"/>
      <c r="P9" s="1587"/>
      <c r="Q9" s="935">
        <f t="shared" ref="Q9" si="1">SUM(Q7:Q8)</f>
        <v>1413</v>
      </c>
      <c r="R9" s="935">
        <f t="shared" ref="R9" si="2">SUM(R7:R8)</f>
        <v>1369</v>
      </c>
      <c r="S9" s="1594"/>
    </row>
    <row r="10" spans="1:19" s="1569" customFormat="1" ht="12" customHeight="1" x14ac:dyDescent="0.2">
      <c r="A10" s="1589"/>
      <c r="B10" s="2378" t="s">
        <v>843</v>
      </c>
      <c r="C10" s="2378"/>
      <c r="D10" s="2090"/>
      <c r="E10" s="2135">
        <v>41</v>
      </c>
      <c r="F10" s="913">
        <v>30</v>
      </c>
      <c r="G10" s="913">
        <v>43</v>
      </c>
      <c r="H10" s="913">
        <v>52</v>
      </c>
      <c r="I10" s="913">
        <v>153</v>
      </c>
      <c r="J10" s="913">
        <v>37</v>
      </c>
      <c r="K10" s="913">
        <v>20</v>
      </c>
      <c r="L10" s="913">
        <v>123</v>
      </c>
      <c r="M10" s="913">
        <v>118</v>
      </c>
      <c r="N10" s="1585"/>
      <c r="O10" s="913"/>
      <c r="P10" s="1596"/>
      <c r="Q10" s="966">
        <v>278</v>
      </c>
      <c r="R10" s="966">
        <v>298</v>
      </c>
      <c r="S10" s="1594"/>
    </row>
    <row r="11" spans="1:19" s="1569" customFormat="1" ht="10.5" customHeight="1" x14ac:dyDescent="0.2">
      <c r="A11" s="2378" t="s">
        <v>96</v>
      </c>
      <c r="B11" s="2378"/>
      <c r="C11" s="2378"/>
      <c r="D11" s="2091"/>
      <c r="E11" s="925">
        <f>E9-E10</f>
        <v>300</v>
      </c>
      <c r="F11" s="2038">
        <f>F9-F10</f>
        <v>281</v>
      </c>
      <c r="G11" s="2038">
        <f>G9-G10</f>
        <v>299</v>
      </c>
      <c r="H11" s="2038">
        <f>H9-H10</f>
        <v>291</v>
      </c>
      <c r="I11" s="2038">
        <f t="shared" ref="I11:M11" si="3">I9-I10</f>
        <v>264</v>
      </c>
      <c r="J11" s="2038">
        <f t="shared" si="3"/>
        <v>217</v>
      </c>
      <c r="K11" s="2038">
        <f t="shared" si="3"/>
        <v>272</v>
      </c>
      <c r="L11" s="2038">
        <f t="shared" si="3"/>
        <v>221</v>
      </c>
      <c r="M11" s="2038">
        <f t="shared" si="3"/>
        <v>361</v>
      </c>
      <c r="N11" s="1598"/>
      <c r="O11" s="913"/>
      <c r="P11" s="1599"/>
      <c r="Q11" s="969">
        <f t="shared" ref="Q11" si="4">Q9-Q10</f>
        <v>1135</v>
      </c>
      <c r="R11" s="969">
        <f t="shared" ref="R11" si="5">R9-R10</f>
        <v>1071</v>
      </c>
      <c r="S11" s="1600"/>
    </row>
    <row r="12" spans="1:19" s="1569" customFormat="1" ht="10.5" customHeight="1" x14ac:dyDescent="0.2">
      <c r="A12" s="2381" t="s">
        <v>374</v>
      </c>
      <c r="B12" s="2381"/>
      <c r="C12" s="2381"/>
      <c r="D12" s="2089"/>
      <c r="E12" s="2158">
        <v>6.6000000000000003E-2</v>
      </c>
      <c r="F12" s="2084">
        <v>6.3E-2</v>
      </c>
      <c r="G12" s="2084">
        <v>6.6000000000000003E-2</v>
      </c>
      <c r="H12" s="2084">
        <v>6.7000000000000004E-2</v>
      </c>
      <c r="I12" s="2084">
        <v>5.8999999999999997E-2</v>
      </c>
      <c r="J12" s="2084">
        <v>5.0999999999999997E-2</v>
      </c>
      <c r="K12" s="2084">
        <v>6.6000000000000003E-2</v>
      </c>
      <c r="L12" s="2084">
        <v>0.06</v>
      </c>
      <c r="M12" s="2084">
        <v>8.5999999999999993E-2</v>
      </c>
      <c r="N12" s="1601"/>
      <c r="O12" s="1602"/>
      <c r="P12" s="1603"/>
      <c r="Q12" s="1604">
        <v>6.4000000000000001E-2</v>
      </c>
      <c r="R12" s="1604">
        <v>6.6000000000000003E-2</v>
      </c>
      <c r="S12" s="1605"/>
    </row>
    <row r="13" spans="1:19" s="1569" customFormat="1" ht="10.5" customHeight="1" x14ac:dyDescent="0.2">
      <c r="A13" s="2381" t="s">
        <v>375</v>
      </c>
      <c r="B13" s="2381"/>
      <c r="C13" s="2381"/>
      <c r="D13" s="2089"/>
      <c r="E13" s="2158">
        <v>7.4999999999999997E-2</v>
      </c>
      <c r="F13" s="2084">
        <v>7.0000000000000007E-2</v>
      </c>
      <c r="G13" s="2084">
        <v>7.4999999999999997E-2</v>
      </c>
      <c r="H13" s="2084">
        <v>7.8E-2</v>
      </c>
      <c r="I13" s="2084">
        <v>9.2999999999999999E-2</v>
      </c>
      <c r="J13" s="1606">
        <v>5.8999999999999997E-2</v>
      </c>
      <c r="K13" s="1606">
        <v>7.0999999999999994E-2</v>
      </c>
      <c r="L13" s="1606">
        <v>9.2999999999999999E-2</v>
      </c>
      <c r="M13" s="1606">
        <v>0.114</v>
      </c>
      <c r="N13" s="1607"/>
      <c r="O13" s="1602"/>
      <c r="P13" s="1608"/>
      <c r="Q13" s="1609">
        <v>7.9000000000000001E-2</v>
      </c>
      <c r="R13" s="1609">
        <v>8.4000000000000005E-2</v>
      </c>
      <c r="S13" s="1610"/>
    </row>
    <row r="14" spans="1:19" s="1569" customFormat="1" ht="10.5" customHeight="1" x14ac:dyDescent="0.2">
      <c r="A14" s="1611"/>
      <c r="B14" s="2378" t="s">
        <v>532</v>
      </c>
      <c r="C14" s="2378"/>
      <c r="D14" s="2089"/>
      <c r="E14" s="2159"/>
      <c r="F14" s="1612"/>
      <c r="G14" s="1612"/>
      <c r="H14" s="1612"/>
      <c r="I14" s="1612"/>
      <c r="J14" s="1612"/>
      <c r="K14" s="1612"/>
      <c r="L14" s="1612"/>
      <c r="M14" s="1612"/>
      <c r="N14" s="1613"/>
      <c r="O14" s="1602"/>
      <c r="P14" s="1614"/>
      <c r="Q14" s="1615"/>
      <c r="R14" s="1615"/>
      <c r="S14" s="1616"/>
    </row>
    <row r="15" spans="1:19" s="1569" customFormat="1" ht="10.5" customHeight="1" x14ac:dyDescent="0.2">
      <c r="A15" s="1589"/>
      <c r="B15" s="1589"/>
      <c r="C15" s="1589" t="s">
        <v>533</v>
      </c>
      <c r="D15" s="2088" t="s">
        <v>231</v>
      </c>
      <c r="E15" s="2135">
        <v>-9</v>
      </c>
      <c r="F15" s="913">
        <v>5</v>
      </c>
      <c r="G15" s="913">
        <v>13</v>
      </c>
      <c r="H15" s="913">
        <v>17</v>
      </c>
      <c r="I15" s="913">
        <v>11</v>
      </c>
      <c r="J15" s="876">
        <v>-7</v>
      </c>
      <c r="K15" s="876">
        <v>7</v>
      </c>
      <c r="L15" s="876">
        <v>1</v>
      </c>
      <c r="M15" s="876">
        <v>0</v>
      </c>
      <c r="N15" s="1590"/>
      <c r="O15" s="913"/>
      <c r="P15" s="1591"/>
      <c r="Q15" s="950">
        <v>46</v>
      </c>
      <c r="R15" s="950">
        <v>1</v>
      </c>
      <c r="S15" s="1592"/>
    </row>
    <row r="16" spans="1:19" s="1569" customFormat="1" ht="10.5" customHeight="1" x14ac:dyDescent="0.2">
      <c r="A16" s="2384" t="s">
        <v>376</v>
      </c>
      <c r="B16" s="2384"/>
      <c r="C16" s="2384"/>
      <c r="D16" s="2092"/>
      <c r="E16" s="2160"/>
      <c r="F16" s="878"/>
      <c r="G16" s="878"/>
      <c r="H16" s="878"/>
      <c r="I16" s="878"/>
      <c r="J16" s="878"/>
      <c r="K16" s="878"/>
      <c r="L16" s="878"/>
      <c r="M16" s="878"/>
      <c r="N16" s="1617"/>
      <c r="O16" s="913"/>
      <c r="P16" s="1618"/>
      <c r="Q16" s="1619"/>
      <c r="R16" s="1619"/>
      <c r="S16" s="1620"/>
    </row>
    <row r="17" spans="1:19" s="1569" customFormat="1" ht="10.5" customHeight="1" x14ac:dyDescent="0.2">
      <c r="A17" s="1565"/>
      <c r="B17" s="2232" t="s">
        <v>697</v>
      </c>
      <c r="C17" s="2232"/>
      <c r="D17" s="2093"/>
      <c r="E17" s="2135"/>
      <c r="F17" s="913"/>
      <c r="G17" s="913"/>
      <c r="H17" s="913"/>
      <c r="I17" s="913"/>
      <c r="J17" s="913"/>
      <c r="K17" s="913"/>
      <c r="L17" s="913"/>
      <c r="M17" s="913"/>
      <c r="N17" s="1585"/>
      <c r="O17" s="913"/>
      <c r="P17" s="1596"/>
      <c r="Q17" s="966"/>
      <c r="R17" s="966"/>
      <c r="S17" s="1594"/>
    </row>
    <row r="18" spans="1:19" s="1569" customFormat="1" ht="21.75" customHeight="1" x14ac:dyDescent="0.2">
      <c r="A18" s="1621"/>
      <c r="B18" s="1621"/>
      <c r="C18" s="1622" t="s">
        <v>698</v>
      </c>
      <c r="D18" s="2094" t="s">
        <v>377</v>
      </c>
      <c r="E18" s="2157">
        <f>E8+E15</f>
        <v>176</v>
      </c>
      <c r="F18" s="876">
        <f>F8+F15</f>
        <v>191</v>
      </c>
      <c r="G18" s="876">
        <f>G8+G15</f>
        <v>152</v>
      </c>
      <c r="H18" s="876">
        <f>H8+H15</f>
        <v>122</v>
      </c>
      <c r="I18" s="876">
        <f t="shared" ref="I18:M18" si="6">I8+I15</f>
        <v>138</v>
      </c>
      <c r="J18" s="876">
        <f t="shared" si="6"/>
        <v>40</v>
      </c>
      <c r="K18" s="876">
        <f t="shared" si="6"/>
        <v>100</v>
      </c>
      <c r="L18" s="876">
        <f t="shared" si="6"/>
        <v>-28</v>
      </c>
      <c r="M18" s="876">
        <f t="shared" si="6"/>
        <v>115</v>
      </c>
      <c r="N18" s="1590"/>
      <c r="O18" s="913"/>
      <c r="P18" s="1591"/>
      <c r="Q18" s="950">
        <f t="shared" ref="Q18" si="7">Q8+Q15</f>
        <v>603</v>
      </c>
      <c r="R18" s="950">
        <f t="shared" ref="R18" si="8">R8+R15</f>
        <v>227</v>
      </c>
      <c r="S18" s="1592"/>
    </row>
    <row r="19" spans="1:19" s="1569" customFormat="1" ht="10.5" customHeight="1" x14ac:dyDescent="0.2">
      <c r="A19" s="143"/>
      <c r="B19" s="143"/>
      <c r="C19" s="143"/>
      <c r="D19" s="143"/>
      <c r="E19" s="1623"/>
      <c r="F19" s="2085"/>
      <c r="G19" s="2085"/>
      <c r="H19" s="2085"/>
      <c r="I19" s="2085"/>
      <c r="J19" s="2085"/>
      <c r="K19" s="2085"/>
      <c r="L19" s="2085"/>
      <c r="M19" s="2085"/>
      <c r="N19" s="1624"/>
      <c r="O19" s="1624"/>
      <c r="P19" s="1623"/>
      <c r="Q19" s="1625"/>
      <c r="R19" s="1625"/>
      <c r="S19" s="1626"/>
    </row>
    <row r="20" spans="1:19" s="1569" customFormat="1" ht="10.5" customHeight="1" x14ac:dyDescent="0.2">
      <c r="A20" s="2386" t="s">
        <v>378</v>
      </c>
      <c r="B20" s="2386"/>
      <c r="C20" s="2386"/>
      <c r="D20" s="1584"/>
      <c r="E20" s="2161"/>
      <c r="F20" s="1627"/>
      <c r="G20" s="1627"/>
      <c r="H20" s="1627"/>
      <c r="I20" s="1627"/>
      <c r="J20" s="1627"/>
      <c r="K20" s="1627"/>
      <c r="L20" s="1627"/>
      <c r="M20" s="1627"/>
      <c r="N20" s="1628"/>
      <c r="O20" s="1629"/>
      <c r="P20" s="1630"/>
      <c r="Q20" s="1631"/>
      <c r="R20" s="1631"/>
      <c r="S20" s="1632"/>
    </row>
    <row r="21" spans="1:19" s="1569" customFormat="1" ht="10.5" customHeight="1" x14ac:dyDescent="0.2">
      <c r="A21" s="1583"/>
      <c r="B21" s="2379" t="s">
        <v>379</v>
      </c>
      <c r="C21" s="2379"/>
      <c r="D21" s="1584"/>
      <c r="E21" s="911">
        <v>51</v>
      </c>
      <c r="F21" s="912">
        <v>54</v>
      </c>
      <c r="G21" s="912">
        <v>66</v>
      </c>
      <c r="H21" s="912">
        <v>60</v>
      </c>
      <c r="I21" s="912">
        <v>66</v>
      </c>
      <c r="J21" s="912">
        <v>53</v>
      </c>
      <c r="K21" s="912">
        <v>58</v>
      </c>
      <c r="L21" s="912">
        <v>78</v>
      </c>
      <c r="M21" s="912">
        <v>87</v>
      </c>
      <c r="N21" s="1585"/>
      <c r="O21" s="913"/>
      <c r="P21" s="1587"/>
      <c r="Q21" s="935">
        <v>246</v>
      </c>
      <c r="R21" s="935">
        <v>276</v>
      </c>
      <c r="S21" s="1594"/>
    </row>
    <row r="22" spans="1:19" s="1569" customFormat="1" ht="10.5" customHeight="1" x14ac:dyDescent="0.2">
      <c r="A22" s="1583"/>
      <c r="B22" s="2378" t="s">
        <v>380</v>
      </c>
      <c r="C22" s="2378"/>
      <c r="D22" s="1595"/>
      <c r="E22" s="911">
        <v>151</v>
      </c>
      <c r="F22" s="912">
        <v>137</v>
      </c>
      <c r="G22" s="912">
        <v>153</v>
      </c>
      <c r="H22" s="912">
        <v>145</v>
      </c>
      <c r="I22" s="912">
        <v>138</v>
      </c>
      <c r="J22" s="912">
        <v>128</v>
      </c>
      <c r="K22" s="912">
        <v>130</v>
      </c>
      <c r="L22" s="912">
        <v>121</v>
      </c>
      <c r="M22" s="912">
        <v>145</v>
      </c>
      <c r="N22" s="1585"/>
      <c r="O22" s="913"/>
      <c r="P22" s="1587"/>
      <c r="Q22" s="935">
        <v>573</v>
      </c>
      <c r="R22" s="935">
        <v>524</v>
      </c>
      <c r="S22" s="1594"/>
    </row>
    <row r="23" spans="1:19" s="1569" customFormat="1" ht="12" customHeight="1" x14ac:dyDescent="0.2">
      <c r="A23" s="1583"/>
      <c r="B23" s="2378" t="s">
        <v>844</v>
      </c>
      <c r="C23" s="2378"/>
      <c r="D23" s="1595"/>
      <c r="E23" s="911">
        <v>98</v>
      </c>
      <c r="F23" s="912">
        <v>86</v>
      </c>
      <c r="G23" s="912">
        <v>90</v>
      </c>
      <c r="H23" s="912">
        <v>90</v>
      </c>
      <c r="I23" s="912">
        <v>186</v>
      </c>
      <c r="J23" s="912">
        <v>42</v>
      </c>
      <c r="K23" s="912">
        <v>64</v>
      </c>
      <c r="L23" s="912">
        <v>125</v>
      </c>
      <c r="M23" s="912">
        <v>170</v>
      </c>
      <c r="N23" s="1585"/>
      <c r="O23" s="913"/>
      <c r="P23" s="1633"/>
      <c r="Q23" s="935">
        <v>452</v>
      </c>
      <c r="R23" s="935">
        <v>401</v>
      </c>
      <c r="S23" s="1594"/>
    </row>
    <row r="24" spans="1:19" s="1569" customFormat="1" ht="10.5" customHeight="1" x14ac:dyDescent="0.2">
      <c r="A24" s="1583"/>
      <c r="B24" s="2378" t="s">
        <v>381</v>
      </c>
      <c r="C24" s="2378"/>
      <c r="D24" s="1597"/>
      <c r="E24" s="911">
        <v>35</v>
      </c>
      <c r="F24" s="912">
        <v>21</v>
      </c>
      <c r="G24" s="912">
        <v>23</v>
      </c>
      <c r="H24" s="912">
        <v>27</v>
      </c>
      <c r="I24" s="912">
        <v>23</v>
      </c>
      <c r="J24" s="912">
        <v>21</v>
      </c>
      <c r="K24" s="912">
        <v>20</v>
      </c>
      <c r="L24" s="912">
        <v>21</v>
      </c>
      <c r="M24" s="912">
        <v>49</v>
      </c>
      <c r="N24" s="1585"/>
      <c r="O24" s="913"/>
      <c r="P24" s="1633"/>
      <c r="Q24" s="935">
        <v>94</v>
      </c>
      <c r="R24" s="935">
        <v>111</v>
      </c>
      <c r="S24" s="1594"/>
    </row>
    <row r="25" spans="1:19" s="1569" customFormat="1" ht="12" customHeight="1" x14ac:dyDescent="0.2">
      <c r="A25" s="1583"/>
      <c r="B25" s="2378" t="s">
        <v>845</v>
      </c>
      <c r="C25" s="2378"/>
      <c r="D25" s="1595"/>
      <c r="E25" s="2162">
        <v>6</v>
      </c>
      <c r="F25" s="1228">
        <v>13</v>
      </c>
      <c r="G25" s="1228">
        <v>10</v>
      </c>
      <c r="H25" s="1228">
        <v>21</v>
      </c>
      <c r="I25" s="1228">
        <v>4</v>
      </c>
      <c r="J25" s="876">
        <v>10</v>
      </c>
      <c r="K25" s="876">
        <v>20</v>
      </c>
      <c r="L25" s="876">
        <v>-1</v>
      </c>
      <c r="M25" s="876">
        <v>28</v>
      </c>
      <c r="N25" s="1590"/>
      <c r="O25" s="913"/>
      <c r="P25" s="1634"/>
      <c r="Q25" s="1635">
        <v>48</v>
      </c>
      <c r="R25" s="1635">
        <v>57</v>
      </c>
      <c r="S25" s="1592"/>
    </row>
    <row r="26" spans="1:19" s="1569" customFormat="1" ht="10.5" customHeight="1" x14ac:dyDescent="0.2">
      <c r="A26" s="2381" t="s">
        <v>25</v>
      </c>
      <c r="B26" s="2381"/>
      <c r="C26" s="2381"/>
      <c r="D26" s="1593"/>
      <c r="E26" s="911">
        <f>SUM(E21:E25)</f>
        <v>341</v>
      </c>
      <c r="F26" s="912">
        <f>SUM(F21:F25)</f>
        <v>311</v>
      </c>
      <c r="G26" s="912">
        <f>SUM(G21:G25)</f>
        <v>342</v>
      </c>
      <c r="H26" s="912">
        <f>SUM(H21:H25)</f>
        <v>343</v>
      </c>
      <c r="I26" s="912">
        <f t="shared" ref="I26:M26" si="9">SUM(I21:I25)</f>
        <v>417</v>
      </c>
      <c r="J26" s="912">
        <f t="shared" si="9"/>
        <v>254</v>
      </c>
      <c r="K26" s="912">
        <f t="shared" si="9"/>
        <v>292</v>
      </c>
      <c r="L26" s="912">
        <f t="shared" si="9"/>
        <v>344</v>
      </c>
      <c r="M26" s="912">
        <f t="shared" si="9"/>
        <v>479</v>
      </c>
      <c r="N26" s="1585"/>
      <c r="O26" s="913"/>
      <c r="P26" s="1587"/>
      <c r="Q26" s="935">
        <f t="shared" ref="Q26" si="10">SUM(Q21:Q25)</f>
        <v>1413</v>
      </c>
      <c r="R26" s="935">
        <f t="shared" ref="R26" si="11">SUM(R21:R25)</f>
        <v>1369</v>
      </c>
      <c r="S26" s="1594"/>
    </row>
    <row r="27" spans="1:19" s="1569" customFormat="1" ht="12" customHeight="1" x14ac:dyDescent="0.2">
      <c r="A27" s="1589"/>
      <c r="B27" s="2378" t="s">
        <v>843</v>
      </c>
      <c r="C27" s="2378"/>
      <c r="D27" s="1595"/>
      <c r="E27" s="2157">
        <v>41</v>
      </c>
      <c r="F27" s="876">
        <v>30</v>
      </c>
      <c r="G27" s="876">
        <v>43</v>
      </c>
      <c r="H27" s="876">
        <v>52</v>
      </c>
      <c r="I27" s="876">
        <v>153</v>
      </c>
      <c r="J27" s="913">
        <v>37</v>
      </c>
      <c r="K27" s="913">
        <v>20</v>
      </c>
      <c r="L27" s="913">
        <v>123</v>
      </c>
      <c r="M27" s="913">
        <v>118</v>
      </c>
      <c r="N27" s="1585"/>
      <c r="O27" s="913"/>
      <c r="P27" s="1596"/>
      <c r="Q27" s="966">
        <v>278</v>
      </c>
      <c r="R27" s="966">
        <v>298</v>
      </c>
      <c r="S27" s="1594"/>
    </row>
    <row r="28" spans="1:19" s="1569" customFormat="1" ht="10.5" customHeight="1" x14ac:dyDescent="0.2">
      <c r="A28" s="2381" t="s">
        <v>96</v>
      </c>
      <c r="B28" s="2381"/>
      <c r="C28" s="2381"/>
      <c r="D28" s="1593"/>
      <c r="E28" s="925">
        <f>E26-E27</f>
        <v>300</v>
      </c>
      <c r="F28" s="2038">
        <f>F26-F27</f>
        <v>281</v>
      </c>
      <c r="G28" s="2038">
        <f>G26-G27</f>
        <v>299</v>
      </c>
      <c r="H28" s="2038">
        <f>H26-H27</f>
        <v>291</v>
      </c>
      <c r="I28" s="2038">
        <f t="shared" ref="I28:M28" si="12">I26-I27</f>
        <v>264</v>
      </c>
      <c r="J28" s="2038">
        <f t="shared" si="12"/>
        <v>217</v>
      </c>
      <c r="K28" s="2038">
        <f t="shared" si="12"/>
        <v>272</v>
      </c>
      <c r="L28" s="2038">
        <f t="shared" si="12"/>
        <v>221</v>
      </c>
      <c r="M28" s="2038">
        <f t="shared" si="12"/>
        <v>361</v>
      </c>
      <c r="N28" s="1598"/>
      <c r="O28" s="913"/>
      <c r="P28" s="1599"/>
      <c r="Q28" s="969">
        <f t="shared" ref="Q28" si="13">Q26-Q27</f>
        <v>1135</v>
      </c>
      <c r="R28" s="969">
        <f t="shared" ref="R28" si="14">R26-R27</f>
        <v>1071</v>
      </c>
      <c r="S28" s="1600"/>
    </row>
    <row r="29" spans="1:19" s="1569" customFormat="1" ht="10.5" customHeight="1" x14ac:dyDescent="0.2">
      <c r="A29" s="146"/>
      <c r="B29" s="146"/>
      <c r="C29" s="146"/>
      <c r="D29" s="1636"/>
      <c r="E29" s="913"/>
      <c r="F29" s="913"/>
      <c r="G29" s="913"/>
      <c r="H29" s="913"/>
      <c r="I29" s="913"/>
      <c r="J29" s="913"/>
      <c r="K29" s="913"/>
      <c r="L29" s="913"/>
      <c r="M29" s="913"/>
      <c r="N29" s="913"/>
      <c r="O29" s="913"/>
      <c r="P29" s="913"/>
      <c r="Q29" s="917"/>
      <c r="R29" s="917"/>
      <c r="S29" s="1637"/>
    </row>
    <row r="30" spans="1:19" s="1569" customFormat="1" ht="10.5" customHeight="1" x14ac:dyDescent="0.2">
      <c r="A30" s="2232" t="s">
        <v>382</v>
      </c>
      <c r="B30" s="2232"/>
      <c r="C30" s="2232"/>
      <c r="D30" s="1638"/>
      <c r="E30" s="2160"/>
      <c r="F30" s="878"/>
      <c r="G30" s="878"/>
      <c r="H30" s="878"/>
      <c r="I30" s="878"/>
      <c r="J30" s="878"/>
      <c r="K30" s="878"/>
      <c r="L30" s="878"/>
      <c r="M30" s="878"/>
      <c r="N30" s="1617"/>
      <c r="O30" s="913"/>
      <c r="P30" s="1618"/>
      <c r="Q30" s="1639"/>
      <c r="R30" s="1639"/>
      <c r="S30" s="1620"/>
    </row>
    <row r="31" spans="1:19" s="1569" customFormat="1" ht="10.5" customHeight="1" x14ac:dyDescent="0.2">
      <c r="A31" s="1583"/>
      <c r="B31" s="2379" t="s">
        <v>383</v>
      </c>
      <c r="C31" s="2379"/>
      <c r="D31" s="1640"/>
      <c r="E31" s="911">
        <f>E22</f>
        <v>151</v>
      </c>
      <c r="F31" s="912">
        <f>F22</f>
        <v>137</v>
      </c>
      <c r="G31" s="912">
        <f>G22</f>
        <v>153</v>
      </c>
      <c r="H31" s="912">
        <f>H22</f>
        <v>145</v>
      </c>
      <c r="I31" s="912">
        <f t="shared" ref="I31:M31" si="15">I22</f>
        <v>138</v>
      </c>
      <c r="J31" s="912">
        <f t="shared" si="15"/>
        <v>128</v>
      </c>
      <c r="K31" s="912">
        <f t="shared" si="15"/>
        <v>130</v>
      </c>
      <c r="L31" s="912">
        <f t="shared" si="15"/>
        <v>121</v>
      </c>
      <c r="M31" s="912">
        <f t="shared" si="15"/>
        <v>145</v>
      </c>
      <c r="N31" s="1585"/>
      <c r="O31" s="913"/>
      <c r="P31" s="1587"/>
      <c r="Q31" s="964">
        <f t="shared" ref="Q31" si="16">Q22</f>
        <v>573</v>
      </c>
      <c r="R31" s="964">
        <f t="shared" ref="R31" si="17">R22</f>
        <v>524</v>
      </c>
      <c r="S31" s="1594"/>
    </row>
    <row r="32" spans="1:19" s="1569" customFormat="1" ht="12" customHeight="1" x14ac:dyDescent="0.2">
      <c r="A32" s="1589"/>
      <c r="B32" s="2378" t="s">
        <v>846</v>
      </c>
      <c r="C32" s="2378"/>
      <c r="D32" s="1595"/>
      <c r="E32" s="2135">
        <v>91</v>
      </c>
      <c r="F32" s="913">
        <v>64</v>
      </c>
      <c r="G32" s="913">
        <v>66</v>
      </c>
      <c r="H32" s="913">
        <v>79</v>
      </c>
      <c r="I32" s="913">
        <v>101</v>
      </c>
      <c r="J32" s="913">
        <v>59</v>
      </c>
      <c r="K32" s="913">
        <v>74</v>
      </c>
      <c r="L32" s="913">
        <v>59</v>
      </c>
      <c r="M32" s="913">
        <v>60</v>
      </c>
      <c r="N32" s="1585"/>
      <c r="O32" s="913"/>
      <c r="P32" s="1596"/>
      <c r="Q32" s="917">
        <v>310</v>
      </c>
      <c r="R32" s="917">
        <v>252</v>
      </c>
      <c r="S32" s="1594"/>
    </row>
    <row r="33" spans="1:19" s="1569" customFormat="1" ht="10.5" customHeight="1" x14ac:dyDescent="0.2">
      <c r="A33" s="142"/>
      <c r="B33" s="142"/>
      <c r="C33" s="142"/>
      <c r="D33" s="142"/>
      <c r="E33" s="925">
        <f>SUM(E31:E32)</f>
        <v>242</v>
      </c>
      <c r="F33" s="2038">
        <f>SUM(F31:F32)</f>
        <v>201</v>
      </c>
      <c r="G33" s="2038">
        <f>SUM(G31:G32)</f>
        <v>219</v>
      </c>
      <c r="H33" s="2038">
        <f>SUM(H31:H32)</f>
        <v>224</v>
      </c>
      <c r="I33" s="2038">
        <f t="shared" ref="I33:M33" si="18">SUM(I31:I32)</f>
        <v>239</v>
      </c>
      <c r="J33" s="2038">
        <f t="shared" si="18"/>
        <v>187</v>
      </c>
      <c r="K33" s="2038">
        <f t="shared" si="18"/>
        <v>204</v>
      </c>
      <c r="L33" s="2038">
        <f t="shared" si="18"/>
        <v>180</v>
      </c>
      <c r="M33" s="2038">
        <f t="shared" si="18"/>
        <v>205</v>
      </c>
      <c r="N33" s="1598"/>
      <c r="O33" s="913"/>
      <c r="P33" s="1599"/>
      <c r="Q33" s="929">
        <f t="shared" ref="Q33" si="19">SUM(Q31:Q32)</f>
        <v>883</v>
      </c>
      <c r="R33" s="929">
        <f t="shared" ref="R33" si="20">SUM(R31:R32)</f>
        <v>776</v>
      </c>
      <c r="S33" s="1600"/>
    </row>
    <row r="34" spans="1:19" s="1561" customFormat="1" ht="3.75" customHeight="1" x14ac:dyDescent="0.15">
      <c r="A34" s="1641"/>
      <c r="B34" s="1641"/>
      <c r="C34" s="1642"/>
      <c r="D34" s="1642"/>
      <c r="E34" s="1643"/>
      <c r="F34" s="1643"/>
      <c r="G34" s="1644"/>
      <c r="H34" s="1644"/>
      <c r="I34" s="1644"/>
      <c r="J34" s="1644"/>
      <c r="K34" s="1644"/>
      <c r="L34" s="1644"/>
      <c r="M34" s="1644"/>
      <c r="N34" s="1645"/>
      <c r="O34" s="1646"/>
      <c r="P34" s="1646"/>
      <c r="Q34" s="1644"/>
      <c r="R34" s="1644"/>
      <c r="S34" s="1644"/>
    </row>
    <row r="35" spans="1:19" ht="36" customHeight="1" x14ac:dyDescent="0.2">
      <c r="A35" s="2086" t="s">
        <v>803</v>
      </c>
      <c r="B35" s="2389" t="s">
        <v>384</v>
      </c>
      <c r="C35" s="2389"/>
      <c r="D35" s="2389"/>
      <c r="E35" s="2389"/>
      <c r="F35" s="2389"/>
      <c r="G35" s="2389"/>
      <c r="H35" s="2389"/>
      <c r="I35" s="2389"/>
      <c r="J35" s="2389"/>
      <c r="K35" s="2389"/>
      <c r="L35" s="2389"/>
      <c r="M35" s="2389"/>
      <c r="N35" s="2389"/>
      <c r="O35" s="2389"/>
      <c r="P35" s="2389"/>
      <c r="Q35" s="2389"/>
      <c r="R35" s="2389"/>
      <c r="S35" s="2389"/>
    </row>
    <row r="36" spans="1:19" ht="19.5" customHeight="1" x14ac:dyDescent="0.2">
      <c r="A36" s="2086" t="s">
        <v>804</v>
      </c>
      <c r="B36" s="2390" t="s">
        <v>385</v>
      </c>
      <c r="C36" s="2390"/>
      <c r="D36" s="2390"/>
      <c r="E36" s="2390"/>
      <c r="F36" s="2390"/>
      <c r="G36" s="2390"/>
      <c r="H36" s="2390"/>
      <c r="I36" s="2390"/>
      <c r="J36" s="2390"/>
      <c r="K36" s="2390"/>
      <c r="L36" s="2390"/>
      <c r="M36" s="2390"/>
      <c r="N36" s="2390"/>
      <c r="O36" s="2390"/>
      <c r="P36" s="2390"/>
      <c r="Q36" s="2390"/>
      <c r="R36" s="2390"/>
      <c r="S36" s="2390"/>
    </row>
    <row r="37" spans="1:19" ht="9" customHeight="1" x14ac:dyDescent="0.2">
      <c r="A37" s="2087" t="s">
        <v>805</v>
      </c>
      <c r="B37" s="2387" t="s">
        <v>787</v>
      </c>
      <c r="C37" s="2387"/>
      <c r="D37" s="2387"/>
      <c r="E37" s="2387"/>
      <c r="F37" s="2387"/>
      <c r="G37" s="2387"/>
      <c r="H37" s="2387"/>
      <c r="I37" s="2387"/>
      <c r="J37" s="2387"/>
      <c r="K37" s="2387"/>
      <c r="L37" s="2387"/>
      <c r="M37" s="2387"/>
      <c r="N37" s="2387"/>
      <c r="O37" s="2387"/>
      <c r="P37" s="2387"/>
      <c r="Q37" s="2387"/>
      <c r="R37" s="2387"/>
      <c r="S37" s="2387"/>
    </row>
    <row r="38" spans="1:19" ht="9" customHeight="1" x14ac:dyDescent="0.2">
      <c r="A38" s="2087" t="s">
        <v>806</v>
      </c>
      <c r="B38" s="2388" t="s">
        <v>759</v>
      </c>
      <c r="C38" s="2388"/>
      <c r="D38" s="2388"/>
      <c r="E38" s="2388"/>
      <c r="F38" s="2388"/>
      <c r="G38" s="2388"/>
      <c r="H38" s="2388"/>
      <c r="I38" s="2388"/>
      <c r="J38" s="2388"/>
      <c r="K38" s="2388"/>
      <c r="L38" s="2388"/>
      <c r="M38" s="2388"/>
      <c r="N38" s="2388"/>
      <c r="O38" s="2388"/>
      <c r="P38" s="2388"/>
      <c r="Q38" s="2388"/>
      <c r="R38" s="2388"/>
      <c r="S38" s="2388"/>
    </row>
    <row r="39" spans="1:19" ht="9" customHeight="1" x14ac:dyDescent="0.2">
      <c r="A39" s="2087" t="s">
        <v>838</v>
      </c>
      <c r="B39" s="2388" t="s">
        <v>386</v>
      </c>
      <c r="C39" s="2388"/>
      <c r="D39" s="2388"/>
      <c r="E39" s="2388"/>
      <c r="F39" s="2388"/>
      <c r="G39" s="2388"/>
      <c r="H39" s="2388"/>
      <c r="I39" s="2388"/>
      <c r="J39" s="2388"/>
      <c r="K39" s="2388"/>
      <c r="L39" s="2388"/>
      <c r="M39" s="2388"/>
      <c r="N39" s="2388"/>
      <c r="O39" s="2388"/>
      <c r="P39" s="2388"/>
      <c r="Q39" s="2388"/>
      <c r="R39" s="2388"/>
      <c r="S39" s="2388"/>
    </row>
    <row r="40" spans="1:19" ht="9" customHeight="1" x14ac:dyDescent="0.2">
      <c r="A40" s="2087" t="s">
        <v>839</v>
      </c>
      <c r="B40" s="2387" t="s">
        <v>751</v>
      </c>
      <c r="C40" s="2387"/>
      <c r="D40" s="2387"/>
      <c r="E40" s="2387"/>
      <c r="F40" s="2387"/>
      <c r="G40" s="2387"/>
      <c r="H40" s="2387"/>
      <c r="I40" s="2387"/>
      <c r="J40" s="2387"/>
      <c r="K40" s="2387"/>
      <c r="L40" s="2387"/>
      <c r="M40" s="2387"/>
      <c r="N40" s="2387"/>
      <c r="O40" s="2387"/>
      <c r="P40" s="2387"/>
      <c r="Q40" s="2387"/>
      <c r="R40" s="2387"/>
      <c r="S40" s="2387"/>
    </row>
  </sheetData>
  <mergeCells count="34">
    <mergeCell ref="B39:S39"/>
    <mergeCell ref="B40:S40"/>
    <mergeCell ref="B35:S35"/>
    <mergeCell ref="B36:S36"/>
    <mergeCell ref="B32:C32"/>
    <mergeCell ref="B24:C24"/>
    <mergeCell ref="B25:C25"/>
    <mergeCell ref="B37:S37"/>
    <mergeCell ref="B38:S38"/>
    <mergeCell ref="A28:C28"/>
    <mergeCell ref="A26:C26"/>
    <mergeCell ref="B7:C7"/>
    <mergeCell ref="B8:C8"/>
    <mergeCell ref="B10:C10"/>
    <mergeCell ref="B14:C14"/>
    <mergeCell ref="B21:C21"/>
    <mergeCell ref="B17:C17"/>
    <mergeCell ref="A20:C20"/>
    <mergeCell ref="B22:C22"/>
    <mergeCell ref="B23:C23"/>
    <mergeCell ref="B27:C27"/>
    <mergeCell ref="B31:C31"/>
    <mergeCell ref="A1:S1"/>
    <mergeCell ref="A11:C11"/>
    <mergeCell ref="A13:C13"/>
    <mergeCell ref="A30:C30"/>
    <mergeCell ref="A4:C4"/>
    <mergeCell ref="A2:C2"/>
    <mergeCell ref="A6:C6"/>
    <mergeCell ref="A3:C3"/>
    <mergeCell ref="A9:C9"/>
    <mergeCell ref="A12:C12"/>
    <mergeCell ref="A16:C16"/>
    <mergeCell ref="F3:M3"/>
  </mergeCells>
  <printOptions horizontalCentered="1"/>
  <pageMargins left="0.23622047244094491" right="0.23622047244094491" top="0.27559055118110237" bottom="0.23622047244094491" header="0.15748031496062992" footer="0.11811023622047245"/>
  <pageSetup scale="85" orientation="landscape" r:id="rId1"/>
  <colBreaks count="1" manualBreakCount="1">
    <brk id="19" min="2" max="3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Normal="100" zoomScaleSheetLayoutView="100" workbookViewId="0">
      <selection activeCell="A3" sqref="A3:C3"/>
    </sheetView>
  </sheetViews>
  <sheetFormatPr defaultColWidth="9.140625" defaultRowHeight="12.75" x14ac:dyDescent="0.2"/>
  <cols>
    <col min="1" max="1" width="2.5703125" style="1536" customWidth="1"/>
    <col min="2" max="2" width="2.140625" style="1536" customWidth="1"/>
    <col min="3" max="3" width="53.28515625" style="1536" customWidth="1"/>
    <col min="4" max="4" width="10" style="1536" customWidth="1"/>
    <col min="5" max="5" width="10" style="1559" customWidth="1"/>
    <col min="6" max="12" width="10" style="1533" customWidth="1"/>
    <col min="13" max="13" width="1.28515625" style="1533" customWidth="1"/>
    <col min="14" max="14" width="9.140625" style="1533" customWidth="1"/>
    <col min="15" max="15" width="9.140625" style="1534" customWidth="1"/>
    <col min="16" max="16" width="9.140625" style="1535" customWidth="1"/>
    <col min="17" max="17" width="9.140625" style="1536" customWidth="1"/>
    <col min="18" max="16384" width="9.140625" style="1536"/>
  </cols>
  <sheetData>
    <row r="1" spans="1:16" s="2013" customFormat="1" ht="17.25" customHeight="1" x14ac:dyDescent="0.25">
      <c r="A1" s="2301" t="s">
        <v>123</v>
      </c>
      <c r="B1" s="2301"/>
      <c r="C1" s="2301"/>
      <c r="D1" s="2301"/>
      <c r="E1" s="2301"/>
      <c r="F1" s="2301"/>
      <c r="G1" s="2301"/>
      <c r="H1" s="2301"/>
      <c r="I1" s="2301"/>
      <c r="J1" s="2301"/>
      <c r="K1" s="2301"/>
      <c r="L1" s="2301"/>
      <c r="M1" s="2301"/>
      <c r="P1" s="2014"/>
    </row>
    <row r="2" spans="1:16" s="1537" customFormat="1" ht="6" customHeight="1" x14ac:dyDescent="0.15">
      <c r="A2" s="2397"/>
      <c r="B2" s="2397"/>
      <c r="C2" s="2397"/>
      <c r="D2" s="2397"/>
      <c r="E2" s="2397"/>
      <c r="F2" s="2397"/>
      <c r="G2" s="2397"/>
      <c r="H2" s="2397"/>
      <c r="I2" s="2397"/>
      <c r="J2" s="2397"/>
      <c r="K2" s="2397"/>
      <c r="L2" s="2397"/>
      <c r="M2" s="2397"/>
    </row>
    <row r="3" spans="1:16" ht="10.5" customHeight="1" x14ac:dyDescent="0.2">
      <c r="A3" s="2395" t="s">
        <v>480</v>
      </c>
      <c r="B3" s="2395"/>
      <c r="C3" s="2395"/>
      <c r="D3" s="1538" t="s">
        <v>726</v>
      </c>
      <c r="E3" s="2039" t="s">
        <v>662</v>
      </c>
      <c r="F3" s="2040" t="s">
        <v>633</v>
      </c>
      <c r="G3" s="2040" t="s">
        <v>580</v>
      </c>
      <c r="H3" s="2040" t="s">
        <v>225</v>
      </c>
      <c r="I3" s="2040" t="s">
        <v>481</v>
      </c>
      <c r="J3" s="2040" t="s">
        <v>482</v>
      </c>
      <c r="K3" s="2040" t="s">
        <v>483</v>
      </c>
      <c r="L3" s="2040" t="s">
        <v>484</v>
      </c>
      <c r="M3" s="1539"/>
    </row>
    <row r="4" spans="1:16" ht="9" customHeight="1" x14ac:dyDescent="0.2">
      <c r="A4" s="1461"/>
      <c r="B4" s="1461"/>
      <c r="C4" s="1461"/>
      <c r="D4" s="1540"/>
      <c r="E4" s="1540"/>
      <c r="F4" s="1068"/>
      <c r="G4" s="1068"/>
      <c r="H4" s="1068"/>
      <c r="I4" s="1068"/>
      <c r="J4" s="1068"/>
      <c r="K4" s="1068"/>
      <c r="L4" s="1068"/>
      <c r="M4" s="762"/>
    </row>
    <row r="5" spans="1:16" ht="9" customHeight="1" x14ac:dyDescent="0.2">
      <c r="A5" s="2398" t="s">
        <v>124</v>
      </c>
      <c r="B5" s="2398"/>
      <c r="C5" s="2398"/>
      <c r="D5" s="1541"/>
      <c r="E5" s="1542"/>
      <c r="F5" s="1542"/>
      <c r="G5" s="1542"/>
      <c r="H5" s="1542"/>
      <c r="I5" s="1542"/>
      <c r="J5" s="1542"/>
      <c r="K5" s="1542"/>
      <c r="L5" s="1542"/>
      <c r="M5" s="1543"/>
    </row>
    <row r="6" spans="1:16" ht="9" customHeight="1" x14ac:dyDescent="0.2">
      <c r="A6" s="2396" t="s">
        <v>125</v>
      </c>
      <c r="B6" s="2396"/>
      <c r="C6" s="2396"/>
      <c r="D6" s="1013">
        <v>4088</v>
      </c>
      <c r="E6" s="1004">
        <v>4380</v>
      </c>
      <c r="F6" s="1004">
        <v>3663</v>
      </c>
      <c r="G6" s="1004">
        <v>5112</v>
      </c>
      <c r="H6" s="1004">
        <v>3301</v>
      </c>
      <c r="I6" s="1004">
        <v>3440</v>
      </c>
      <c r="J6" s="1004">
        <v>4207</v>
      </c>
      <c r="K6" s="1004">
        <v>3615</v>
      </c>
      <c r="L6" s="1004">
        <v>3185</v>
      </c>
      <c r="M6" s="1544"/>
    </row>
    <row r="7" spans="1:16" ht="9" customHeight="1" x14ac:dyDescent="0.2">
      <c r="A7" s="2391" t="s">
        <v>126</v>
      </c>
      <c r="B7" s="2391"/>
      <c r="C7" s="2391"/>
      <c r="D7" s="1087">
        <v>12484</v>
      </c>
      <c r="E7" s="1017">
        <v>13311</v>
      </c>
      <c r="F7" s="1017">
        <v>14138</v>
      </c>
      <c r="G7" s="1017">
        <v>11923</v>
      </c>
      <c r="H7" s="1017">
        <v>11939</v>
      </c>
      <c r="I7" s="1017">
        <v>10712</v>
      </c>
      <c r="J7" s="1017">
        <v>15710</v>
      </c>
      <c r="K7" s="1017">
        <v>10788</v>
      </c>
      <c r="L7" s="1017">
        <v>12204</v>
      </c>
      <c r="M7" s="1545"/>
    </row>
    <row r="8" spans="1:16" ht="11.1" customHeight="1" x14ac:dyDescent="0.2">
      <c r="A8" s="2393" t="s">
        <v>750</v>
      </c>
      <c r="B8" s="2393"/>
      <c r="C8" s="2393"/>
      <c r="D8" s="1013"/>
      <c r="E8" s="1004"/>
      <c r="F8" s="1004"/>
      <c r="G8" s="1004"/>
      <c r="H8" s="1004"/>
      <c r="I8" s="1004"/>
      <c r="J8" s="1004"/>
      <c r="K8" s="1004"/>
      <c r="L8" s="1004"/>
      <c r="M8" s="1546"/>
    </row>
    <row r="9" spans="1:16" ht="9" customHeight="1" x14ac:dyDescent="0.2">
      <c r="A9" s="1135"/>
      <c r="B9" s="2327" t="s">
        <v>570</v>
      </c>
      <c r="C9" s="2327"/>
      <c r="D9" s="996" t="s">
        <v>212</v>
      </c>
      <c r="E9" s="997" t="s">
        <v>212</v>
      </c>
      <c r="F9" s="997" t="s">
        <v>212</v>
      </c>
      <c r="G9" s="997" t="s">
        <v>212</v>
      </c>
      <c r="H9" s="997" t="s">
        <v>212</v>
      </c>
      <c r="I9" s="997">
        <v>39688</v>
      </c>
      <c r="J9" s="997">
        <v>37290</v>
      </c>
      <c r="K9" s="997">
        <v>35260</v>
      </c>
      <c r="L9" s="997">
        <v>33047</v>
      </c>
      <c r="M9" s="1546"/>
    </row>
    <row r="10" spans="1:16" ht="9" customHeight="1" x14ac:dyDescent="0.2">
      <c r="A10" s="1090"/>
      <c r="B10" s="2327" t="s">
        <v>647</v>
      </c>
      <c r="C10" s="2327"/>
      <c r="D10" s="1087">
        <v>40815</v>
      </c>
      <c r="E10" s="1017">
        <v>35648</v>
      </c>
      <c r="F10" s="1017">
        <v>40119</v>
      </c>
      <c r="G10" s="1017">
        <v>38297</v>
      </c>
      <c r="H10" s="1017">
        <v>34808</v>
      </c>
      <c r="I10" s="1017" t="s">
        <v>212</v>
      </c>
      <c r="J10" s="1017" t="s">
        <v>212</v>
      </c>
      <c r="K10" s="1017" t="s">
        <v>212</v>
      </c>
      <c r="L10" s="1017" t="s">
        <v>212</v>
      </c>
      <c r="M10" s="1546"/>
    </row>
    <row r="11" spans="1:16" ht="9" customHeight="1" x14ac:dyDescent="0.2">
      <c r="A11" s="1090"/>
      <c r="B11" s="2327" t="s">
        <v>571</v>
      </c>
      <c r="C11" s="2327"/>
      <c r="D11" s="1087" t="s">
        <v>212</v>
      </c>
      <c r="E11" s="1017" t="s">
        <v>212</v>
      </c>
      <c r="F11" s="1017" t="s">
        <v>212</v>
      </c>
      <c r="G11" s="1017" t="s">
        <v>212</v>
      </c>
      <c r="H11" s="1017" t="s">
        <v>212</v>
      </c>
      <c r="I11" s="1017">
        <v>469</v>
      </c>
      <c r="J11" s="1017">
        <v>482</v>
      </c>
      <c r="K11" s="1017">
        <v>378</v>
      </c>
      <c r="L11" s="1017">
        <v>397</v>
      </c>
      <c r="M11" s="1546"/>
    </row>
    <row r="12" spans="1:16" ht="9" customHeight="1" x14ac:dyDescent="0.2">
      <c r="A12" s="1090"/>
      <c r="B12" s="2327" t="s">
        <v>648</v>
      </c>
      <c r="C12" s="2327"/>
      <c r="D12" s="1087">
        <v>553</v>
      </c>
      <c r="E12" s="1017">
        <v>562</v>
      </c>
      <c r="F12" s="1017">
        <v>534</v>
      </c>
      <c r="G12" s="1017">
        <v>545</v>
      </c>
      <c r="H12" s="1017">
        <v>450</v>
      </c>
      <c r="I12" s="1017" t="s">
        <v>212</v>
      </c>
      <c r="J12" s="1017" t="s">
        <v>212</v>
      </c>
      <c r="K12" s="1017" t="s">
        <v>212</v>
      </c>
      <c r="L12" s="1017" t="s">
        <v>212</v>
      </c>
      <c r="M12" s="1546"/>
    </row>
    <row r="13" spans="1:16" ht="9" customHeight="1" x14ac:dyDescent="0.2">
      <c r="A13" s="1090"/>
      <c r="B13" s="2327" t="s">
        <v>650</v>
      </c>
      <c r="C13" s="2327"/>
      <c r="D13" s="1087" t="s">
        <v>212</v>
      </c>
      <c r="E13" s="1017" t="s">
        <v>212</v>
      </c>
      <c r="F13" s="1017" t="s">
        <v>212</v>
      </c>
      <c r="G13" s="1017" t="s">
        <v>212</v>
      </c>
      <c r="H13" s="1017" t="s">
        <v>212</v>
      </c>
      <c r="I13" s="1017">
        <v>2435</v>
      </c>
      <c r="J13" s="1017">
        <v>2392</v>
      </c>
      <c r="K13" s="1017">
        <v>0</v>
      </c>
      <c r="L13" s="1017">
        <v>0</v>
      </c>
      <c r="M13" s="1546"/>
    </row>
    <row r="14" spans="1:16" ht="9" customHeight="1" x14ac:dyDescent="0.2">
      <c r="A14" s="1090"/>
      <c r="B14" s="2327" t="s">
        <v>651</v>
      </c>
      <c r="C14" s="2327"/>
      <c r="D14" s="1087">
        <v>13663</v>
      </c>
      <c r="E14" s="1017">
        <v>12876</v>
      </c>
      <c r="F14" s="1017">
        <v>11183</v>
      </c>
      <c r="G14" s="1017">
        <v>10994</v>
      </c>
      <c r="H14" s="1017">
        <v>8745</v>
      </c>
      <c r="I14" s="1017" t="s">
        <v>212</v>
      </c>
      <c r="J14" s="1017" t="s">
        <v>212</v>
      </c>
      <c r="K14" s="1017" t="s">
        <v>212</v>
      </c>
      <c r="L14" s="1017" t="s">
        <v>212</v>
      </c>
      <c r="M14" s="1546"/>
    </row>
    <row r="15" spans="1:16" ht="9" customHeight="1" x14ac:dyDescent="0.2">
      <c r="A15" s="1547"/>
      <c r="B15" s="2327" t="s">
        <v>652</v>
      </c>
      <c r="C15" s="2327"/>
      <c r="D15" s="1013" t="s">
        <v>212</v>
      </c>
      <c r="E15" s="1004" t="s">
        <v>212</v>
      </c>
      <c r="F15" s="1004" t="s">
        <v>212</v>
      </c>
      <c r="G15" s="1004" t="s">
        <v>212</v>
      </c>
      <c r="H15" s="1004" t="s">
        <v>212</v>
      </c>
      <c r="I15" s="1004">
        <v>50827</v>
      </c>
      <c r="J15" s="1004">
        <v>48216</v>
      </c>
      <c r="K15" s="1004">
        <v>60431</v>
      </c>
      <c r="L15" s="1004">
        <v>56080</v>
      </c>
      <c r="M15" s="1546"/>
    </row>
    <row r="16" spans="1:16" ht="9" customHeight="1" x14ac:dyDescent="0.2">
      <c r="A16" s="1090"/>
      <c r="B16" s="2327" t="s">
        <v>649</v>
      </c>
      <c r="C16" s="2327"/>
      <c r="D16" s="1087">
        <v>53996</v>
      </c>
      <c r="E16" s="1017">
        <v>52578</v>
      </c>
      <c r="F16" s="1017">
        <v>50792</v>
      </c>
      <c r="G16" s="1017">
        <v>52483</v>
      </c>
      <c r="H16" s="1017">
        <v>51281</v>
      </c>
      <c r="I16" s="1017" t="s">
        <v>212</v>
      </c>
      <c r="J16" s="1017" t="s">
        <v>212</v>
      </c>
      <c r="K16" s="1017" t="s">
        <v>212</v>
      </c>
      <c r="L16" s="1017" t="s">
        <v>212</v>
      </c>
      <c r="M16" s="1546"/>
    </row>
    <row r="17" spans="1:13" ht="9" customHeight="1" x14ac:dyDescent="0.2">
      <c r="A17" s="2391" t="s">
        <v>72</v>
      </c>
      <c r="B17" s="2391"/>
      <c r="C17" s="2391"/>
      <c r="D17" s="1087">
        <v>4962</v>
      </c>
      <c r="E17" s="1017">
        <v>5488</v>
      </c>
      <c r="F17" s="1017">
        <v>5083</v>
      </c>
      <c r="G17" s="1017">
        <v>6340</v>
      </c>
      <c r="H17" s="1017">
        <v>6989</v>
      </c>
      <c r="I17" s="1017">
        <v>5035</v>
      </c>
      <c r="J17" s="1017">
        <v>5866</v>
      </c>
      <c r="K17" s="1017">
        <v>6694</v>
      </c>
      <c r="L17" s="1017">
        <v>5567</v>
      </c>
      <c r="M17" s="1546"/>
    </row>
    <row r="18" spans="1:13" ht="9" customHeight="1" x14ac:dyDescent="0.2">
      <c r="A18" s="2391" t="s">
        <v>373</v>
      </c>
      <c r="B18" s="2391"/>
      <c r="C18" s="2391"/>
      <c r="D18" s="1087">
        <v>51886</v>
      </c>
      <c r="E18" s="1017">
        <v>43450</v>
      </c>
      <c r="F18" s="1017">
        <v>44513</v>
      </c>
      <c r="G18" s="1017">
        <v>43541</v>
      </c>
      <c r="H18" s="1017">
        <v>48271</v>
      </c>
      <c r="I18" s="1017">
        <v>40383</v>
      </c>
      <c r="J18" s="1017">
        <v>39206</v>
      </c>
      <c r="K18" s="1017">
        <v>37148</v>
      </c>
      <c r="L18" s="1017">
        <v>38989</v>
      </c>
      <c r="M18" s="1545"/>
    </row>
    <row r="19" spans="1:13" ht="9" customHeight="1" x14ac:dyDescent="0.2">
      <c r="A19" s="2393" t="s">
        <v>127</v>
      </c>
      <c r="B19" s="2393"/>
      <c r="C19" s="2393"/>
      <c r="D19" s="1013"/>
      <c r="E19" s="1004"/>
      <c r="F19" s="1004"/>
      <c r="G19" s="1004"/>
      <c r="H19" s="1004"/>
      <c r="I19" s="1004"/>
      <c r="J19" s="1004"/>
      <c r="K19" s="1004"/>
      <c r="L19" s="1004"/>
      <c r="M19" s="1546"/>
    </row>
    <row r="20" spans="1:13" ht="9" customHeight="1" x14ac:dyDescent="0.2">
      <c r="A20" s="1135"/>
      <c r="B20" s="2327" t="s">
        <v>372</v>
      </c>
      <c r="C20" s="2327"/>
      <c r="D20" s="1013">
        <v>207657</v>
      </c>
      <c r="E20" s="1004">
        <v>207749</v>
      </c>
      <c r="F20" s="1004">
        <v>208454</v>
      </c>
      <c r="G20" s="1004">
        <v>208427</v>
      </c>
      <c r="H20" s="1004">
        <v>207989</v>
      </c>
      <c r="I20" s="1004">
        <v>207271</v>
      </c>
      <c r="J20" s="1004">
        <v>203387</v>
      </c>
      <c r="K20" s="1004">
        <v>196580</v>
      </c>
      <c r="L20" s="1004">
        <v>191888</v>
      </c>
      <c r="M20" s="1546"/>
    </row>
    <row r="21" spans="1:13" ht="9" customHeight="1" x14ac:dyDescent="0.2">
      <c r="A21" s="1090"/>
      <c r="B21" s="2327" t="s">
        <v>371</v>
      </c>
      <c r="C21" s="2327"/>
      <c r="D21" s="1087">
        <v>42666</v>
      </c>
      <c r="E21" s="1017">
        <v>43058</v>
      </c>
      <c r="F21" s="1017">
        <v>42509</v>
      </c>
      <c r="G21" s="1017">
        <v>42031</v>
      </c>
      <c r="H21" s="1017">
        <v>41132</v>
      </c>
      <c r="I21" s="1017">
        <v>40937</v>
      </c>
      <c r="J21" s="1017">
        <v>40470</v>
      </c>
      <c r="K21" s="1017">
        <v>39163</v>
      </c>
      <c r="L21" s="1017">
        <v>38221</v>
      </c>
      <c r="M21" s="1546"/>
    </row>
    <row r="22" spans="1:13" ht="9" customHeight="1" x14ac:dyDescent="0.2">
      <c r="A22" s="1090"/>
      <c r="B22" s="2327" t="s">
        <v>507</v>
      </c>
      <c r="C22" s="2327"/>
      <c r="D22" s="1087">
        <v>12477</v>
      </c>
      <c r="E22" s="1017">
        <v>12673</v>
      </c>
      <c r="F22" s="1017">
        <v>12557</v>
      </c>
      <c r="G22" s="1017">
        <v>12614</v>
      </c>
      <c r="H22" s="1017">
        <v>12314</v>
      </c>
      <c r="I22" s="1017">
        <v>12378</v>
      </c>
      <c r="J22" s="1017">
        <v>12438</v>
      </c>
      <c r="K22" s="1017">
        <v>12232</v>
      </c>
      <c r="L22" s="1017">
        <v>12180</v>
      </c>
      <c r="M22" s="1546"/>
    </row>
    <row r="23" spans="1:13" ht="9" customHeight="1" x14ac:dyDescent="0.2">
      <c r="A23" s="1090"/>
      <c r="B23" s="2327" t="s">
        <v>91</v>
      </c>
      <c r="C23" s="2327"/>
      <c r="D23" s="1087">
        <v>113976</v>
      </c>
      <c r="E23" s="1017">
        <v>109555</v>
      </c>
      <c r="F23" s="1017">
        <v>104914</v>
      </c>
      <c r="G23" s="1017">
        <v>103629</v>
      </c>
      <c r="H23" s="1017">
        <v>97198</v>
      </c>
      <c r="I23" s="1017">
        <v>97766</v>
      </c>
      <c r="J23" s="1017">
        <v>94913</v>
      </c>
      <c r="K23" s="1017">
        <v>75593</v>
      </c>
      <c r="L23" s="1017">
        <v>73274</v>
      </c>
      <c r="M23" s="1546"/>
    </row>
    <row r="24" spans="1:13" ht="9" customHeight="1" x14ac:dyDescent="0.2">
      <c r="A24" s="1090"/>
      <c r="B24" s="2327" t="s">
        <v>653</v>
      </c>
      <c r="C24" s="2327"/>
      <c r="D24" s="1087">
        <v>-1715</v>
      </c>
      <c r="E24" s="1017">
        <v>-1639</v>
      </c>
      <c r="F24" s="1017">
        <v>-1641</v>
      </c>
      <c r="G24" s="1017">
        <v>-1619</v>
      </c>
      <c r="H24" s="1017">
        <v>-1626</v>
      </c>
      <c r="I24" s="1017">
        <v>-1618</v>
      </c>
      <c r="J24" s="1017">
        <v>-1598</v>
      </c>
      <c r="K24" s="1017">
        <v>-1639</v>
      </c>
      <c r="L24" s="1017">
        <v>-1640</v>
      </c>
      <c r="M24" s="1546"/>
    </row>
    <row r="25" spans="1:13" ht="9" customHeight="1" x14ac:dyDescent="0.2">
      <c r="A25" s="2393" t="s">
        <v>500</v>
      </c>
      <c r="B25" s="2393"/>
      <c r="C25" s="2393"/>
      <c r="D25" s="1013"/>
      <c r="E25" s="1004"/>
      <c r="F25" s="1004"/>
      <c r="G25" s="1004"/>
      <c r="H25" s="1004"/>
      <c r="I25" s="1004"/>
      <c r="J25" s="1004"/>
      <c r="K25" s="1004"/>
      <c r="L25" s="1004"/>
      <c r="M25" s="1546"/>
    </row>
    <row r="26" spans="1:13" ht="9" customHeight="1" x14ac:dyDescent="0.2">
      <c r="A26" s="1547"/>
      <c r="B26" s="2327" t="s">
        <v>92</v>
      </c>
      <c r="C26" s="2327"/>
      <c r="D26" s="1013">
        <v>21174</v>
      </c>
      <c r="E26" s="1004">
        <v>21431</v>
      </c>
      <c r="F26" s="1004">
        <v>22003</v>
      </c>
      <c r="G26" s="1004">
        <v>23939</v>
      </c>
      <c r="H26" s="1004">
        <v>29304</v>
      </c>
      <c r="I26" s="1004">
        <v>24342</v>
      </c>
      <c r="J26" s="1004">
        <v>26370</v>
      </c>
      <c r="K26" s="1004">
        <v>25612</v>
      </c>
      <c r="L26" s="1004">
        <v>23897</v>
      </c>
      <c r="M26" s="1546"/>
    </row>
    <row r="27" spans="1:13" ht="9" customHeight="1" x14ac:dyDescent="0.2">
      <c r="A27" s="1090"/>
      <c r="B27" s="2394" t="s">
        <v>654</v>
      </c>
      <c r="C27" s="2394"/>
      <c r="D27" s="1087">
        <v>10011</v>
      </c>
      <c r="E27" s="1017">
        <v>10265</v>
      </c>
      <c r="F27" s="1017">
        <v>10517</v>
      </c>
      <c r="G27" s="1017">
        <v>9134</v>
      </c>
      <c r="H27" s="1017">
        <v>9672</v>
      </c>
      <c r="I27" s="1017">
        <v>8824</v>
      </c>
      <c r="J27" s="1017">
        <v>9383</v>
      </c>
      <c r="K27" s="1017">
        <v>8823</v>
      </c>
      <c r="L27" s="1017">
        <v>8171</v>
      </c>
      <c r="M27" s="1546"/>
    </row>
    <row r="28" spans="1:13" ht="9" customHeight="1" x14ac:dyDescent="0.2">
      <c r="A28" s="1090"/>
      <c r="B28" s="2394" t="s">
        <v>128</v>
      </c>
      <c r="C28" s="2394"/>
      <c r="D28" s="1087">
        <v>1783</v>
      </c>
      <c r="E28" s="1017">
        <v>1795</v>
      </c>
      <c r="F28" s="1017">
        <v>1733</v>
      </c>
      <c r="G28" s="1017">
        <v>1746</v>
      </c>
      <c r="H28" s="1017">
        <v>1735</v>
      </c>
      <c r="I28" s="1017">
        <v>1783</v>
      </c>
      <c r="J28" s="1017">
        <v>1762</v>
      </c>
      <c r="K28" s="1017">
        <v>1796</v>
      </c>
      <c r="L28" s="1017">
        <v>1752</v>
      </c>
      <c r="M28" s="1546"/>
    </row>
    <row r="29" spans="1:13" ht="9" customHeight="1" x14ac:dyDescent="0.2">
      <c r="A29" s="1090"/>
      <c r="B29" s="2394" t="s">
        <v>129</v>
      </c>
      <c r="C29" s="2394"/>
      <c r="D29" s="1087">
        <v>5555</v>
      </c>
      <c r="E29" s="1017">
        <v>5564</v>
      </c>
      <c r="F29" s="1017">
        <v>5510</v>
      </c>
      <c r="G29" s="1017">
        <v>5452</v>
      </c>
      <c r="H29" s="1017">
        <v>5267</v>
      </c>
      <c r="I29" s="1017">
        <v>5367</v>
      </c>
      <c r="J29" s="1017">
        <v>5101</v>
      </c>
      <c r="K29" s="1017">
        <v>1549</v>
      </c>
      <c r="L29" s="1017">
        <v>1523</v>
      </c>
      <c r="M29" s="1546"/>
    </row>
    <row r="30" spans="1:13" ht="9" customHeight="1" x14ac:dyDescent="0.2">
      <c r="A30" s="1090"/>
      <c r="B30" s="2394" t="s">
        <v>130</v>
      </c>
      <c r="C30" s="2394"/>
      <c r="D30" s="1087">
        <v>1920</v>
      </c>
      <c r="E30" s="1017">
        <v>1945</v>
      </c>
      <c r="F30" s="1017">
        <v>1921</v>
      </c>
      <c r="G30" s="1017">
        <v>1923</v>
      </c>
      <c r="H30" s="1017">
        <v>1920</v>
      </c>
      <c r="I30" s="1017">
        <v>1978</v>
      </c>
      <c r="J30" s="1017">
        <v>1822</v>
      </c>
      <c r="K30" s="1017">
        <v>1454</v>
      </c>
      <c r="L30" s="1017">
        <v>1428</v>
      </c>
      <c r="M30" s="1546"/>
    </row>
    <row r="31" spans="1:13" ht="18" customHeight="1" x14ac:dyDescent="0.2">
      <c r="A31" s="1090"/>
      <c r="B31" s="2401" t="s">
        <v>534</v>
      </c>
      <c r="C31" s="2394"/>
      <c r="D31" s="1087">
        <v>520</v>
      </c>
      <c r="E31" s="1017">
        <v>526</v>
      </c>
      <c r="F31" s="1017">
        <v>499</v>
      </c>
      <c r="G31" s="1017">
        <v>523</v>
      </c>
      <c r="H31" s="1017">
        <v>555</v>
      </c>
      <c r="I31" s="1017">
        <v>715</v>
      </c>
      <c r="J31" s="1017">
        <v>740</v>
      </c>
      <c r="K31" s="1017">
        <v>735</v>
      </c>
      <c r="L31" s="1017">
        <v>710</v>
      </c>
      <c r="M31" s="1546"/>
    </row>
    <row r="32" spans="1:13" ht="9" customHeight="1" x14ac:dyDescent="0.2">
      <c r="A32" s="1090"/>
      <c r="B32" s="2394" t="s">
        <v>131</v>
      </c>
      <c r="C32" s="2394"/>
      <c r="D32" s="1087">
        <v>621</v>
      </c>
      <c r="E32" s="1017">
        <v>601</v>
      </c>
      <c r="F32" s="1017">
        <v>535</v>
      </c>
      <c r="G32" s="1017">
        <v>605</v>
      </c>
      <c r="H32" s="1017">
        <v>607</v>
      </c>
      <c r="I32" s="1017">
        <v>727</v>
      </c>
      <c r="J32" s="1017">
        <v>712</v>
      </c>
      <c r="K32" s="1017">
        <v>703</v>
      </c>
      <c r="L32" s="1017">
        <v>639</v>
      </c>
      <c r="M32" s="1546"/>
    </row>
    <row r="33" spans="1:13" ht="9" customHeight="1" x14ac:dyDescent="0.2">
      <c r="A33" s="1548"/>
      <c r="B33" s="2394" t="s">
        <v>24</v>
      </c>
      <c r="C33" s="2394"/>
      <c r="D33" s="1013">
        <v>15555</v>
      </c>
      <c r="E33" s="1004">
        <v>15283</v>
      </c>
      <c r="F33" s="1004">
        <v>15489</v>
      </c>
      <c r="G33" s="1004">
        <v>12898</v>
      </c>
      <c r="H33" s="1004">
        <v>15076</v>
      </c>
      <c r="I33" s="1004">
        <v>11805</v>
      </c>
      <c r="J33" s="1004">
        <v>12043</v>
      </c>
      <c r="K33" s="1004">
        <v>11676</v>
      </c>
      <c r="L33" s="1004">
        <v>11782</v>
      </c>
      <c r="M33" s="1546"/>
    </row>
    <row r="34" spans="1:13" ht="10.5" customHeight="1" x14ac:dyDescent="0.2">
      <c r="A34" s="2391" t="s">
        <v>35</v>
      </c>
      <c r="B34" s="2391"/>
      <c r="C34" s="2391"/>
      <c r="D34" s="1007">
        <f>SUM(D6:D33)</f>
        <v>614647</v>
      </c>
      <c r="E34" s="2035">
        <f>SUM(E6:E33)</f>
        <v>597099</v>
      </c>
      <c r="F34" s="2035">
        <f>SUM(F6:F33)</f>
        <v>595025</v>
      </c>
      <c r="G34" s="2035">
        <f>SUM(G6:G33)</f>
        <v>590537</v>
      </c>
      <c r="H34" s="2035">
        <f t="shared" ref="H34:L34" si="0">SUM(H6:H33)</f>
        <v>586927</v>
      </c>
      <c r="I34" s="2035">
        <f t="shared" si="0"/>
        <v>565264</v>
      </c>
      <c r="J34" s="2035">
        <f t="shared" si="0"/>
        <v>560912</v>
      </c>
      <c r="K34" s="2035">
        <f t="shared" si="0"/>
        <v>528591</v>
      </c>
      <c r="L34" s="2035">
        <f t="shared" si="0"/>
        <v>513294</v>
      </c>
      <c r="M34" s="1549"/>
    </row>
    <row r="35" spans="1:13" s="1537" customFormat="1" ht="9" customHeight="1" x14ac:dyDescent="0.15">
      <c r="A35" s="2400"/>
      <c r="B35" s="2400"/>
      <c r="C35" s="2400"/>
      <c r="D35" s="2400"/>
      <c r="E35" s="2400"/>
      <c r="F35" s="2400"/>
      <c r="G35" s="2400"/>
      <c r="H35" s="2400"/>
      <c r="I35" s="2400"/>
      <c r="J35" s="2400"/>
      <c r="K35" s="2400"/>
      <c r="L35" s="2400"/>
      <c r="M35" s="2400"/>
    </row>
    <row r="36" spans="1:13" ht="9" customHeight="1" x14ac:dyDescent="0.2">
      <c r="A36" s="2398" t="s">
        <v>132</v>
      </c>
      <c r="B36" s="2398"/>
      <c r="C36" s="2398"/>
      <c r="D36" s="1073"/>
      <c r="E36" s="1074"/>
      <c r="F36" s="1074"/>
      <c r="G36" s="1074"/>
      <c r="H36" s="1074"/>
      <c r="I36" s="1074"/>
      <c r="J36" s="1074"/>
      <c r="K36" s="1074"/>
      <c r="L36" s="1074"/>
      <c r="M36" s="1543"/>
    </row>
    <row r="37" spans="1:13" ht="9" customHeight="1" x14ac:dyDescent="0.2">
      <c r="A37" s="2398" t="s">
        <v>34</v>
      </c>
      <c r="B37" s="2398"/>
      <c r="C37" s="2398"/>
      <c r="D37" s="1013"/>
      <c r="E37" s="1004"/>
      <c r="F37" s="1004"/>
      <c r="G37" s="1004"/>
      <c r="H37" s="1004"/>
      <c r="I37" s="1004"/>
      <c r="J37" s="1004"/>
      <c r="K37" s="1004"/>
      <c r="L37" s="1004"/>
      <c r="M37" s="1546"/>
    </row>
    <row r="38" spans="1:13" ht="9" customHeight="1" x14ac:dyDescent="0.2">
      <c r="A38" s="1550"/>
      <c r="B38" s="2327" t="s">
        <v>640</v>
      </c>
      <c r="C38" s="2327"/>
      <c r="D38" s="996">
        <v>172836</v>
      </c>
      <c r="E38" s="997">
        <v>163879</v>
      </c>
      <c r="F38" s="997">
        <v>161743</v>
      </c>
      <c r="G38" s="997">
        <v>161859</v>
      </c>
      <c r="H38" s="997">
        <v>163316</v>
      </c>
      <c r="I38" s="997">
        <v>159327</v>
      </c>
      <c r="J38" s="997">
        <v>158296</v>
      </c>
      <c r="K38" s="997">
        <v>154762</v>
      </c>
      <c r="L38" s="997">
        <v>150380</v>
      </c>
      <c r="M38" s="1545"/>
    </row>
    <row r="39" spans="1:13" ht="9" customHeight="1" x14ac:dyDescent="0.2">
      <c r="A39" s="1135"/>
      <c r="B39" s="2327" t="s">
        <v>103</v>
      </c>
      <c r="C39" s="2327"/>
      <c r="D39" s="996">
        <v>239697</v>
      </c>
      <c r="E39" s="997">
        <v>240149</v>
      </c>
      <c r="F39" s="997">
        <v>239957</v>
      </c>
      <c r="G39" s="997">
        <v>230212</v>
      </c>
      <c r="H39" s="997">
        <v>225652</v>
      </c>
      <c r="I39" s="1017">
        <v>225622</v>
      </c>
      <c r="J39" s="1017">
        <v>225342</v>
      </c>
      <c r="K39" s="1017">
        <v>203217</v>
      </c>
      <c r="L39" s="1017">
        <v>205602</v>
      </c>
      <c r="M39" s="1546"/>
    </row>
    <row r="40" spans="1:13" ht="9" customHeight="1" x14ac:dyDescent="0.2">
      <c r="A40" s="1090"/>
      <c r="B40" s="2327" t="s">
        <v>133</v>
      </c>
      <c r="C40" s="2327"/>
      <c r="D40" s="996">
        <v>13062</v>
      </c>
      <c r="E40" s="997">
        <v>14380</v>
      </c>
      <c r="F40" s="997">
        <v>12829</v>
      </c>
      <c r="G40" s="997">
        <v>14264</v>
      </c>
      <c r="H40" s="997">
        <v>14498</v>
      </c>
      <c r="I40" s="1017">
        <v>13789</v>
      </c>
      <c r="J40" s="1017">
        <v>15741</v>
      </c>
      <c r="K40" s="1017">
        <v>17401</v>
      </c>
      <c r="L40" s="1017">
        <v>17117</v>
      </c>
      <c r="M40" s="1546"/>
    </row>
    <row r="41" spans="1:13" ht="9" customHeight="1" x14ac:dyDescent="0.2">
      <c r="A41" s="1090"/>
      <c r="B41" s="2327" t="s">
        <v>134</v>
      </c>
      <c r="C41" s="2327"/>
      <c r="D41" s="996">
        <v>39112</v>
      </c>
      <c r="E41" s="997">
        <v>42607</v>
      </c>
      <c r="F41" s="997">
        <v>45238</v>
      </c>
      <c r="G41" s="997">
        <v>42696</v>
      </c>
      <c r="H41" s="997">
        <v>42713</v>
      </c>
      <c r="I41" s="1017">
        <v>40968</v>
      </c>
      <c r="J41" s="1017">
        <v>39978</v>
      </c>
      <c r="K41" s="1017">
        <v>37748</v>
      </c>
      <c r="L41" s="1017">
        <v>36654</v>
      </c>
      <c r="M41" s="1546"/>
    </row>
    <row r="42" spans="1:13" ht="9" customHeight="1" x14ac:dyDescent="0.2">
      <c r="A42" s="2391" t="s">
        <v>655</v>
      </c>
      <c r="B42" s="2391"/>
      <c r="C42" s="2391"/>
      <c r="D42" s="996">
        <v>15435</v>
      </c>
      <c r="E42" s="997">
        <v>13782</v>
      </c>
      <c r="F42" s="997">
        <v>12152</v>
      </c>
      <c r="G42" s="997">
        <v>13725</v>
      </c>
      <c r="H42" s="997">
        <v>15247</v>
      </c>
      <c r="I42" s="1017">
        <v>13713</v>
      </c>
      <c r="J42" s="1017">
        <v>12582</v>
      </c>
      <c r="K42" s="1017">
        <v>13093</v>
      </c>
      <c r="L42" s="1017">
        <v>11772</v>
      </c>
      <c r="M42" s="1546"/>
    </row>
    <row r="43" spans="1:13" ht="9" customHeight="1" x14ac:dyDescent="0.2">
      <c r="A43" s="2391" t="s">
        <v>656</v>
      </c>
      <c r="B43" s="2391"/>
      <c r="C43" s="2391"/>
      <c r="D43" s="996">
        <v>2660</v>
      </c>
      <c r="E43" s="997">
        <v>2731</v>
      </c>
      <c r="F43" s="997">
        <v>2462</v>
      </c>
      <c r="G43" s="997">
        <v>1991</v>
      </c>
      <c r="H43" s="997">
        <v>1499</v>
      </c>
      <c r="I43" s="1017">
        <v>2024</v>
      </c>
      <c r="J43" s="1017">
        <v>2061</v>
      </c>
      <c r="K43" s="1017">
        <v>1702</v>
      </c>
      <c r="L43" s="1017">
        <v>2177</v>
      </c>
      <c r="M43" s="1546"/>
    </row>
    <row r="44" spans="1:13" ht="9" customHeight="1" x14ac:dyDescent="0.2">
      <c r="A44" s="2391" t="s">
        <v>646</v>
      </c>
      <c r="B44" s="2391"/>
      <c r="C44" s="2391"/>
      <c r="D44" s="996">
        <v>42481</v>
      </c>
      <c r="E44" s="997">
        <v>30840</v>
      </c>
      <c r="F44" s="997">
        <v>32985</v>
      </c>
      <c r="G44" s="997">
        <v>38373</v>
      </c>
      <c r="H44" s="997">
        <v>33729</v>
      </c>
      <c r="I44" s="1017">
        <v>27971</v>
      </c>
      <c r="J44" s="1017">
        <v>22553</v>
      </c>
      <c r="K44" s="1017">
        <v>24160</v>
      </c>
      <c r="L44" s="1017">
        <v>15046</v>
      </c>
      <c r="M44" s="1546"/>
    </row>
    <row r="45" spans="1:13" ht="9" customHeight="1" x14ac:dyDescent="0.2">
      <c r="A45" s="2393" t="s">
        <v>500</v>
      </c>
      <c r="B45" s="2393"/>
      <c r="C45" s="2393"/>
      <c r="D45" s="1094"/>
      <c r="E45" s="1031"/>
      <c r="F45" s="1031"/>
      <c r="G45" s="1031"/>
      <c r="H45" s="1031"/>
      <c r="I45" s="1031"/>
      <c r="J45" s="1031"/>
      <c r="K45" s="1031"/>
      <c r="L45" s="1031"/>
      <c r="M45" s="1546"/>
    </row>
    <row r="46" spans="1:13" ht="9" customHeight="1" x14ac:dyDescent="0.2">
      <c r="A46" s="1547"/>
      <c r="B46" s="2327" t="s">
        <v>92</v>
      </c>
      <c r="C46" s="2327"/>
      <c r="D46" s="996">
        <v>23337</v>
      </c>
      <c r="E46" s="997">
        <v>20973</v>
      </c>
      <c r="F46" s="997">
        <v>21776</v>
      </c>
      <c r="G46" s="997">
        <v>22296</v>
      </c>
      <c r="H46" s="997">
        <v>29091</v>
      </c>
      <c r="I46" s="997">
        <v>23271</v>
      </c>
      <c r="J46" s="997">
        <v>28151</v>
      </c>
      <c r="K46" s="997">
        <v>24345</v>
      </c>
      <c r="L46" s="997">
        <v>25923</v>
      </c>
      <c r="M46" s="1546"/>
    </row>
    <row r="47" spans="1:13" ht="9" customHeight="1" x14ac:dyDescent="0.2">
      <c r="A47" s="1090"/>
      <c r="B47" s="2327" t="s">
        <v>390</v>
      </c>
      <c r="C47" s="2327"/>
      <c r="D47" s="996">
        <v>10051</v>
      </c>
      <c r="E47" s="997">
        <v>10296</v>
      </c>
      <c r="F47" s="997">
        <v>10521</v>
      </c>
      <c r="G47" s="997">
        <v>9163</v>
      </c>
      <c r="H47" s="997">
        <v>9675</v>
      </c>
      <c r="I47" s="997">
        <v>8828</v>
      </c>
      <c r="J47" s="997">
        <v>9384</v>
      </c>
      <c r="K47" s="997">
        <v>8825</v>
      </c>
      <c r="L47" s="997">
        <v>8173</v>
      </c>
      <c r="M47" s="1546"/>
    </row>
    <row r="48" spans="1:13" ht="9" customHeight="1" x14ac:dyDescent="0.2">
      <c r="A48" s="1090"/>
      <c r="B48" s="2394" t="s">
        <v>135</v>
      </c>
      <c r="C48" s="2394"/>
      <c r="D48" s="1087">
        <v>41</v>
      </c>
      <c r="E48" s="1017">
        <v>43</v>
      </c>
      <c r="F48" s="1017">
        <v>31</v>
      </c>
      <c r="G48" s="1017">
        <v>32</v>
      </c>
      <c r="H48" s="1017">
        <v>32</v>
      </c>
      <c r="I48" s="1017">
        <v>30</v>
      </c>
      <c r="J48" s="1017">
        <v>30</v>
      </c>
      <c r="K48" s="1017">
        <v>20</v>
      </c>
      <c r="L48" s="1017">
        <v>22</v>
      </c>
      <c r="M48" s="1546"/>
    </row>
    <row r="49" spans="1:13" ht="9" customHeight="1" x14ac:dyDescent="0.2">
      <c r="A49" s="1090"/>
      <c r="B49" s="2327" t="s">
        <v>136</v>
      </c>
      <c r="C49" s="2327"/>
      <c r="D49" s="996">
        <v>15690</v>
      </c>
      <c r="E49" s="997">
        <v>18223</v>
      </c>
      <c r="F49" s="997">
        <v>16746</v>
      </c>
      <c r="G49" s="997">
        <v>17747</v>
      </c>
      <c r="H49" s="997">
        <v>16009</v>
      </c>
      <c r="I49" s="997">
        <v>15275</v>
      </c>
      <c r="J49" s="997">
        <v>13577</v>
      </c>
      <c r="K49" s="997">
        <v>14137</v>
      </c>
      <c r="L49" s="997">
        <v>12400</v>
      </c>
      <c r="M49" s="1546"/>
    </row>
    <row r="50" spans="1:13" ht="9" customHeight="1" x14ac:dyDescent="0.2">
      <c r="A50" s="2391" t="s">
        <v>499</v>
      </c>
      <c r="B50" s="2391"/>
      <c r="C50" s="2391"/>
      <c r="D50" s="996">
        <v>4162</v>
      </c>
      <c r="E50" s="997">
        <v>4080</v>
      </c>
      <c r="F50" s="997">
        <v>4031</v>
      </c>
      <c r="G50" s="997">
        <v>4633</v>
      </c>
      <c r="H50" s="997">
        <v>3144</v>
      </c>
      <c r="I50" s="997">
        <v>3209</v>
      </c>
      <c r="J50" s="997">
        <v>3195</v>
      </c>
      <c r="K50" s="997">
        <v>3305</v>
      </c>
      <c r="L50" s="997">
        <v>3302</v>
      </c>
      <c r="M50" s="1546"/>
    </row>
    <row r="51" spans="1:13" ht="9" customHeight="1" x14ac:dyDescent="0.2">
      <c r="A51" s="2393" t="s">
        <v>137</v>
      </c>
      <c r="B51" s="2393"/>
      <c r="C51" s="2393"/>
      <c r="D51" s="1094"/>
      <c r="E51" s="1031"/>
      <c r="F51" s="1031"/>
      <c r="G51" s="1031"/>
      <c r="H51" s="1031"/>
      <c r="I51" s="1031"/>
      <c r="J51" s="1031"/>
      <c r="K51" s="1031"/>
      <c r="L51" s="1031"/>
      <c r="M51" s="1546"/>
    </row>
    <row r="52" spans="1:13" ht="9" customHeight="1" x14ac:dyDescent="0.2">
      <c r="A52" s="1135"/>
      <c r="B52" s="2327" t="s">
        <v>110</v>
      </c>
      <c r="C52" s="2327"/>
      <c r="D52" s="996">
        <v>2575</v>
      </c>
      <c r="E52" s="997">
        <v>2250</v>
      </c>
      <c r="F52" s="997">
        <v>2250</v>
      </c>
      <c r="G52" s="997">
        <v>2248</v>
      </c>
      <c r="H52" s="997">
        <v>2246</v>
      </c>
      <c r="I52" s="997">
        <v>1797</v>
      </c>
      <c r="J52" s="997">
        <v>1796</v>
      </c>
      <c r="K52" s="997">
        <v>1000</v>
      </c>
      <c r="L52" s="997">
        <v>1000</v>
      </c>
      <c r="M52" s="1546"/>
    </row>
    <row r="53" spans="1:13" ht="9" customHeight="1" x14ac:dyDescent="0.2">
      <c r="A53" s="1090"/>
      <c r="B53" s="2327" t="s">
        <v>302</v>
      </c>
      <c r="C53" s="2327"/>
      <c r="D53" s="996">
        <v>13350</v>
      </c>
      <c r="E53" s="997">
        <v>13243</v>
      </c>
      <c r="F53" s="997">
        <v>13201</v>
      </c>
      <c r="G53" s="997">
        <v>13166</v>
      </c>
      <c r="H53" s="997">
        <v>13070</v>
      </c>
      <c r="I53" s="997">
        <v>12548</v>
      </c>
      <c r="J53" s="997">
        <v>12197</v>
      </c>
      <c r="K53" s="997">
        <v>8509</v>
      </c>
      <c r="L53" s="997">
        <v>8286</v>
      </c>
      <c r="M53" s="1546"/>
    </row>
    <row r="54" spans="1:13" ht="9" customHeight="1" x14ac:dyDescent="0.2">
      <c r="A54" s="1090"/>
      <c r="B54" s="2327" t="s">
        <v>140</v>
      </c>
      <c r="C54" s="2327"/>
      <c r="D54" s="996">
        <v>131</v>
      </c>
      <c r="E54" s="997">
        <v>136</v>
      </c>
      <c r="F54" s="997">
        <v>133</v>
      </c>
      <c r="G54" s="997">
        <v>137</v>
      </c>
      <c r="H54" s="997">
        <v>135</v>
      </c>
      <c r="I54" s="997">
        <v>137</v>
      </c>
      <c r="J54" s="997">
        <v>137</v>
      </c>
      <c r="K54" s="997">
        <v>65</v>
      </c>
      <c r="L54" s="997">
        <v>65</v>
      </c>
      <c r="M54" s="1551"/>
    </row>
    <row r="55" spans="1:13" ht="9" customHeight="1" x14ac:dyDescent="0.2">
      <c r="A55" s="1090"/>
      <c r="B55" s="2327" t="s">
        <v>141</v>
      </c>
      <c r="C55" s="2327"/>
      <c r="D55" s="996">
        <v>19101</v>
      </c>
      <c r="E55" s="997">
        <v>18537</v>
      </c>
      <c r="F55" s="997">
        <v>18051</v>
      </c>
      <c r="G55" s="997">
        <v>17412</v>
      </c>
      <c r="H55" s="997">
        <v>16701</v>
      </c>
      <c r="I55" s="997">
        <v>16101</v>
      </c>
      <c r="J55" s="997">
        <v>15535</v>
      </c>
      <c r="K55" s="997">
        <v>15011</v>
      </c>
      <c r="L55" s="997">
        <v>14483</v>
      </c>
      <c r="M55" s="1551"/>
    </row>
    <row r="56" spans="1:13" ht="9" customHeight="1" x14ac:dyDescent="0.2">
      <c r="A56" s="1090"/>
      <c r="B56" s="2327" t="s">
        <v>142</v>
      </c>
      <c r="C56" s="2327"/>
      <c r="D56" s="1033">
        <v>752</v>
      </c>
      <c r="E56" s="1034">
        <v>777</v>
      </c>
      <c r="F56" s="1034">
        <v>746</v>
      </c>
      <c r="G56" s="1034">
        <v>403</v>
      </c>
      <c r="H56" s="1034">
        <v>-17</v>
      </c>
      <c r="I56" s="1034">
        <v>452</v>
      </c>
      <c r="J56" s="1034">
        <v>167</v>
      </c>
      <c r="K56" s="1034">
        <v>1083</v>
      </c>
      <c r="L56" s="1034">
        <v>698</v>
      </c>
      <c r="M56" s="1552"/>
    </row>
    <row r="57" spans="1:13" ht="10.5" customHeight="1" x14ac:dyDescent="0.2">
      <c r="A57" s="1553"/>
      <c r="B57" s="2396" t="s">
        <v>143</v>
      </c>
      <c r="C57" s="2396"/>
      <c r="D57" s="1013">
        <f>SUM(D52:D56)</f>
        <v>35909</v>
      </c>
      <c r="E57" s="1004">
        <f>SUM(E52:E56)</f>
        <v>34943</v>
      </c>
      <c r="F57" s="1004">
        <f>SUM(F52:F56)</f>
        <v>34381</v>
      </c>
      <c r="G57" s="1004">
        <f>SUM(G52:G56)</f>
        <v>33366</v>
      </c>
      <c r="H57" s="1004">
        <f t="shared" ref="H57:L57" si="1">SUM(H52:H56)</f>
        <v>32135</v>
      </c>
      <c r="I57" s="1004">
        <f t="shared" si="1"/>
        <v>31035</v>
      </c>
      <c r="J57" s="1004">
        <f t="shared" si="1"/>
        <v>29832</v>
      </c>
      <c r="K57" s="1004">
        <f t="shared" si="1"/>
        <v>25668</v>
      </c>
      <c r="L57" s="1004">
        <f t="shared" si="1"/>
        <v>24532</v>
      </c>
      <c r="M57" s="1554"/>
    </row>
    <row r="58" spans="1:13" ht="10.5" customHeight="1" x14ac:dyDescent="0.2">
      <c r="A58" s="1090"/>
      <c r="B58" s="2327" t="s">
        <v>301</v>
      </c>
      <c r="C58" s="2327"/>
      <c r="D58" s="1094">
        <v>174</v>
      </c>
      <c r="E58" s="1031">
        <v>173</v>
      </c>
      <c r="F58" s="1031">
        <v>173</v>
      </c>
      <c r="G58" s="1031">
        <v>180</v>
      </c>
      <c r="H58" s="1031">
        <v>187</v>
      </c>
      <c r="I58" s="1031">
        <v>202</v>
      </c>
      <c r="J58" s="1031">
        <v>190</v>
      </c>
      <c r="K58" s="1031">
        <v>208</v>
      </c>
      <c r="L58" s="1031">
        <v>194</v>
      </c>
      <c r="M58" s="1554"/>
    </row>
    <row r="59" spans="1:13" ht="10.5" customHeight="1" x14ac:dyDescent="0.2">
      <c r="A59" s="2391" t="s">
        <v>145</v>
      </c>
      <c r="B59" s="2391"/>
      <c r="C59" s="2391"/>
      <c r="D59" s="1007">
        <f>D57+D58</f>
        <v>36083</v>
      </c>
      <c r="E59" s="2035">
        <f>E57+E58</f>
        <v>35116</v>
      </c>
      <c r="F59" s="2035">
        <f>F57+F58</f>
        <v>34554</v>
      </c>
      <c r="G59" s="2035">
        <f>G57+G58</f>
        <v>33546</v>
      </c>
      <c r="H59" s="2035">
        <f t="shared" ref="H59:L59" si="2">H57+H58</f>
        <v>32322</v>
      </c>
      <c r="I59" s="2035">
        <f t="shared" si="2"/>
        <v>31237</v>
      </c>
      <c r="J59" s="2035">
        <f t="shared" si="2"/>
        <v>30022</v>
      </c>
      <c r="K59" s="2035">
        <f t="shared" si="2"/>
        <v>25876</v>
      </c>
      <c r="L59" s="2035">
        <f t="shared" si="2"/>
        <v>24726</v>
      </c>
      <c r="M59" s="1555"/>
    </row>
    <row r="60" spans="1:13" ht="10.5" customHeight="1" x14ac:dyDescent="0.2">
      <c r="A60" s="2391" t="s">
        <v>300</v>
      </c>
      <c r="B60" s="2391"/>
      <c r="C60" s="2391"/>
      <c r="D60" s="1033">
        <f>SUM(D38:D50)+D59</f>
        <v>614647</v>
      </c>
      <c r="E60" s="1034">
        <f>SUM(E38:E50)+E59</f>
        <v>597099</v>
      </c>
      <c r="F60" s="1034">
        <f>SUM(F38:F50)+F59</f>
        <v>595025</v>
      </c>
      <c r="G60" s="1034">
        <f>SUM(G38:G50)+G59</f>
        <v>590537</v>
      </c>
      <c r="H60" s="1034">
        <f t="shared" ref="H60:L60" si="3">SUM(H38:H50)+H59</f>
        <v>586927</v>
      </c>
      <c r="I60" s="1034">
        <f t="shared" si="3"/>
        <v>565264</v>
      </c>
      <c r="J60" s="1034">
        <f t="shared" si="3"/>
        <v>560912</v>
      </c>
      <c r="K60" s="1034">
        <f t="shared" si="3"/>
        <v>528591</v>
      </c>
      <c r="L60" s="1034">
        <f t="shared" si="3"/>
        <v>513294</v>
      </c>
      <c r="M60" s="1556"/>
    </row>
    <row r="61" spans="1:13" s="1537" customFormat="1" ht="2.25" customHeight="1" x14ac:dyDescent="0.15">
      <c r="A61" s="2392"/>
      <c r="B61" s="2392"/>
      <c r="C61" s="2392"/>
      <c r="D61" s="2392"/>
      <c r="E61" s="2392"/>
      <c r="F61" s="2392"/>
      <c r="G61" s="2392"/>
      <c r="H61" s="2392"/>
      <c r="I61" s="2392"/>
      <c r="J61" s="2392"/>
      <c r="K61" s="2392"/>
      <c r="L61" s="2392"/>
      <c r="M61" s="2392"/>
    </row>
    <row r="62" spans="1:13" s="1557" customFormat="1" ht="7.5" customHeight="1" x14ac:dyDescent="0.15">
      <c r="A62" s="1558" t="s">
        <v>212</v>
      </c>
      <c r="B62" s="2399" t="s">
        <v>496</v>
      </c>
      <c r="C62" s="2399"/>
      <c r="D62" s="2399"/>
      <c r="E62" s="2399"/>
      <c r="F62" s="2399"/>
      <c r="G62" s="2399"/>
      <c r="H62" s="2399"/>
      <c r="I62" s="2399"/>
      <c r="J62" s="2399"/>
      <c r="K62" s="2399"/>
      <c r="L62" s="2399"/>
      <c r="M62" s="2399"/>
    </row>
  </sheetData>
  <mergeCells count="61">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 ref="A35:M35"/>
    <mergeCell ref="B54:C54"/>
    <mergeCell ref="A51:C51"/>
    <mergeCell ref="B53:C53"/>
    <mergeCell ref="B52:C52"/>
    <mergeCell ref="B62:M62"/>
    <mergeCell ref="A37:C37"/>
    <mergeCell ref="A50:C50"/>
    <mergeCell ref="A45:C45"/>
    <mergeCell ref="B46:C46"/>
    <mergeCell ref="B48:C48"/>
    <mergeCell ref="A44:C44"/>
    <mergeCell ref="B47:C47"/>
    <mergeCell ref="B49:C49"/>
    <mergeCell ref="B57:C57"/>
    <mergeCell ref="B56:C56"/>
    <mergeCell ref="A60:C60"/>
    <mergeCell ref="B38:C38"/>
    <mergeCell ref="A1:M1"/>
    <mergeCell ref="A3:C3"/>
    <mergeCell ref="A6:C6"/>
    <mergeCell ref="A7:C7"/>
    <mergeCell ref="A17:C17"/>
    <mergeCell ref="B9:C9"/>
    <mergeCell ref="A2:M2"/>
    <mergeCell ref="A5:C5"/>
    <mergeCell ref="B10:C10"/>
    <mergeCell ref="B11:C11"/>
    <mergeCell ref="A8:C8"/>
    <mergeCell ref="A34:C34"/>
    <mergeCell ref="A61:M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s>
  <printOptions horizontalCentered="1"/>
  <pageMargins left="0.23622047244094491" right="0.23622047244094491" top="0.27559055118110237" bottom="0.23622047244094491" header="0.15748031496062992" footer="0.11811023622047245"/>
  <pageSetup scale="9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Normal="100" zoomScaleSheetLayoutView="100" workbookViewId="0">
      <selection activeCell="B24" sqref="B24:Q24"/>
    </sheetView>
  </sheetViews>
  <sheetFormatPr defaultColWidth="9.140625" defaultRowHeight="12.75" x14ac:dyDescent="0.2"/>
  <cols>
    <col min="1" max="1" width="2.140625" style="1484" customWidth="1"/>
    <col min="2" max="2" width="55.140625" style="1484" customWidth="1"/>
    <col min="3" max="3" width="7.7109375" style="1530" customWidth="1"/>
    <col min="4" max="4" width="7.28515625" style="1531" customWidth="1"/>
    <col min="5" max="11" width="7.28515625" style="1484" customWidth="1"/>
    <col min="12" max="12" width="1.28515625" style="1484" customWidth="1"/>
    <col min="13" max="13" width="1.7109375" style="1532" customWidth="1"/>
    <col min="14" max="14" width="1.28515625" style="1531" customWidth="1"/>
    <col min="15" max="16" width="6.42578125" style="1484" bestFit="1" customWidth="1"/>
    <col min="17" max="17" width="1.28515625" style="1484" customWidth="1"/>
    <col min="18" max="19" width="9.140625" style="1484" customWidth="1"/>
    <col min="20" max="20" width="9.140625" style="1485" customWidth="1"/>
    <col min="21" max="21" width="9.140625" style="1484" customWidth="1"/>
    <col min="22" max="16384" width="9.140625" style="1484"/>
  </cols>
  <sheetData>
    <row r="1" spans="1:20" s="2011" customFormat="1" ht="15" customHeight="1" x14ac:dyDescent="0.25">
      <c r="A1" s="2301" t="s">
        <v>277</v>
      </c>
      <c r="B1" s="2301"/>
      <c r="C1" s="2301"/>
      <c r="D1" s="2301"/>
      <c r="E1" s="2301"/>
      <c r="F1" s="2301"/>
      <c r="G1" s="2301"/>
      <c r="H1" s="2301"/>
      <c r="I1" s="2301"/>
      <c r="J1" s="2301"/>
      <c r="K1" s="2301"/>
      <c r="L1" s="2301"/>
      <c r="M1" s="2301"/>
      <c r="N1" s="2301"/>
      <c r="O1" s="2301"/>
      <c r="P1" s="2301"/>
      <c r="Q1" s="2301"/>
      <c r="T1" s="2012"/>
    </row>
    <row r="2" spans="1:20" s="1487" customFormat="1" ht="7.5" customHeight="1" x14ac:dyDescent="0.15">
      <c r="A2" s="1245"/>
      <c r="B2" s="1245"/>
      <c r="C2" s="1245"/>
      <c r="D2" s="1245"/>
      <c r="E2" s="1245"/>
      <c r="F2" s="1245"/>
      <c r="G2" s="1245"/>
      <c r="H2" s="1245"/>
      <c r="I2" s="1245"/>
      <c r="J2" s="1245"/>
      <c r="K2" s="1245"/>
      <c r="L2" s="1245"/>
      <c r="M2" s="1438"/>
      <c r="N2" s="1438"/>
      <c r="O2" s="1245"/>
      <c r="P2" s="1245"/>
      <c r="Q2" s="1486"/>
    </row>
    <row r="3" spans="1:20" s="1487" customFormat="1" ht="10.5" customHeight="1" x14ac:dyDescent="0.15">
      <c r="A3" s="2248" t="s">
        <v>480</v>
      </c>
      <c r="B3" s="2248"/>
      <c r="C3" s="1426"/>
      <c r="D3" s="1488"/>
      <c r="E3" s="1488"/>
      <c r="F3" s="1488"/>
      <c r="G3" s="1488"/>
      <c r="H3" s="1488"/>
      <c r="I3" s="1488"/>
      <c r="J3" s="1488"/>
      <c r="K3" s="1488"/>
      <c r="L3" s="1424"/>
      <c r="M3" s="1425"/>
      <c r="N3" s="1426"/>
      <c r="O3" s="1060" t="s">
        <v>584</v>
      </c>
      <c r="P3" s="1060" t="s">
        <v>22</v>
      </c>
      <c r="Q3" s="1459"/>
    </row>
    <row r="4" spans="1:20" s="1487" customFormat="1" ht="10.5" customHeight="1" x14ac:dyDescent="0.15">
      <c r="A4" s="1063"/>
      <c r="B4" s="1489"/>
      <c r="C4" s="977" t="s">
        <v>726</v>
      </c>
      <c r="D4" s="978" t="s">
        <v>662</v>
      </c>
      <c r="E4" s="978" t="s">
        <v>633</v>
      </c>
      <c r="F4" s="978" t="s">
        <v>580</v>
      </c>
      <c r="G4" s="978" t="s">
        <v>225</v>
      </c>
      <c r="H4" s="978" t="s">
        <v>481</v>
      </c>
      <c r="I4" s="978" t="s">
        <v>482</v>
      </c>
      <c r="J4" s="978" t="s">
        <v>483</v>
      </c>
      <c r="K4" s="978" t="s">
        <v>484</v>
      </c>
      <c r="L4" s="1428"/>
      <c r="M4" s="1429"/>
      <c r="N4" s="1066"/>
      <c r="O4" s="978" t="s">
        <v>23</v>
      </c>
      <c r="P4" s="978" t="s">
        <v>23</v>
      </c>
      <c r="Q4" s="1460"/>
    </row>
    <row r="5" spans="1:20" s="1487" customFormat="1" ht="10.5" customHeight="1" x14ac:dyDescent="0.15">
      <c r="A5" s="1461"/>
      <c r="B5" s="1461"/>
      <c r="C5" s="1490"/>
      <c r="D5" s="1490"/>
      <c r="E5" s="1490"/>
      <c r="F5" s="1490"/>
      <c r="G5" s="1490"/>
      <c r="H5" s="1490"/>
      <c r="I5" s="1490"/>
      <c r="J5" s="1490"/>
      <c r="K5" s="1490"/>
      <c r="L5" s="1245"/>
      <c r="M5" s="1245"/>
      <c r="N5" s="1490"/>
      <c r="O5" s="1490"/>
      <c r="P5" s="1490"/>
      <c r="Q5" s="1430"/>
    </row>
    <row r="6" spans="1:20" s="1487" customFormat="1" ht="10.5" customHeight="1" x14ac:dyDescent="0.15">
      <c r="A6" s="2247" t="s">
        <v>299</v>
      </c>
      <c r="B6" s="2247"/>
      <c r="C6" s="1432"/>
      <c r="D6" s="1433"/>
      <c r="E6" s="1433"/>
      <c r="F6" s="1433"/>
      <c r="G6" s="1433"/>
      <c r="H6" s="1433"/>
      <c r="I6" s="1433"/>
      <c r="J6" s="1433"/>
      <c r="K6" s="1433"/>
      <c r="L6" s="1434"/>
      <c r="M6" s="1245"/>
      <c r="N6" s="1432"/>
      <c r="O6" s="1433"/>
      <c r="P6" s="1433"/>
      <c r="Q6" s="1491"/>
    </row>
    <row r="7" spans="1:20" s="1487" customFormat="1" ht="10.5" customHeight="1" x14ac:dyDescent="0.15">
      <c r="A7" s="1245"/>
      <c r="B7" s="1245" t="s">
        <v>298</v>
      </c>
      <c r="C7" s="1013">
        <v>19520</v>
      </c>
      <c r="D7" s="1004">
        <v>18546</v>
      </c>
      <c r="E7" s="1004">
        <v>19191</v>
      </c>
      <c r="F7" s="1004">
        <v>19391</v>
      </c>
      <c r="G7" s="1004">
        <v>22154</v>
      </c>
      <c r="H7" s="1004">
        <v>21764</v>
      </c>
      <c r="I7" s="1004">
        <v>20123</v>
      </c>
      <c r="J7" s="1004">
        <v>21150</v>
      </c>
      <c r="K7" s="1004">
        <v>23924</v>
      </c>
      <c r="L7" s="998"/>
      <c r="M7" s="1004"/>
      <c r="N7" s="1104"/>
      <c r="O7" s="1015">
        <v>19824</v>
      </c>
      <c r="P7" s="1015">
        <v>21745</v>
      </c>
      <c r="Q7" s="1492"/>
    </row>
    <row r="8" spans="1:20" s="1487" customFormat="1" ht="10.5" customHeight="1" x14ac:dyDescent="0.15">
      <c r="A8" s="1006"/>
      <c r="B8" s="1006" t="s">
        <v>497</v>
      </c>
      <c r="C8" s="1087">
        <v>107237</v>
      </c>
      <c r="D8" s="1017">
        <v>104000</v>
      </c>
      <c r="E8" s="1017">
        <v>106192</v>
      </c>
      <c r="F8" s="1017">
        <v>101559</v>
      </c>
      <c r="G8" s="1017">
        <v>96843</v>
      </c>
      <c r="H8" s="1017">
        <v>90896</v>
      </c>
      <c r="I8" s="1017">
        <v>89511</v>
      </c>
      <c r="J8" s="1017">
        <v>95670</v>
      </c>
      <c r="K8" s="1017">
        <v>92788</v>
      </c>
      <c r="L8" s="998"/>
      <c r="M8" s="1004"/>
      <c r="N8" s="1088"/>
      <c r="O8" s="1089">
        <v>102154</v>
      </c>
      <c r="P8" s="1089">
        <v>92188</v>
      </c>
      <c r="Q8" s="1492"/>
    </row>
    <row r="9" spans="1:20" s="1487" customFormat="1" ht="10.5" customHeight="1" x14ac:dyDescent="0.15">
      <c r="A9" s="1006"/>
      <c r="B9" s="1006" t="s">
        <v>498</v>
      </c>
      <c r="C9" s="1087">
        <v>57106</v>
      </c>
      <c r="D9" s="1017">
        <v>54993</v>
      </c>
      <c r="E9" s="1017">
        <v>54384</v>
      </c>
      <c r="F9" s="1017">
        <v>54430</v>
      </c>
      <c r="G9" s="1017">
        <v>56329</v>
      </c>
      <c r="H9" s="1017">
        <v>48472</v>
      </c>
      <c r="I9" s="1017">
        <v>47117</v>
      </c>
      <c r="J9" s="1017">
        <v>44009</v>
      </c>
      <c r="K9" s="1017">
        <v>46852</v>
      </c>
      <c r="L9" s="998"/>
      <c r="M9" s="1004"/>
      <c r="N9" s="1088"/>
      <c r="O9" s="1089">
        <v>55039</v>
      </c>
      <c r="P9" s="1089">
        <v>46634</v>
      </c>
      <c r="Q9" s="1492"/>
    </row>
    <row r="10" spans="1:20" s="1487" customFormat="1" ht="10.5" customHeight="1" x14ac:dyDescent="0.15">
      <c r="A10" s="1006"/>
      <c r="B10" s="1006" t="s">
        <v>51</v>
      </c>
      <c r="C10" s="1087">
        <v>385450</v>
      </c>
      <c r="D10" s="1017">
        <v>378555</v>
      </c>
      <c r="E10" s="1017">
        <v>376300</v>
      </c>
      <c r="F10" s="1017">
        <v>370568</v>
      </c>
      <c r="G10" s="1017">
        <v>366380</v>
      </c>
      <c r="H10" s="1017">
        <v>361849</v>
      </c>
      <c r="I10" s="1017">
        <v>342705</v>
      </c>
      <c r="J10" s="1017">
        <v>326350</v>
      </c>
      <c r="K10" s="1017">
        <v>321081</v>
      </c>
      <c r="L10" s="998"/>
      <c r="M10" s="1004"/>
      <c r="N10" s="1088"/>
      <c r="O10" s="1089">
        <v>372970</v>
      </c>
      <c r="P10" s="1089">
        <v>338092</v>
      </c>
      <c r="Q10" s="1492"/>
    </row>
    <row r="11" spans="1:20" s="1487" customFormat="1" ht="10.5" customHeight="1" x14ac:dyDescent="0.15">
      <c r="A11" s="1006"/>
      <c r="B11" s="1006" t="s">
        <v>501</v>
      </c>
      <c r="C11" s="1013">
        <v>51286</v>
      </c>
      <c r="D11" s="1004">
        <v>47632</v>
      </c>
      <c r="E11" s="1004">
        <v>49153</v>
      </c>
      <c r="F11" s="1004">
        <v>48392</v>
      </c>
      <c r="G11" s="1004">
        <v>48638</v>
      </c>
      <c r="H11" s="1004">
        <v>45924</v>
      </c>
      <c r="I11" s="1004">
        <v>43682</v>
      </c>
      <c r="J11" s="1004">
        <v>40920</v>
      </c>
      <c r="K11" s="1004">
        <v>44207</v>
      </c>
      <c r="L11" s="998"/>
      <c r="M11" s="1004"/>
      <c r="N11" s="1104"/>
      <c r="O11" s="1015">
        <v>48454</v>
      </c>
      <c r="P11" s="1015">
        <v>43706</v>
      </c>
      <c r="Q11" s="1492"/>
    </row>
    <row r="12" spans="1:20" s="1487" customFormat="1" ht="10.5" customHeight="1" x14ac:dyDescent="0.15">
      <c r="A12" s="2330" t="s">
        <v>35</v>
      </c>
      <c r="B12" s="2330"/>
      <c r="C12" s="1007">
        <f>SUM(C7:C11)</f>
        <v>620599</v>
      </c>
      <c r="D12" s="2035">
        <f>SUM(D7:D11)</f>
        <v>603726</v>
      </c>
      <c r="E12" s="2035">
        <f>SUM(E7:E11)</f>
        <v>605220</v>
      </c>
      <c r="F12" s="2035">
        <f>SUM(F7:F11)</f>
        <v>594340</v>
      </c>
      <c r="G12" s="2035">
        <f>SUM(G7:G11)</f>
        <v>590344</v>
      </c>
      <c r="H12" s="2035">
        <f t="shared" ref="H12" si="0">SUM(H7:H11)</f>
        <v>568905</v>
      </c>
      <c r="I12" s="2035">
        <f t="shared" ref="I12" si="1">SUM(I7:I11)</f>
        <v>543138</v>
      </c>
      <c r="J12" s="2035">
        <f t="shared" ref="J12" si="2">SUM(J7:J11)</f>
        <v>528099</v>
      </c>
      <c r="K12" s="2035">
        <f t="shared" ref="K12" si="3">SUM(K7:K11)</f>
        <v>528852</v>
      </c>
      <c r="L12" s="1009"/>
      <c r="M12" s="1004"/>
      <c r="N12" s="1143"/>
      <c r="O12" s="1011">
        <f t="shared" ref="O12" si="4">SUM(O7:O11)</f>
        <v>598441</v>
      </c>
      <c r="P12" s="1011">
        <f t="shared" ref="P12" si="5">SUM(P7:P11)</f>
        <v>542365</v>
      </c>
      <c r="Q12" s="1493"/>
    </row>
    <row r="13" spans="1:20" s="1487" customFormat="1" ht="10.5" customHeight="1" x14ac:dyDescent="0.15">
      <c r="A13" s="2247" t="s">
        <v>278</v>
      </c>
      <c r="B13" s="2247"/>
      <c r="C13" s="1073"/>
      <c r="D13" s="1074"/>
      <c r="E13" s="1074"/>
      <c r="F13" s="1074"/>
      <c r="G13" s="1074"/>
      <c r="H13" s="1074"/>
      <c r="I13" s="1074"/>
      <c r="J13" s="1074"/>
      <c r="K13" s="1074"/>
      <c r="L13" s="998"/>
      <c r="M13" s="1004"/>
      <c r="N13" s="1077"/>
      <c r="O13" s="1078"/>
      <c r="P13" s="1078"/>
      <c r="Q13" s="1494"/>
    </row>
    <row r="14" spans="1:20" s="1487" customFormat="1" ht="10.5" customHeight="1" x14ac:dyDescent="0.15">
      <c r="A14" s="1044"/>
      <c r="B14" s="1044" t="s">
        <v>34</v>
      </c>
      <c r="C14" s="996">
        <v>470083</v>
      </c>
      <c r="D14" s="997">
        <v>459247</v>
      </c>
      <c r="E14" s="997">
        <v>457440</v>
      </c>
      <c r="F14" s="997">
        <v>453761</v>
      </c>
      <c r="G14" s="997">
        <v>451237</v>
      </c>
      <c r="H14" s="997">
        <v>442213</v>
      </c>
      <c r="I14" s="997">
        <v>423060</v>
      </c>
      <c r="J14" s="997">
        <v>418625</v>
      </c>
      <c r="K14" s="997">
        <v>412469</v>
      </c>
      <c r="L14" s="998"/>
      <c r="M14" s="1004"/>
      <c r="N14" s="1084"/>
      <c r="O14" s="1000">
        <v>455435</v>
      </c>
      <c r="P14" s="1000">
        <v>424137</v>
      </c>
      <c r="Q14" s="1441"/>
    </row>
    <row r="15" spans="1:20" s="1487" customFormat="1" ht="10.5" customHeight="1" x14ac:dyDescent="0.15">
      <c r="A15" s="1245"/>
      <c r="B15" s="1245" t="s">
        <v>279</v>
      </c>
      <c r="C15" s="1013"/>
      <c r="D15" s="1004"/>
      <c r="E15" s="1004"/>
      <c r="F15" s="1004"/>
      <c r="G15" s="1004"/>
      <c r="H15" s="1004"/>
      <c r="I15" s="1004"/>
      <c r="J15" s="1004"/>
      <c r="K15" s="1004"/>
      <c r="L15" s="998"/>
      <c r="M15" s="1004"/>
      <c r="N15" s="1104"/>
      <c r="O15" s="1015"/>
      <c r="P15" s="1015"/>
      <c r="Q15" s="1441"/>
    </row>
    <row r="16" spans="1:20" s="1487" customFormat="1" ht="10.5" customHeight="1" x14ac:dyDescent="0.15">
      <c r="A16" s="1044"/>
      <c r="B16" s="1029" t="s">
        <v>280</v>
      </c>
      <c r="C16" s="996">
        <v>58546</v>
      </c>
      <c r="D16" s="997">
        <v>56990</v>
      </c>
      <c r="E16" s="997">
        <v>59192</v>
      </c>
      <c r="F16" s="997">
        <v>55050</v>
      </c>
      <c r="G16" s="997">
        <v>54179</v>
      </c>
      <c r="H16" s="997">
        <v>46174</v>
      </c>
      <c r="I16" s="997">
        <v>39947</v>
      </c>
      <c r="J16" s="997">
        <v>35850</v>
      </c>
      <c r="K16" s="997">
        <v>38259</v>
      </c>
      <c r="L16" s="998"/>
      <c r="M16" s="1004"/>
      <c r="N16" s="1084"/>
      <c r="O16" s="1000">
        <v>56363</v>
      </c>
      <c r="P16" s="1000">
        <v>40092</v>
      </c>
      <c r="Q16" s="1441"/>
    </row>
    <row r="17" spans="1:18" s="1487" customFormat="1" ht="10.5" customHeight="1" x14ac:dyDescent="0.15">
      <c r="A17" s="1006"/>
      <c r="B17" s="1006" t="s">
        <v>501</v>
      </c>
      <c r="C17" s="1087">
        <v>52174</v>
      </c>
      <c r="D17" s="1017">
        <v>48783</v>
      </c>
      <c r="E17" s="1017">
        <v>50032</v>
      </c>
      <c r="F17" s="1017">
        <v>48447</v>
      </c>
      <c r="G17" s="1017">
        <v>50006</v>
      </c>
      <c r="H17" s="1017">
        <v>46854</v>
      </c>
      <c r="I17" s="1017">
        <v>48663</v>
      </c>
      <c r="J17" s="1017">
        <v>45174</v>
      </c>
      <c r="K17" s="1017">
        <v>50938</v>
      </c>
      <c r="L17" s="998"/>
      <c r="M17" s="1004"/>
      <c r="N17" s="1088"/>
      <c r="O17" s="1089">
        <v>49325</v>
      </c>
      <c r="P17" s="1089">
        <v>47930</v>
      </c>
      <c r="Q17" s="1441"/>
    </row>
    <row r="18" spans="1:18" s="1487" customFormat="1" ht="10.5" customHeight="1" x14ac:dyDescent="0.15">
      <c r="A18" s="1006"/>
      <c r="B18" s="1006" t="s">
        <v>499</v>
      </c>
      <c r="C18" s="1087">
        <v>4151</v>
      </c>
      <c r="D18" s="1017">
        <v>4081</v>
      </c>
      <c r="E18" s="1017">
        <v>4290</v>
      </c>
      <c r="F18" s="1017">
        <v>3622</v>
      </c>
      <c r="G18" s="1017">
        <v>3185</v>
      </c>
      <c r="H18" s="1017">
        <v>3200</v>
      </c>
      <c r="I18" s="1017">
        <v>3300</v>
      </c>
      <c r="J18" s="1017">
        <v>3317</v>
      </c>
      <c r="K18" s="1017">
        <v>3313</v>
      </c>
      <c r="L18" s="998"/>
      <c r="M18" s="1004"/>
      <c r="N18" s="1088"/>
      <c r="O18" s="1089">
        <v>3796</v>
      </c>
      <c r="P18" s="1089">
        <v>3282</v>
      </c>
      <c r="Q18" s="1441"/>
    </row>
    <row r="19" spans="1:18" s="1487" customFormat="1" ht="10.5" customHeight="1" x14ac:dyDescent="0.15">
      <c r="A19" s="1006"/>
      <c r="B19" s="1006" t="s">
        <v>281</v>
      </c>
      <c r="C19" s="1013">
        <v>35468</v>
      </c>
      <c r="D19" s="1004">
        <v>34450</v>
      </c>
      <c r="E19" s="1004">
        <v>34086</v>
      </c>
      <c r="F19" s="1004">
        <v>33263</v>
      </c>
      <c r="G19" s="1004">
        <v>31543</v>
      </c>
      <c r="H19" s="1004">
        <v>30270</v>
      </c>
      <c r="I19" s="1004">
        <v>27969</v>
      </c>
      <c r="J19" s="1004">
        <v>24932</v>
      </c>
      <c r="K19" s="1004">
        <v>23674</v>
      </c>
      <c r="L19" s="1132"/>
      <c r="M19" s="1004"/>
      <c r="N19" s="1088"/>
      <c r="O19" s="1089">
        <v>33336</v>
      </c>
      <c r="P19" s="1089">
        <v>26726</v>
      </c>
      <c r="Q19" s="1495"/>
    </row>
    <row r="20" spans="1:18" s="1487" customFormat="1" ht="10.5" customHeight="1" x14ac:dyDescent="0.15">
      <c r="A20" s="1006"/>
      <c r="B20" s="1006" t="s">
        <v>301</v>
      </c>
      <c r="C20" s="1094">
        <v>177</v>
      </c>
      <c r="D20" s="1031">
        <v>175</v>
      </c>
      <c r="E20" s="1031">
        <v>180</v>
      </c>
      <c r="F20" s="1031">
        <v>197</v>
      </c>
      <c r="G20" s="1031">
        <v>194</v>
      </c>
      <c r="H20" s="1031">
        <v>194</v>
      </c>
      <c r="I20" s="1031">
        <v>199</v>
      </c>
      <c r="J20" s="1031">
        <v>201</v>
      </c>
      <c r="K20" s="1031">
        <v>199</v>
      </c>
      <c r="L20" s="998"/>
      <c r="M20" s="1004"/>
      <c r="N20" s="1480"/>
      <c r="O20" s="1248">
        <v>186</v>
      </c>
      <c r="P20" s="1248">
        <v>198</v>
      </c>
      <c r="Q20" s="1492"/>
    </row>
    <row r="21" spans="1:18" s="1487" customFormat="1" ht="10.5" customHeight="1" x14ac:dyDescent="0.15">
      <c r="A21" s="2337" t="s">
        <v>300</v>
      </c>
      <c r="B21" s="2337"/>
      <c r="C21" s="1007">
        <f>SUM(C14:C20)</f>
        <v>620599</v>
      </c>
      <c r="D21" s="2035">
        <f>SUM(D14:D20)</f>
        <v>603726</v>
      </c>
      <c r="E21" s="2035">
        <f>SUM(E14:E20)</f>
        <v>605220</v>
      </c>
      <c r="F21" s="2035">
        <f>SUM(F14:F20)</f>
        <v>594340</v>
      </c>
      <c r="G21" s="2035">
        <f>SUM(G14:G20)</f>
        <v>590344</v>
      </c>
      <c r="H21" s="2035">
        <f t="shared" ref="H21" si="6">SUM(H14:H20)</f>
        <v>568905</v>
      </c>
      <c r="I21" s="2035">
        <f t="shared" ref="I21" si="7">SUM(I14:I20)</f>
        <v>543138</v>
      </c>
      <c r="J21" s="2035">
        <f t="shared" ref="J21" si="8">SUM(J14:J20)</f>
        <v>528099</v>
      </c>
      <c r="K21" s="2035">
        <f t="shared" ref="K21" si="9">SUM(K14:K20)</f>
        <v>528852</v>
      </c>
      <c r="L21" s="1009"/>
      <c r="M21" s="1004"/>
      <c r="N21" s="1143"/>
      <c r="O21" s="1011">
        <f t="shared" ref="O21" si="10">SUM(O14:O20)</f>
        <v>598441</v>
      </c>
      <c r="P21" s="1011">
        <f t="shared" ref="P21" si="11">SUM(P14:P20)</f>
        <v>542365</v>
      </c>
      <c r="Q21" s="1465"/>
    </row>
    <row r="22" spans="1:18" s="1487" customFormat="1" ht="10.5" customHeight="1" x14ac:dyDescent="0.15">
      <c r="A22" s="2404" t="s">
        <v>835</v>
      </c>
      <c r="B22" s="2404"/>
      <c r="C22" s="1007">
        <v>554312</v>
      </c>
      <c r="D22" s="2035">
        <v>540933</v>
      </c>
      <c r="E22" s="2035">
        <v>542140</v>
      </c>
      <c r="F22" s="2035">
        <v>532516</v>
      </c>
      <c r="G22" s="2035">
        <v>528528</v>
      </c>
      <c r="H22" s="2035">
        <v>510038</v>
      </c>
      <c r="I22" s="2035">
        <v>486949</v>
      </c>
      <c r="J22" s="2035">
        <v>475067</v>
      </c>
      <c r="K22" s="2035">
        <v>470943</v>
      </c>
      <c r="L22" s="1035"/>
      <c r="M22" s="1004"/>
      <c r="N22" s="1081"/>
      <c r="O22" s="1037">
        <v>536059</v>
      </c>
      <c r="P22" s="1037">
        <v>485837</v>
      </c>
      <c r="Q22" s="1496"/>
    </row>
    <row r="23" spans="1:18" s="1487" customFormat="1" ht="4.5" customHeight="1" x14ac:dyDescent="0.15">
      <c r="A23" s="2405"/>
      <c r="B23" s="2405"/>
      <c r="C23" s="2405"/>
      <c r="D23" s="2405"/>
      <c r="E23" s="2405"/>
      <c r="F23" s="2405"/>
      <c r="G23" s="2405"/>
      <c r="H23" s="2405"/>
      <c r="I23" s="2405"/>
      <c r="J23" s="2405"/>
      <c r="K23" s="2405"/>
      <c r="L23" s="2405"/>
      <c r="M23" s="2405"/>
      <c r="N23" s="2405"/>
      <c r="O23" s="2405"/>
      <c r="P23" s="2405"/>
      <c r="Q23" s="2405"/>
    </row>
    <row r="24" spans="1:18" s="1497" customFormat="1" ht="8.25" customHeight="1" x14ac:dyDescent="0.15">
      <c r="A24" s="2077" t="s">
        <v>803</v>
      </c>
      <c r="B24" s="2402" t="s">
        <v>282</v>
      </c>
      <c r="C24" s="2403"/>
      <c r="D24" s="2403"/>
      <c r="E24" s="2403"/>
      <c r="F24" s="2403"/>
      <c r="G24" s="2403"/>
      <c r="H24" s="2403"/>
      <c r="I24" s="2403"/>
      <c r="J24" s="2403"/>
      <c r="K24" s="2403"/>
      <c r="L24" s="2403"/>
      <c r="M24" s="2403"/>
      <c r="N24" s="2403"/>
      <c r="O24" s="2403"/>
      <c r="P24" s="2403"/>
      <c r="Q24" s="2403"/>
    </row>
    <row r="25" spans="1:18" ht="6.75" customHeight="1" x14ac:dyDescent="0.2">
      <c r="A25" s="390"/>
      <c r="B25" s="390"/>
      <c r="C25" s="1498"/>
      <c r="D25" s="390"/>
      <c r="E25" s="390"/>
      <c r="F25" s="390"/>
      <c r="G25" s="390"/>
      <c r="H25" s="390"/>
      <c r="I25" s="390"/>
      <c r="J25" s="390"/>
      <c r="K25" s="390"/>
      <c r="L25" s="390"/>
      <c r="M25" s="390"/>
      <c r="N25" s="390"/>
      <c r="O25" s="390"/>
      <c r="P25" s="390"/>
      <c r="Q25" s="390"/>
    </row>
    <row r="26" spans="1:18" ht="15" customHeight="1" x14ac:dyDescent="0.2">
      <c r="A26" s="2412" t="s">
        <v>283</v>
      </c>
      <c r="B26" s="2412"/>
      <c r="C26" s="2412"/>
      <c r="D26" s="2412"/>
      <c r="E26" s="2412"/>
      <c r="F26" s="2412"/>
      <c r="G26" s="2412"/>
      <c r="H26" s="2412"/>
      <c r="I26" s="2412"/>
      <c r="J26" s="2412"/>
      <c r="K26" s="2412"/>
      <c r="L26" s="2412"/>
      <c r="M26" s="1499"/>
      <c r="N26" s="1500"/>
      <c r="O26" s="1501"/>
      <c r="P26" s="1501"/>
      <c r="Q26" s="1501"/>
      <c r="R26" s="1501"/>
    </row>
    <row r="27" spans="1:18" ht="8.25" customHeight="1" x14ac:dyDescent="0.2">
      <c r="A27" s="1502"/>
      <c r="B27" s="1502"/>
      <c r="C27" s="1503"/>
      <c r="D27" s="1504"/>
      <c r="E27" s="1502"/>
      <c r="F27" s="1502"/>
      <c r="G27" s="1502"/>
      <c r="H27" s="1502"/>
      <c r="I27" s="1502"/>
      <c r="J27" s="1502"/>
      <c r="K27" s="1502"/>
      <c r="L27" s="1502"/>
      <c r="M27" s="1505"/>
      <c r="N27" s="1504"/>
      <c r="O27" s="1502"/>
      <c r="P27" s="1502"/>
      <c r="Q27" s="1502"/>
    </row>
    <row r="28" spans="1:18" ht="10.5" customHeight="1" x14ac:dyDescent="0.2">
      <c r="A28" s="2413" t="s">
        <v>480</v>
      </c>
      <c r="B28" s="2413"/>
      <c r="C28" s="1506" t="str">
        <f>C4</f>
        <v>T1/19</v>
      </c>
      <c r="D28" s="1507" t="str">
        <f>D4</f>
        <v>T4/18</v>
      </c>
      <c r="E28" s="1507" t="str">
        <f t="shared" ref="E28:K28" si="12">E4</f>
        <v>T3/18</v>
      </c>
      <c r="F28" s="1507" t="str">
        <f t="shared" si="12"/>
        <v>T2/18</v>
      </c>
      <c r="G28" s="1507" t="str">
        <f t="shared" si="12"/>
        <v>T1/18</v>
      </c>
      <c r="H28" s="1507" t="str">
        <f t="shared" si="12"/>
        <v>T4/17</v>
      </c>
      <c r="I28" s="1507" t="str">
        <f t="shared" si="12"/>
        <v>T3/17</v>
      </c>
      <c r="J28" s="1507" t="str">
        <f t="shared" si="12"/>
        <v>T2/17</v>
      </c>
      <c r="K28" s="1507" t="str">
        <f t="shared" si="12"/>
        <v>T1/17</v>
      </c>
      <c r="L28" s="1508"/>
      <c r="M28" s="1509"/>
      <c r="N28" s="1504"/>
      <c r="O28" s="1502"/>
      <c r="P28" s="1502"/>
      <c r="Q28" s="1502"/>
    </row>
    <row r="29" spans="1:18" ht="10.5" customHeight="1" x14ac:dyDescent="0.2">
      <c r="A29" s="1510"/>
      <c r="B29" s="1510"/>
      <c r="C29" s="1511"/>
      <c r="D29" s="1511"/>
      <c r="E29" s="1511"/>
      <c r="F29" s="1511"/>
      <c r="G29" s="1511"/>
      <c r="H29" s="1511"/>
      <c r="I29" s="1511"/>
      <c r="J29" s="1511"/>
      <c r="K29" s="1511"/>
      <c r="L29" s="1511"/>
      <c r="M29" s="1512"/>
      <c r="N29" s="1505"/>
      <c r="O29" s="1502"/>
      <c r="P29" s="1502"/>
      <c r="Q29" s="1502"/>
    </row>
    <row r="30" spans="1:18" ht="10.5" customHeight="1" x14ac:dyDescent="0.2">
      <c r="A30" s="2407" t="s">
        <v>284</v>
      </c>
      <c r="B30" s="2407"/>
      <c r="C30" s="1509"/>
      <c r="D30" s="1512"/>
      <c r="E30" s="1512"/>
      <c r="F30" s="1512"/>
      <c r="G30" s="1512"/>
      <c r="H30" s="1512"/>
      <c r="I30" s="1512"/>
      <c r="J30" s="1512"/>
      <c r="K30" s="1512"/>
      <c r="L30" s="1513"/>
      <c r="M30" s="1509"/>
      <c r="N30" s="1504"/>
      <c r="O30" s="1502"/>
      <c r="P30" s="1502"/>
      <c r="Q30" s="1502"/>
    </row>
    <row r="31" spans="1:18" ht="10.5" customHeight="1" x14ac:dyDescent="0.2">
      <c r="A31" s="2410" t="s">
        <v>208</v>
      </c>
      <c r="B31" s="2410"/>
      <c r="C31" s="1013">
        <f>D35</f>
        <v>5564</v>
      </c>
      <c r="D31" s="1004">
        <f>E35</f>
        <v>5510</v>
      </c>
      <c r="E31" s="1004">
        <f>F35</f>
        <v>5452</v>
      </c>
      <c r="F31" s="1004">
        <v>5267</v>
      </c>
      <c r="G31" s="1004">
        <v>5367</v>
      </c>
      <c r="H31" s="1004">
        <v>5101</v>
      </c>
      <c r="I31" s="1004">
        <v>1549</v>
      </c>
      <c r="J31" s="1004">
        <v>1523</v>
      </c>
      <c r="K31" s="1004">
        <v>1539</v>
      </c>
      <c r="L31" s="1514"/>
      <c r="M31" s="1515"/>
      <c r="N31" s="1504"/>
      <c r="O31" s="1502"/>
      <c r="P31" s="1502"/>
      <c r="Q31" s="1502"/>
    </row>
    <row r="32" spans="1:18" ht="10.5" customHeight="1" x14ac:dyDescent="0.2">
      <c r="A32" s="1516"/>
      <c r="B32" s="1517" t="s">
        <v>286</v>
      </c>
      <c r="C32" s="1087">
        <v>0</v>
      </c>
      <c r="D32" s="1017">
        <v>0</v>
      </c>
      <c r="E32" s="1017">
        <v>0</v>
      </c>
      <c r="F32" s="1017">
        <v>0</v>
      </c>
      <c r="G32" s="1017">
        <v>91</v>
      </c>
      <c r="H32" s="1017">
        <v>120</v>
      </c>
      <c r="I32" s="1017">
        <v>3824</v>
      </c>
      <c r="J32" s="1017">
        <v>0</v>
      </c>
      <c r="K32" s="1017">
        <v>0</v>
      </c>
      <c r="L32" s="1518"/>
      <c r="M32" s="1515"/>
      <c r="N32" s="1504"/>
      <c r="O32" s="1502"/>
      <c r="P32" s="1502"/>
      <c r="Q32" s="1502"/>
    </row>
    <row r="33" spans="1:17" ht="10.5" customHeight="1" x14ac:dyDescent="0.2">
      <c r="A33" s="1516"/>
      <c r="B33" s="1517" t="s">
        <v>287</v>
      </c>
      <c r="C33" s="1087">
        <v>0</v>
      </c>
      <c r="D33" s="1017">
        <v>0</v>
      </c>
      <c r="E33" s="1017">
        <v>0</v>
      </c>
      <c r="F33" s="1017">
        <v>0</v>
      </c>
      <c r="G33" s="1017">
        <v>0</v>
      </c>
      <c r="H33" s="1017">
        <v>0</v>
      </c>
      <c r="I33" s="1017">
        <v>0</v>
      </c>
      <c r="J33" s="1017">
        <v>0</v>
      </c>
      <c r="K33" s="1017">
        <v>0</v>
      </c>
      <c r="L33" s="1514"/>
      <c r="M33" s="1515"/>
      <c r="N33" s="1504"/>
      <c r="O33" s="1502"/>
      <c r="P33" s="1502"/>
      <c r="Q33" s="1502"/>
    </row>
    <row r="34" spans="1:17" ht="12.75" customHeight="1" x14ac:dyDescent="0.2">
      <c r="A34" s="1516"/>
      <c r="B34" s="1517" t="s">
        <v>837</v>
      </c>
      <c r="C34" s="1046">
        <v>-9</v>
      </c>
      <c r="D34" s="1047">
        <v>54</v>
      </c>
      <c r="E34" s="1047">
        <v>58</v>
      </c>
      <c r="F34" s="1047">
        <v>185</v>
      </c>
      <c r="G34" s="1047">
        <v>-191</v>
      </c>
      <c r="H34" s="1034">
        <v>146</v>
      </c>
      <c r="I34" s="1034">
        <v>-272</v>
      </c>
      <c r="J34" s="1034">
        <v>26</v>
      </c>
      <c r="K34" s="1034">
        <v>-16</v>
      </c>
      <c r="L34" s="1519"/>
      <c r="M34" s="1515"/>
      <c r="N34" s="1504"/>
      <c r="O34" s="1502"/>
      <c r="P34" s="1502"/>
      <c r="Q34" s="1502"/>
    </row>
    <row r="35" spans="1:17" ht="10.5" customHeight="1" x14ac:dyDescent="0.2">
      <c r="A35" s="2408" t="s">
        <v>144</v>
      </c>
      <c r="B35" s="2408"/>
      <c r="C35" s="1007">
        <f>SUM(C31:C34)</f>
        <v>5555</v>
      </c>
      <c r="D35" s="2035">
        <f>SUM(D31:D34)</f>
        <v>5564</v>
      </c>
      <c r="E35" s="2035">
        <f>SUM(E31:E34)</f>
        <v>5510</v>
      </c>
      <c r="F35" s="2035">
        <f>SUM(F31:F34)</f>
        <v>5452</v>
      </c>
      <c r="G35" s="2035">
        <f>SUM(G31:G34)</f>
        <v>5267</v>
      </c>
      <c r="H35" s="2035">
        <f t="shared" ref="H35" si="13">SUM(H31:H34)</f>
        <v>5367</v>
      </c>
      <c r="I35" s="2035">
        <f t="shared" ref="I35" si="14">SUM(I31:I34)</f>
        <v>5101</v>
      </c>
      <c r="J35" s="2035">
        <f t="shared" ref="J35" si="15">SUM(J31:J34)</f>
        <v>1549</v>
      </c>
      <c r="K35" s="2035">
        <f t="shared" ref="K35" si="16">SUM(K31:K34)</f>
        <v>1523</v>
      </c>
      <c r="L35" s="1519"/>
      <c r="M35" s="1515"/>
      <c r="N35" s="1504"/>
      <c r="O35" s="1502"/>
      <c r="P35" s="1502"/>
      <c r="Q35" s="1502"/>
    </row>
    <row r="36" spans="1:17" ht="10.5" customHeight="1" x14ac:dyDescent="0.2">
      <c r="A36" s="1520"/>
      <c r="B36" s="1520"/>
      <c r="C36" s="1010"/>
      <c r="D36" s="2035"/>
      <c r="E36" s="2035"/>
      <c r="F36" s="2035"/>
      <c r="G36" s="2035"/>
      <c r="H36" s="2035"/>
      <c r="I36" s="2035"/>
      <c r="J36" s="2035"/>
      <c r="K36" s="2035"/>
      <c r="L36" s="1521"/>
      <c r="M36" s="1133"/>
      <c r="N36" s="1504"/>
      <c r="O36" s="1502"/>
      <c r="P36" s="1502"/>
      <c r="Q36" s="1502"/>
    </row>
    <row r="37" spans="1:17" ht="10.5" customHeight="1" x14ac:dyDescent="0.2">
      <c r="A37" s="2407" t="s">
        <v>290</v>
      </c>
      <c r="B37" s="2407"/>
      <c r="C37" s="1073"/>
      <c r="D37" s="1074"/>
      <c r="E37" s="1074"/>
      <c r="F37" s="1074"/>
      <c r="G37" s="1074"/>
      <c r="H37" s="1074"/>
      <c r="I37" s="1074"/>
      <c r="J37" s="1074"/>
      <c r="K37" s="1074"/>
      <c r="L37" s="1522"/>
      <c r="M37" s="1515"/>
      <c r="N37" s="1505"/>
      <c r="O37" s="1502"/>
      <c r="P37" s="1502"/>
      <c r="Q37" s="1502"/>
    </row>
    <row r="38" spans="1:17" ht="10.5" customHeight="1" x14ac:dyDescent="0.2">
      <c r="A38" s="2410" t="s">
        <v>208</v>
      </c>
      <c r="B38" s="2410"/>
      <c r="C38" s="996">
        <f>D40</f>
        <v>1301</v>
      </c>
      <c r="D38" s="997">
        <f>E40</f>
        <v>1257</v>
      </c>
      <c r="E38" s="997">
        <f>F40</f>
        <v>1236</v>
      </c>
      <c r="F38" s="997">
        <v>1231</v>
      </c>
      <c r="G38" s="997">
        <v>1229</v>
      </c>
      <c r="H38" s="997">
        <v>1176</v>
      </c>
      <c r="I38" s="997">
        <v>1129</v>
      </c>
      <c r="J38" s="997">
        <v>1104</v>
      </c>
      <c r="K38" s="997">
        <v>1075</v>
      </c>
      <c r="L38" s="1523"/>
      <c r="M38" s="1515"/>
      <c r="N38" s="1505"/>
      <c r="O38" s="1502"/>
      <c r="P38" s="1502"/>
      <c r="Q38" s="1502"/>
    </row>
    <row r="39" spans="1:17" ht="12.75" customHeight="1" x14ac:dyDescent="0.2">
      <c r="A39" s="1517"/>
      <c r="B39" s="1517" t="s">
        <v>836</v>
      </c>
      <c r="C39" s="1087">
        <v>3</v>
      </c>
      <c r="D39" s="1017">
        <v>44</v>
      </c>
      <c r="E39" s="1017">
        <v>21</v>
      </c>
      <c r="F39" s="1017">
        <v>5</v>
      </c>
      <c r="G39" s="1017">
        <v>2</v>
      </c>
      <c r="H39" s="1004">
        <v>53</v>
      </c>
      <c r="I39" s="1004">
        <v>47</v>
      </c>
      <c r="J39" s="1004">
        <v>25</v>
      </c>
      <c r="K39" s="1004">
        <v>29</v>
      </c>
      <c r="L39" s="1514"/>
      <c r="M39" s="1515"/>
      <c r="N39" s="1505"/>
      <c r="O39" s="1502"/>
      <c r="P39" s="1502"/>
      <c r="Q39" s="1502"/>
    </row>
    <row r="40" spans="1:17" ht="10.5" customHeight="1" x14ac:dyDescent="0.2">
      <c r="A40" s="2408" t="s">
        <v>144</v>
      </c>
      <c r="B40" s="2408"/>
      <c r="C40" s="1007">
        <f>SUM(C38:C39)</f>
        <v>1304</v>
      </c>
      <c r="D40" s="2035">
        <f>SUM(D38:D39)</f>
        <v>1301</v>
      </c>
      <c r="E40" s="2035">
        <f>SUM(E38:E39)</f>
        <v>1257</v>
      </c>
      <c r="F40" s="2035">
        <f>SUM(F38:F39)</f>
        <v>1236</v>
      </c>
      <c r="G40" s="2035">
        <f>SUM(G38:G39)</f>
        <v>1231</v>
      </c>
      <c r="H40" s="2035">
        <f t="shared" ref="H40" si="17">SUM(H38:H39)</f>
        <v>1229</v>
      </c>
      <c r="I40" s="2035">
        <f t="shared" ref="I40" si="18">SUM(I38:I39)</f>
        <v>1176</v>
      </c>
      <c r="J40" s="2035">
        <f t="shared" ref="J40" si="19">SUM(J38:J39)</f>
        <v>1129</v>
      </c>
      <c r="K40" s="2035">
        <f t="shared" ref="K40" si="20">SUM(K38:K39)</f>
        <v>1104</v>
      </c>
      <c r="L40" s="1474"/>
      <c r="M40" s="1515"/>
      <c r="N40" s="1505"/>
      <c r="O40" s="1502"/>
      <c r="P40" s="1502"/>
      <c r="Q40" s="1502"/>
    </row>
    <row r="41" spans="1:17" ht="10.5" customHeight="1" x14ac:dyDescent="0.2">
      <c r="A41" s="2407" t="s">
        <v>291</v>
      </c>
      <c r="B41" s="2407"/>
      <c r="C41" s="2163"/>
      <c r="D41" s="1098"/>
      <c r="E41" s="1098"/>
      <c r="F41" s="1098"/>
      <c r="G41" s="1098"/>
      <c r="H41" s="1098"/>
      <c r="I41" s="1098"/>
      <c r="J41" s="1098"/>
      <c r="K41" s="1098"/>
      <c r="L41" s="1524"/>
      <c r="M41" s="1525"/>
      <c r="N41" s="1505"/>
      <c r="O41" s="1502"/>
      <c r="P41" s="1502"/>
      <c r="Q41" s="1502"/>
    </row>
    <row r="42" spans="1:17" ht="10.5" customHeight="1" x14ac:dyDescent="0.2">
      <c r="A42" s="2410" t="s">
        <v>208</v>
      </c>
      <c r="B42" s="2410"/>
      <c r="C42" s="1013">
        <f>D46</f>
        <v>644</v>
      </c>
      <c r="D42" s="1004">
        <f>E46</f>
        <v>664</v>
      </c>
      <c r="E42" s="1004">
        <f>F46</f>
        <v>687</v>
      </c>
      <c r="F42" s="1004">
        <v>689</v>
      </c>
      <c r="G42" s="1004">
        <v>749</v>
      </c>
      <c r="H42" s="1004">
        <v>646</v>
      </c>
      <c r="I42" s="1004">
        <v>325</v>
      </c>
      <c r="J42" s="1004">
        <v>324</v>
      </c>
      <c r="K42" s="1004">
        <v>335</v>
      </c>
      <c r="L42" s="1514"/>
      <c r="M42" s="1515"/>
      <c r="N42" s="1505"/>
      <c r="O42" s="1502"/>
      <c r="P42" s="1502"/>
      <c r="Q42" s="1502"/>
    </row>
    <row r="43" spans="1:17" ht="10.5" customHeight="1" x14ac:dyDescent="0.2">
      <c r="A43" s="1516"/>
      <c r="B43" s="1517" t="s">
        <v>292</v>
      </c>
      <c r="C43" s="1087">
        <v>0</v>
      </c>
      <c r="D43" s="1017">
        <v>0</v>
      </c>
      <c r="E43" s="1017">
        <v>0</v>
      </c>
      <c r="F43" s="1017">
        <v>0</v>
      </c>
      <c r="G43" s="1017">
        <v>0</v>
      </c>
      <c r="H43" s="1017">
        <v>102</v>
      </c>
      <c r="I43" s="1017">
        <v>367</v>
      </c>
      <c r="J43" s="1017">
        <v>0</v>
      </c>
      <c r="K43" s="1017">
        <v>0</v>
      </c>
      <c r="L43" s="1518"/>
      <c r="M43" s="1515"/>
      <c r="N43" s="1505"/>
      <c r="O43" s="1502"/>
      <c r="P43" s="1502"/>
      <c r="Q43" s="1502"/>
    </row>
    <row r="44" spans="1:17" ht="10.5" customHeight="1" x14ac:dyDescent="0.2">
      <c r="A44" s="1516"/>
      <c r="B44" s="1517" t="s">
        <v>293</v>
      </c>
      <c r="C44" s="1087">
        <v>-27</v>
      </c>
      <c r="D44" s="1017">
        <v>-26</v>
      </c>
      <c r="E44" s="1017">
        <v>-31</v>
      </c>
      <c r="F44" s="1017">
        <v>-26</v>
      </c>
      <c r="G44" s="1017">
        <v>-32</v>
      </c>
      <c r="H44" s="1017">
        <v>-19</v>
      </c>
      <c r="I44" s="1017">
        <v>-10</v>
      </c>
      <c r="J44" s="1017">
        <v>-6</v>
      </c>
      <c r="K44" s="1017">
        <v>-6</v>
      </c>
      <c r="L44" s="1514"/>
      <c r="M44" s="1515"/>
      <c r="N44" s="1505"/>
      <c r="O44" s="1502"/>
      <c r="P44" s="1502"/>
      <c r="Q44" s="1502"/>
    </row>
    <row r="45" spans="1:17" ht="12.75" customHeight="1" x14ac:dyDescent="0.2">
      <c r="A45" s="1516"/>
      <c r="B45" s="1517" t="s">
        <v>837</v>
      </c>
      <c r="C45" s="1087">
        <v>-1</v>
      </c>
      <c r="D45" s="1017">
        <v>6</v>
      </c>
      <c r="E45" s="1017">
        <v>8</v>
      </c>
      <c r="F45" s="1017">
        <v>24</v>
      </c>
      <c r="G45" s="1017">
        <v>-28</v>
      </c>
      <c r="H45" s="1004">
        <v>20</v>
      </c>
      <c r="I45" s="1004">
        <v>-36</v>
      </c>
      <c r="J45" s="1004">
        <v>7</v>
      </c>
      <c r="K45" s="1004">
        <v>-5</v>
      </c>
      <c r="L45" s="1514"/>
      <c r="M45" s="1515"/>
      <c r="N45" s="1505"/>
      <c r="O45" s="1502"/>
      <c r="P45" s="1502"/>
      <c r="Q45" s="1502"/>
    </row>
    <row r="46" spans="1:17" ht="10.5" customHeight="1" x14ac:dyDescent="0.2">
      <c r="A46" s="2408" t="s">
        <v>144</v>
      </c>
      <c r="B46" s="2408"/>
      <c r="C46" s="1007">
        <f>SUM(C42:C45)</f>
        <v>616</v>
      </c>
      <c r="D46" s="2035">
        <f>SUM(D42:D45)</f>
        <v>644</v>
      </c>
      <c r="E46" s="2035">
        <f>SUM(E42:E45)</f>
        <v>664</v>
      </c>
      <c r="F46" s="2035">
        <f>SUM(F42:F45)</f>
        <v>687</v>
      </c>
      <c r="G46" s="2035">
        <f>SUM(G42:G45)</f>
        <v>689</v>
      </c>
      <c r="H46" s="2035">
        <f t="shared" ref="H46" si="21">SUM(H42:H45)</f>
        <v>749</v>
      </c>
      <c r="I46" s="2035">
        <f t="shared" ref="I46" si="22">SUM(I42:I45)</f>
        <v>646</v>
      </c>
      <c r="J46" s="2035">
        <f t="shared" ref="J46" si="23">SUM(J42:J45)</f>
        <v>325</v>
      </c>
      <c r="K46" s="2035">
        <f t="shared" ref="K46" si="24">SUM(K42:K45)</f>
        <v>324</v>
      </c>
      <c r="L46" s="1474"/>
      <c r="M46" s="1515"/>
      <c r="N46" s="1505"/>
      <c r="O46" s="1502"/>
      <c r="P46" s="1502"/>
      <c r="Q46" s="1502"/>
    </row>
    <row r="47" spans="1:17" ht="10.5" customHeight="1" x14ac:dyDescent="0.2">
      <c r="A47" s="2409" t="s">
        <v>294</v>
      </c>
      <c r="B47" s="2409"/>
      <c r="C47" s="1007">
        <f>C40+C46</f>
        <v>1920</v>
      </c>
      <c r="D47" s="2035">
        <f>D40+D46</f>
        <v>1945</v>
      </c>
      <c r="E47" s="2035">
        <f>E40+E46</f>
        <v>1921</v>
      </c>
      <c r="F47" s="2035">
        <f>F40+F46</f>
        <v>1923</v>
      </c>
      <c r="G47" s="2035">
        <f>G40+G46</f>
        <v>1920</v>
      </c>
      <c r="H47" s="2035">
        <f t="shared" ref="H47" si="25">H40+H46</f>
        <v>1978</v>
      </c>
      <c r="I47" s="2035">
        <f t="shared" ref="I47" si="26">I40+I46</f>
        <v>1822</v>
      </c>
      <c r="J47" s="2035">
        <f t="shared" ref="J47" si="27">J40+J46</f>
        <v>1454</v>
      </c>
      <c r="K47" s="2035">
        <f t="shared" ref="K47" si="28">K40+K46</f>
        <v>1428</v>
      </c>
      <c r="L47" s="1034"/>
      <c r="M47" s="1515"/>
      <c r="N47" s="1505"/>
      <c r="O47" s="1502"/>
      <c r="P47" s="1502"/>
      <c r="Q47" s="1502"/>
    </row>
    <row r="48" spans="1:17" s="1526" customFormat="1" ht="3.75" customHeight="1" x14ac:dyDescent="0.15">
      <c r="A48" s="2411"/>
      <c r="B48" s="2411"/>
      <c r="C48" s="2411"/>
      <c r="D48" s="2411"/>
      <c r="E48" s="2411"/>
      <c r="F48" s="2411"/>
      <c r="G48" s="2411"/>
      <c r="H48" s="2411"/>
      <c r="I48" s="2411"/>
      <c r="J48" s="2411"/>
      <c r="K48" s="2411"/>
      <c r="L48" s="2411"/>
      <c r="M48" s="2411"/>
      <c r="N48" s="2411"/>
      <c r="O48" s="2411"/>
      <c r="P48" s="2411"/>
      <c r="Q48" s="2411"/>
    </row>
    <row r="49" spans="1:17" s="1497" customFormat="1" ht="8.25" customHeight="1" x14ac:dyDescent="0.15">
      <c r="A49" s="2095" t="s">
        <v>803</v>
      </c>
      <c r="B49" s="2406" t="s">
        <v>295</v>
      </c>
      <c r="C49" s="2406"/>
      <c r="D49" s="2406"/>
      <c r="E49" s="2406"/>
      <c r="F49" s="2406"/>
      <c r="G49" s="2406"/>
      <c r="H49" s="2406"/>
      <c r="I49" s="2406"/>
      <c r="J49" s="2406"/>
      <c r="K49" s="2406"/>
      <c r="L49" s="2406"/>
      <c r="M49" s="1527"/>
      <c r="N49" s="1528"/>
      <c r="O49" s="1529"/>
      <c r="P49" s="1529"/>
      <c r="Q49" s="1529"/>
    </row>
  </sheetData>
  <mergeCells count="23">
    <mergeCell ref="A35:B35"/>
    <mergeCell ref="A31:B31"/>
    <mergeCell ref="A38:B38"/>
    <mergeCell ref="A26:L26"/>
    <mergeCell ref="A28:B28"/>
    <mergeCell ref="A30:B30"/>
    <mergeCell ref="B49:L49"/>
    <mergeCell ref="A37:B37"/>
    <mergeCell ref="A40:B40"/>
    <mergeCell ref="A47:B47"/>
    <mergeCell ref="A41:B41"/>
    <mergeCell ref="A42:B42"/>
    <mergeCell ref="A46:B46"/>
    <mergeCell ref="A48:Q48"/>
    <mergeCell ref="A1:Q1"/>
    <mergeCell ref="B24:Q24"/>
    <mergeCell ref="A3:B3"/>
    <mergeCell ref="A6:B6"/>
    <mergeCell ref="A13:B13"/>
    <mergeCell ref="A12:B12"/>
    <mergeCell ref="A22:B22"/>
    <mergeCell ref="A21:B21"/>
    <mergeCell ref="A23:Q23"/>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7"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Normal="100" zoomScaleSheetLayoutView="100" workbookViewId="0">
      <selection activeCell="B12" sqref="B12:G12"/>
    </sheetView>
  </sheetViews>
  <sheetFormatPr defaultColWidth="9.140625" defaultRowHeight="12" x14ac:dyDescent="0.2"/>
  <cols>
    <col min="1" max="2" width="2.85546875" style="136" customWidth="1"/>
    <col min="3" max="3" width="66.140625" style="136" customWidth="1"/>
    <col min="4" max="4" width="4.28515625" style="136" customWidth="1"/>
    <col min="5" max="5" width="2.140625" style="136" customWidth="1"/>
    <col min="6" max="6" width="2.85546875" style="136" customWidth="1"/>
    <col min="7" max="7" width="57.140625" style="136" customWidth="1"/>
    <col min="8" max="8" width="4.28515625" style="136" customWidth="1"/>
    <col min="9" max="9" width="9.140625" style="136" customWidth="1"/>
    <col min="10" max="16384" width="9.140625" style="136"/>
  </cols>
  <sheetData>
    <row r="1" spans="1:8" ht="15.75" customHeight="1" x14ac:dyDescent="0.2">
      <c r="A1" s="2241" t="s">
        <v>415</v>
      </c>
      <c r="B1" s="2241"/>
      <c r="C1" s="2241"/>
      <c r="D1" s="2241"/>
      <c r="E1" s="2241"/>
      <c r="F1" s="2241"/>
      <c r="G1" s="2241"/>
      <c r="H1" s="2241"/>
    </row>
    <row r="2" spans="1:8" ht="8.25" customHeight="1" x14ac:dyDescent="0.3">
      <c r="A2" s="2243"/>
      <c r="B2" s="2243"/>
      <c r="C2" s="2243"/>
      <c r="D2" s="2243"/>
      <c r="E2" s="2243"/>
      <c r="F2" s="2243"/>
      <c r="G2" s="2243"/>
      <c r="H2" s="2243"/>
    </row>
    <row r="3" spans="1:8" ht="9" customHeight="1" x14ac:dyDescent="0.2">
      <c r="A3" s="2242" t="s">
        <v>778</v>
      </c>
      <c r="B3" s="2242"/>
      <c r="C3" s="2242"/>
      <c r="D3" s="2242"/>
      <c r="E3" s="2242"/>
      <c r="F3" s="2242"/>
      <c r="G3" s="2242"/>
      <c r="H3" s="2242"/>
    </row>
    <row r="4" spans="1:8" ht="9" customHeight="1" x14ac:dyDescent="0.2">
      <c r="A4" s="2242"/>
      <c r="B4" s="2242"/>
      <c r="C4" s="2242"/>
      <c r="D4" s="2242"/>
      <c r="E4" s="2242"/>
      <c r="F4" s="2242"/>
      <c r="G4" s="2242"/>
      <c r="H4" s="2242"/>
    </row>
    <row r="5" spans="1:8" ht="9" customHeight="1" x14ac:dyDescent="0.2">
      <c r="A5" s="2242"/>
      <c r="B5" s="2242"/>
      <c r="C5" s="2242"/>
      <c r="D5" s="2242"/>
      <c r="E5" s="2242"/>
      <c r="F5" s="2242"/>
      <c r="G5" s="2242"/>
      <c r="H5" s="2242"/>
    </row>
    <row r="6" spans="1:8" ht="9" customHeight="1" x14ac:dyDescent="0.2">
      <c r="A6" s="2242"/>
      <c r="B6" s="2242"/>
      <c r="C6" s="2242"/>
      <c r="D6" s="2242"/>
      <c r="E6" s="2242"/>
      <c r="F6" s="2242"/>
      <c r="G6" s="2242"/>
      <c r="H6" s="2242"/>
    </row>
    <row r="7" spans="1:8" ht="9" customHeight="1" x14ac:dyDescent="0.2">
      <c r="A7" s="2242"/>
      <c r="B7" s="2242"/>
      <c r="C7" s="2242"/>
      <c r="D7" s="2242"/>
      <c r="E7" s="2242"/>
      <c r="F7" s="2242"/>
      <c r="G7" s="2242"/>
      <c r="H7" s="2242"/>
    </row>
    <row r="8" spans="1:8" ht="9" customHeight="1" x14ac:dyDescent="0.2">
      <c r="A8" s="137"/>
      <c r="B8" s="137"/>
      <c r="C8" s="137"/>
      <c r="D8" s="137"/>
      <c r="E8" s="137"/>
      <c r="F8" s="137"/>
      <c r="G8" s="137"/>
      <c r="H8" s="137"/>
    </row>
    <row r="9" spans="1:8" ht="13.5" customHeight="1" x14ac:dyDescent="0.2">
      <c r="A9" s="2231" t="s">
        <v>472</v>
      </c>
      <c r="B9" s="2231"/>
      <c r="C9" s="2231"/>
      <c r="D9" s="2231"/>
      <c r="E9" s="2231"/>
      <c r="F9" s="2231"/>
      <c r="G9" s="2231"/>
      <c r="H9" s="2231"/>
    </row>
    <row r="10" spans="1:8" ht="7.5" customHeight="1" x14ac:dyDescent="0.2">
      <c r="A10" s="2234"/>
      <c r="B10" s="2234"/>
      <c r="C10" s="2234"/>
      <c r="D10" s="2234"/>
      <c r="E10" s="2234"/>
      <c r="F10" s="2234"/>
      <c r="G10" s="2234"/>
      <c r="H10" s="138"/>
    </row>
    <row r="11" spans="1:8" ht="11.1" customHeight="1" x14ac:dyDescent="0.2">
      <c r="A11" s="139"/>
      <c r="B11" s="2229" t="s">
        <v>473</v>
      </c>
      <c r="C11" s="2229"/>
      <c r="D11" s="2229"/>
      <c r="E11" s="2229"/>
      <c r="F11" s="2229"/>
      <c r="G11" s="2229"/>
      <c r="H11" s="140">
        <v>1</v>
      </c>
    </row>
    <row r="12" spans="1:8" ht="11.1" customHeight="1" x14ac:dyDescent="0.2">
      <c r="A12" s="139"/>
      <c r="B12" s="2228" t="s">
        <v>474</v>
      </c>
      <c r="C12" s="2228"/>
      <c r="D12" s="2228"/>
      <c r="E12" s="2228"/>
      <c r="F12" s="2228"/>
      <c r="G12" s="2228"/>
      <c r="H12" s="140">
        <v>2</v>
      </c>
    </row>
    <row r="13" spans="1:8" ht="11.1" customHeight="1" x14ac:dyDescent="0.2">
      <c r="A13" s="139"/>
      <c r="B13" s="2228" t="s">
        <v>475</v>
      </c>
      <c r="C13" s="2228"/>
      <c r="D13" s="2228"/>
      <c r="E13" s="2228"/>
      <c r="F13" s="2228"/>
      <c r="G13" s="2228"/>
      <c r="H13" s="140">
        <v>3</v>
      </c>
    </row>
    <row r="14" spans="1:8" ht="7.5" customHeight="1" x14ac:dyDescent="0.2">
      <c r="A14" s="139"/>
      <c r="B14" s="139"/>
      <c r="C14" s="141"/>
      <c r="D14" s="138"/>
      <c r="E14" s="138"/>
      <c r="F14" s="138"/>
      <c r="G14" s="141"/>
      <c r="H14" s="140"/>
    </row>
    <row r="15" spans="1:8" ht="12" customHeight="1" x14ac:dyDescent="0.2">
      <c r="A15" s="2231" t="s">
        <v>417</v>
      </c>
      <c r="B15" s="2231"/>
      <c r="C15" s="2231"/>
      <c r="D15" s="2231"/>
      <c r="E15" s="2231"/>
      <c r="F15" s="2231"/>
      <c r="G15" s="2231"/>
      <c r="H15" s="138"/>
    </row>
    <row r="16" spans="1:8" ht="7.5" customHeight="1" x14ac:dyDescent="0.2">
      <c r="A16" s="139"/>
      <c r="B16" s="142"/>
      <c r="C16" s="139"/>
      <c r="D16" s="138"/>
      <c r="E16" s="138"/>
      <c r="F16" s="138"/>
      <c r="G16" s="141"/>
      <c r="H16" s="138"/>
    </row>
    <row r="17" spans="1:15" ht="9" customHeight="1" x14ac:dyDescent="0.2">
      <c r="A17" s="139"/>
      <c r="B17" s="2229" t="s">
        <v>418</v>
      </c>
      <c r="C17" s="2229"/>
      <c r="D17" s="2229"/>
      <c r="E17" s="2229"/>
      <c r="F17" s="2229"/>
      <c r="G17" s="2229"/>
      <c r="H17" s="140">
        <v>4</v>
      </c>
    </row>
    <row r="18" spans="1:15" ht="7.5" customHeight="1" x14ac:dyDescent="0.2">
      <c r="A18" s="139"/>
      <c r="B18" s="139"/>
      <c r="C18" s="143"/>
      <c r="D18" s="138"/>
      <c r="E18" s="138"/>
      <c r="F18" s="138"/>
      <c r="G18" s="142"/>
      <c r="H18" s="140"/>
    </row>
    <row r="19" spans="1:15" s="145" customFormat="1" ht="12" customHeight="1" x14ac:dyDescent="0.2">
      <c r="A19" s="2231" t="s">
        <v>419</v>
      </c>
      <c r="B19" s="2231"/>
      <c r="C19" s="2231"/>
      <c r="D19" s="2231"/>
      <c r="E19" s="2231"/>
      <c r="F19" s="2231"/>
      <c r="G19" s="2231"/>
      <c r="H19" s="144"/>
    </row>
    <row r="20" spans="1:15" ht="7.5" customHeight="1" x14ac:dyDescent="0.2">
      <c r="A20" s="139"/>
      <c r="B20" s="142"/>
      <c r="C20" s="139"/>
      <c r="D20" s="140"/>
      <c r="E20" s="140"/>
      <c r="F20" s="2232"/>
      <c r="G20" s="2232"/>
      <c r="H20" s="140"/>
    </row>
    <row r="21" spans="1:15" ht="11.1" customHeight="1" x14ac:dyDescent="0.2">
      <c r="A21" s="139"/>
      <c r="B21" s="2229" t="s">
        <v>420</v>
      </c>
      <c r="C21" s="2229"/>
      <c r="D21" s="140">
        <v>6</v>
      </c>
      <c r="E21" s="140"/>
      <c r="F21" s="2229" t="s">
        <v>421</v>
      </c>
      <c r="G21" s="2229"/>
      <c r="H21" s="140">
        <v>15</v>
      </c>
    </row>
    <row r="22" spans="1:15" ht="11.1" customHeight="1" x14ac:dyDescent="0.2">
      <c r="A22" s="139"/>
      <c r="B22" s="2228" t="s">
        <v>422</v>
      </c>
      <c r="C22" s="2228"/>
      <c r="D22" s="140">
        <v>6</v>
      </c>
      <c r="E22" s="140"/>
      <c r="F22" s="2229" t="s">
        <v>423</v>
      </c>
      <c r="G22" s="2229"/>
      <c r="H22" s="140">
        <v>16</v>
      </c>
    </row>
    <row r="23" spans="1:15" ht="11.1" customHeight="1" x14ac:dyDescent="0.2">
      <c r="A23" s="139"/>
      <c r="B23" s="2228" t="s">
        <v>424</v>
      </c>
      <c r="C23" s="2228"/>
      <c r="D23" s="140">
        <v>7</v>
      </c>
      <c r="E23" s="140"/>
      <c r="F23" s="2229" t="s">
        <v>425</v>
      </c>
      <c r="G23" s="2229"/>
      <c r="H23" s="140">
        <v>17</v>
      </c>
      <c r="N23" s="2230"/>
      <c r="O23" s="2230"/>
    </row>
    <row r="24" spans="1:15" ht="11.1" customHeight="1" x14ac:dyDescent="0.2">
      <c r="A24" s="139"/>
      <c r="B24" s="2228" t="s">
        <v>426</v>
      </c>
      <c r="C24" s="2228"/>
      <c r="D24" s="140">
        <v>8</v>
      </c>
      <c r="E24" s="140"/>
      <c r="F24" s="2229" t="s">
        <v>427</v>
      </c>
      <c r="G24" s="2229"/>
      <c r="H24" s="140">
        <v>17</v>
      </c>
    </row>
    <row r="25" spans="1:15" ht="11.1" customHeight="1" x14ac:dyDescent="0.2">
      <c r="A25" s="139"/>
      <c r="B25" s="2238" t="s">
        <v>428</v>
      </c>
      <c r="C25" s="2238"/>
      <c r="D25" s="140">
        <v>9</v>
      </c>
      <c r="E25" s="140"/>
      <c r="F25" s="2229" t="s">
        <v>429</v>
      </c>
      <c r="G25" s="2229"/>
      <c r="H25" s="140">
        <v>18</v>
      </c>
    </row>
    <row r="26" spans="1:15" ht="21.75" customHeight="1" x14ac:dyDescent="0.2">
      <c r="A26" s="139"/>
      <c r="B26" s="2238" t="s">
        <v>430</v>
      </c>
      <c r="C26" s="2238"/>
      <c r="D26" s="140">
        <v>10</v>
      </c>
      <c r="E26" s="140"/>
      <c r="F26" s="2235" t="s">
        <v>555</v>
      </c>
      <c r="G26" s="2235"/>
      <c r="H26" s="140">
        <v>19</v>
      </c>
    </row>
    <row r="27" spans="1:15" ht="21.75" customHeight="1" x14ac:dyDescent="0.2">
      <c r="A27" s="139"/>
      <c r="B27" s="2239" t="s">
        <v>528</v>
      </c>
      <c r="C27" s="2237"/>
      <c r="D27" s="140">
        <v>11</v>
      </c>
      <c r="E27" s="140"/>
      <c r="F27" s="2229" t="s">
        <v>431</v>
      </c>
      <c r="G27" s="2229"/>
      <c r="H27" s="140">
        <v>20</v>
      </c>
    </row>
    <row r="28" spans="1:15" ht="21.75" customHeight="1" x14ac:dyDescent="0.2">
      <c r="A28" s="139"/>
      <c r="B28" s="2239" t="s">
        <v>779</v>
      </c>
      <c r="C28" s="2237"/>
      <c r="D28" s="140">
        <v>12</v>
      </c>
      <c r="E28" s="140"/>
      <c r="F28" s="2229" t="s">
        <v>432</v>
      </c>
      <c r="G28" s="2229"/>
      <c r="H28" s="140">
        <v>22</v>
      </c>
    </row>
    <row r="29" spans="1:15" ht="11.1" customHeight="1" x14ac:dyDescent="0.2">
      <c r="A29" s="139"/>
      <c r="B29" s="2237" t="s">
        <v>433</v>
      </c>
      <c r="C29" s="2237"/>
      <c r="D29" s="140">
        <v>13</v>
      </c>
      <c r="E29" s="140"/>
      <c r="F29" s="2229" t="s">
        <v>434</v>
      </c>
      <c r="G29" s="2229"/>
      <c r="H29" s="140">
        <v>22</v>
      </c>
    </row>
    <row r="30" spans="1:15" ht="11.1" customHeight="1" x14ac:dyDescent="0.2">
      <c r="A30" s="139"/>
      <c r="B30" s="2228" t="s">
        <v>435</v>
      </c>
      <c r="C30" s="2228"/>
      <c r="D30" s="140">
        <v>14</v>
      </c>
      <c r="E30" s="140"/>
      <c r="F30" s="147"/>
      <c r="G30" s="147"/>
      <c r="H30" s="140"/>
    </row>
    <row r="31" spans="1:15" ht="7.5" customHeight="1" x14ac:dyDescent="0.2">
      <c r="A31" s="139"/>
      <c r="B31" s="2233"/>
      <c r="C31" s="2233"/>
      <c r="D31" s="140"/>
      <c r="E31" s="140"/>
      <c r="F31" s="2240"/>
      <c r="G31" s="2240"/>
      <c r="H31" s="148"/>
    </row>
    <row r="32" spans="1:15" ht="12" customHeight="1" x14ac:dyDescent="0.2">
      <c r="A32" s="2231" t="s">
        <v>436</v>
      </c>
      <c r="B32" s="2231"/>
      <c r="C32" s="2231"/>
      <c r="D32" s="2231"/>
      <c r="E32" s="2231"/>
      <c r="F32" s="2231"/>
      <c r="G32" s="2231"/>
      <c r="H32" s="138"/>
    </row>
    <row r="33" spans="1:8" ht="7.5" customHeight="1" x14ac:dyDescent="0.2">
      <c r="A33" s="139"/>
      <c r="B33" s="2234"/>
      <c r="C33" s="2234"/>
      <c r="D33" s="140"/>
      <c r="E33" s="138"/>
      <c r="F33" s="2232"/>
      <c r="G33" s="2232"/>
      <c r="H33" s="140"/>
    </row>
    <row r="34" spans="1:8" ht="11.1" customHeight="1" x14ac:dyDescent="0.2">
      <c r="A34" s="139"/>
      <c r="B34" s="2229" t="s">
        <v>437</v>
      </c>
      <c r="C34" s="2229"/>
      <c r="D34" s="140">
        <v>23</v>
      </c>
      <c r="E34" s="140"/>
      <c r="F34" s="2229" t="s">
        <v>438</v>
      </c>
      <c r="G34" s="2229"/>
      <c r="H34" s="140">
        <v>30</v>
      </c>
    </row>
    <row r="35" spans="1:8" ht="11.1" customHeight="1" x14ac:dyDescent="0.2">
      <c r="A35" s="139"/>
      <c r="B35" s="2228" t="s">
        <v>439</v>
      </c>
      <c r="C35" s="2228"/>
      <c r="D35" s="140">
        <v>24</v>
      </c>
      <c r="E35" s="140"/>
      <c r="F35" s="2228" t="s">
        <v>440</v>
      </c>
      <c r="G35" s="2228"/>
      <c r="H35" s="140">
        <v>31</v>
      </c>
    </row>
    <row r="36" spans="1:8" ht="11.1" customHeight="1" x14ac:dyDescent="0.2">
      <c r="A36" s="139"/>
      <c r="B36" s="2228" t="s">
        <v>441</v>
      </c>
      <c r="C36" s="2228"/>
      <c r="D36" s="140">
        <v>25</v>
      </c>
      <c r="E36" s="140"/>
      <c r="F36" s="2228" t="s">
        <v>442</v>
      </c>
      <c r="G36" s="2228"/>
      <c r="H36" s="140">
        <v>32</v>
      </c>
    </row>
    <row r="37" spans="1:8" ht="11.1" customHeight="1" x14ac:dyDescent="0.2">
      <c r="A37" s="139"/>
      <c r="B37" s="2228" t="s">
        <v>443</v>
      </c>
      <c r="C37" s="2228"/>
      <c r="D37" s="140">
        <v>28</v>
      </c>
      <c r="E37" s="140"/>
      <c r="F37" s="2228" t="s">
        <v>444</v>
      </c>
      <c r="G37" s="2228"/>
      <c r="H37" s="140">
        <v>33</v>
      </c>
    </row>
    <row r="38" spans="1:8" ht="11.1" customHeight="1" x14ac:dyDescent="0.2">
      <c r="A38" s="139"/>
      <c r="B38" s="2228" t="s">
        <v>445</v>
      </c>
      <c r="C38" s="2228"/>
      <c r="D38" s="140">
        <v>29</v>
      </c>
      <c r="E38" s="140"/>
      <c r="F38" s="2236" t="s">
        <v>446</v>
      </c>
      <c r="G38" s="2228"/>
      <c r="H38" s="140">
        <v>33</v>
      </c>
    </row>
    <row r="39" spans="1:8" ht="7.5" customHeight="1" x14ac:dyDescent="0.2">
      <c r="A39" s="139"/>
      <c r="B39" s="149"/>
      <c r="C39" s="149"/>
      <c r="D39" s="148"/>
      <c r="E39" s="140"/>
      <c r="F39" s="139"/>
      <c r="G39" s="139"/>
      <c r="H39" s="148"/>
    </row>
    <row r="40" spans="1:8" ht="12" customHeight="1" x14ac:dyDescent="0.2">
      <c r="A40" s="2231" t="s">
        <v>447</v>
      </c>
      <c r="B40" s="2231"/>
      <c r="C40" s="2231"/>
      <c r="D40" s="2231"/>
      <c r="E40" s="2231"/>
      <c r="F40" s="2231"/>
      <c r="G40" s="2231"/>
      <c r="H40" s="148"/>
    </row>
    <row r="41" spans="1:8" ht="7.5" customHeight="1" x14ac:dyDescent="0.2">
      <c r="A41" s="139"/>
      <c r="B41" s="2232"/>
      <c r="C41" s="2232"/>
      <c r="D41" s="140"/>
      <c r="E41" s="140" t="s">
        <v>346</v>
      </c>
      <c r="F41" s="2234"/>
      <c r="G41" s="2234"/>
      <c r="H41" s="148"/>
    </row>
    <row r="42" spans="1:8" ht="11.1" customHeight="1" x14ac:dyDescent="0.2">
      <c r="A42" s="139"/>
      <c r="B42" s="2229" t="s">
        <v>448</v>
      </c>
      <c r="C42" s="2229"/>
      <c r="D42" s="140">
        <v>34</v>
      </c>
      <c r="E42" s="140"/>
      <c r="F42" s="2229" t="s">
        <v>449</v>
      </c>
      <c r="G42" s="2229"/>
      <c r="H42" s="140">
        <v>35</v>
      </c>
    </row>
    <row r="43" spans="1:8" ht="11.1" customHeight="1" x14ac:dyDescent="0.2">
      <c r="A43" s="139"/>
      <c r="B43" s="2228" t="s">
        <v>450</v>
      </c>
      <c r="C43" s="2228"/>
      <c r="D43" s="140">
        <v>35</v>
      </c>
      <c r="E43" s="140"/>
      <c r="F43" s="2229" t="s">
        <v>451</v>
      </c>
      <c r="G43" s="2229"/>
      <c r="H43" s="140">
        <v>36</v>
      </c>
    </row>
    <row r="44" spans="1:8" ht="11.1" customHeight="1" x14ac:dyDescent="0.2">
      <c r="A44" s="139"/>
      <c r="B44" s="2233" t="s">
        <v>556</v>
      </c>
      <c r="C44" s="2233"/>
      <c r="D44" s="140"/>
      <c r="E44" s="140"/>
    </row>
    <row r="45" spans="1:8" ht="11.1" customHeight="1" x14ac:dyDescent="0.2">
      <c r="A45" s="139"/>
      <c r="B45" s="150"/>
      <c r="C45" s="150" t="s">
        <v>527</v>
      </c>
      <c r="D45" s="140">
        <v>35</v>
      </c>
      <c r="E45" s="140"/>
    </row>
    <row r="46" spans="1:8" ht="7.5" customHeight="1" x14ac:dyDescent="0.2"/>
    <row r="47" spans="1:8" ht="9" customHeight="1" x14ac:dyDescent="0.2">
      <c r="A47" s="2230"/>
      <c r="B47" s="2230"/>
      <c r="C47" s="2230"/>
    </row>
    <row r="48" spans="1:8" ht="9" customHeight="1" x14ac:dyDescent="0.2">
      <c r="F48" s="2230"/>
      <c r="G48" s="2230"/>
    </row>
    <row r="49" spans="2:7" ht="9" customHeight="1" x14ac:dyDescent="0.2"/>
    <row r="50" spans="2:7" ht="9" customHeight="1" x14ac:dyDescent="0.2">
      <c r="F50" s="2230"/>
      <c r="G50" s="2230"/>
    </row>
    <row r="52" spans="2:7" x14ac:dyDescent="0.2">
      <c r="B52" s="2230"/>
      <c r="C52" s="2230"/>
    </row>
    <row r="53" spans="2:7" x14ac:dyDescent="0.2">
      <c r="B53" s="2230"/>
      <c r="C53" s="2230"/>
      <c r="F53" s="2230"/>
      <c r="G53" s="2230"/>
    </row>
    <row r="54" spans="2:7" x14ac:dyDescent="0.2">
      <c r="C54" s="2230"/>
      <c r="D54" s="2230"/>
    </row>
    <row r="57" spans="2:7" x14ac:dyDescent="0.2">
      <c r="C57" s="2230"/>
      <c r="D57" s="2230"/>
    </row>
    <row r="58" spans="2:7" x14ac:dyDescent="0.2">
      <c r="C58" s="2230"/>
      <c r="D58" s="2230"/>
    </row>
    <row r="59" spans="2:7" x14ac:dyDescent="0.2">
      <c r="C59" s="2230"/>
      <c r="D59" s="2230"/>
    </row>
  </sheetData>
  <mergeCells count="65">
    <mergeCell ref="F22:G22"/>
    <mergeCell ref="B21:C21"/>
    <mergeCell ref="F21:G21"/>
    <mergeCell ref="B36:C36"/>
    <mergeCell ref="B30:C30"/>
    <mergeCell ref="B22:C22"/>
    <mergeCell ref="F33:G33"/>
    <mergeCell ref="F34:G34"/>
    <mergeCell ref="F23:G23"/>
    <mergeCell ref="A1:H1"/>
    <mergeCell ref="F20:G20"/>
    <mergeCell ref="A9:H9"/>
    <mergeCell ref="A15:G15"/>
    <mergeCell ref="A19:G19"/>
    <mergeCell ref="B11:G11"/>
    <mergeCell ref="A3:H7"/>
    <mergeCell ref="A2:H2"/>
    <mergeCell ref="B12:G12"/>
    <mergeCell ref="B13:G13"/>
    <mergeCell ref="A10:G10"/>
    <mergeCell ref="B17:G17"/>
    <mergeCell ref="N23:O23"/>
    <mergeCell ref="B29:C29"/>
    <mergeCell ref="B25:C25"/>
    <mergeCell ref="B26:C26"/>
    <mergeCell ref="C57:D57"/>
    <mergeCell ref="B28:C28"/>
    <mergeCell ref="B31:C31"/>
    <mergeCell ref="B43:C43"/>
    <mergeCell ref="F35:G35"/>
    <mergeCell ref="B35:C35"/>
    <mergeCell ref="B27:C27"/>
    <mergeCell ref="F36:G36"/>
    <mergeCell ref="F37:G37"/>
    <mergeCell ref="F31:G31"/>
    <mergeCell ref="F41:G41"/>
    <mergeCell ref="B23:C23"/>
    <mergeCell ref="C59:D59"/>
    <mergeCell ref="B34:C34"/>
    <mergeCell ref="B33:C33"/>
    <mergeCell ref="B24:C24"/>
    <mergeCell ref="B37:C37"/>
    <mergeCell ref="A32:G32"/>
    <mergeCell ref="F24:G24"/>
    <mergeCell ref="F25:G25"/>
    <mergeCell ref="F26:G26"/>
    <mergeCell ref="F27:G27"/>
    <mergeCell ref="F28:G28"/>
    <mergeCell ref="F29:G29"/>
    <mergeCell ref="F38:G38"/>
    <mergeCell ref="B52:C52"/>
    <mergeCell ref="C54:D54"/>
    <mergeCell ref="C58:D58"/>
    <mergeCell ref="B38:C38"/>
    <mergeCell ref="B42:C42"/>
    <mergeCell ref="F53:G53"/>
    <mergeCell ref="F42:G42"/>
    <mergeCell ref="A40:G40"/>
    <mergeCell ref="B41:C41"/>
    <mergeCell ref="F43:G43"/>
    <mergeCell ref="B53:C53"/>
    <mergeCell ref="F50:G50"/>
    <mergeCell ref="F48:G48"/>
    <mergeCell ref="B44:C44"/>
    <mergeCell ref="A47:C47"/>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zoomScaleNormal="100" zoomScaleSheetLayoutView="100" workbookViewId="0">
      <selection activeCell="B24" sqref="B24:C24"/>
    </sheetView>
  </sheetViews>
  <sheetFormatPr defaultColWidth="9.140625" defaultRowHeight="12.75" x14ac:dyDescent="0.2"/>
  <cols>
    <col min="1" max="1" width="2.85546875" style="1316" customWidth="1"/>
    <col min="2" max="2" width="2.140625" style="1316" customWidth="1"/>
    <col min="3" max="3" width="79" style="1316" customWidth="1"/>
    <col min="4" max="4" width="7.28515625" style="1316" bestFit="1" customWidth="1"/>
    <col min="5" max="5" width="5.7109375" style="1458" bestFit="1" customWidth="1"/>
    <col min="6" max="6" width="5.42578125" style="1394" customWidth="1"/>
    <col min="7" max="7" width="5.7109375" style="1394" bestFit="1" customWidth="1"/>
    <col min="8" max="8" width="5.28515625" style="1394" bestFit="1" customWidth="1"/>
    <col min="9" max="9" width="5.5703125" style="1394" bestFit="1" customWidth="1"/>
    <col min="10" max="11" width="5.28515625" style="1394" bestFit="1" customWidth="1"/>
    <col min="12" max="12" width="5.7109375" style="1394" bestFit="1" customWidth="1"/>
    <col min="13" max="13" width="1.28515625" style="1394" customWidth="1"/>
    <col min="14" max="14" width="1.7109375" style="1394" customWidth="1"/>
    <col min="15" max="15" width="1.28515625" style="1394" customWidth="1"/>
    <col min="16" max="16" width="5.7109375" style="1394" bestFit="1" customWidth="1"/>
    <col min="17" max="17" width="5.28515625" style="1316" bestFit="1" customWidth="1"/>
    <col min="18" max="18" width="1.28515625" style="1396" customWidth="1"/>
    <col min="19" max="20" width="9.140625" style="1316" customWidth="1"/>
    <col min="21" max="21" width="9.140625" style="1423" customWidth="1"/>
    <col min="22" max="23" width="9.140625" style="1318" customWidth="1"/>
    <col min="24" max="31" width="9.140625" style="1316" customWidth="1"/>
    <col min="32" max="32" width="9.140625" style="1319" customWidth="1"/>
    <col min="33" max="33" width="9.140625" style="1318" customWidth="1"/>
    <col min="34" max="34" width="9.140625" style="1316" customWidth="1"/>
    <col min="35" max="16384" width="9.140625" style="1316"/>
  </cols>
  <sheetData>
    <row r="1" spans="1:33" s="2007" customFormat="1" ht="19.5" customHeight="1" x14ac:dyDescent="0.25">
      <c r="A1" s="2301" t="s">
        <v>182</v>
      </c>
      <c r="B1" s="2301"/>
      <c r="C1" s="2301"/>
      <c r="D1" s="2301"/>
      <c r="E1" s="2301"/>
      <c r="F1" s="2301"/>
      <c r="G1" s="2301"/>
      <c r="H1" s="2301"/>
      <c r="I1" s="2301"/>
      <c r="J1" s="2301"/>
      <c r="K1" s="2301"/>
      <c r="L1" s="2301"/>
      <c r="M1" s="2301"/>
      <c r="N1" s="2301"/>
      <c r="O1" s="2301"/>
      <c r="P1" s="2301"/>
      <c r="Q1" s="2301"/>
      <c r="R1" s="2301"/>
      <c r="U1" s="2010"/>
      <c r="V1" s="2008"/>
      <c r="W1" s="2008"/>
      <c r="AF1" s="2009"/>
      <c r="AG1" s="2008"/>
    </row>
    <row r="2" spans="1:33" s="1327" customFormat="1" ht="3.75" customHeight="1" x14ac:dyDescent="0.15">
      <c r="A2" s="2416"/>
      <c r="B2" s="2416"/>
      <c r="C2" s="2416"/>
      <c r="D2" s="2416"/>
      <c r="E2" s="2416"/>
      <c r="F2" s="2416"/>
      <c r="G2" s="2416"/>
      <c r="H2" s="2416"/>
      <c r="I2" s="2416"/>
      <c r="J2" s="2416"/>
      <c r="K2" s="2416"/>
      <c r="L2" s="2416"/>
      <c r="M2" s="2416"/>
      <c r="N2" s="2416"/>
      <c r="O2" s="2416"/>
      <c r="P2" s="2416"/>
      <c r="Q2" s="2416"/>
      <c r="R2" s="2416"/>
    </row>
    <row r="3" spans="1:33" s="1327" customFormat="1" ht="10.5" customHeight="1" x14ac:dyDescent="0.15">
      <c r="A3" s="2248" t="s">
        <v>480</v>
      </c>
      <c r="B3" s="2248"/>
      <c r="C3" s="2248"/>
      <c r="D3" s="1056"/>
      <c r="E3" s="2417"/>
      <c r="F3" s="2417"/>
      <c r="G3" s="2417"/>
      <c r="H3" s="2417"/>
      <c r="I3" s="2417"/>
      <c r="J3" s="2417"/>
      <c r="K3" s="2417"/>
      <c r="L3" s="2417"/>
      <c r="M3" s="1424"/>
      <c r="N3" s="1425"/>
      <c r="O3" s="1426"/>
      <c r="P3" s="1060" t="s">
        <v>584</v>
      </c>
      <c r="Q3" s="1060" t="s">
        <v>22</v>
      </c>
      <c r="R3" s="1459"/>
    </row>
    <row r="4" spans="1:33" s="1327" customFormat="1" ht="10.5" customHeight="1" x14ac:dyDescent="0.15">
      <c r="A4" s="1063"/>
      <c r="B4" s="1063"/>
      <c r="C4" s="1063"/>
      <c r="D4" s="977" t="s">
        <v>726</v>
      </c>
      <c r="E4" s="978" t="s">
        <v>662</v>
      </c>
      <c r="F4" s="978" t="s">
        <v>633</v>
      </c>
      <c r="G4" s="1119" t="s">
        <v>580</v>
      </c>
      <c r="H4" s="1119" t="s">
        <v>225</v>
      </c>
      <c r="I4" s="1119" t="s">
        <v>481</v>
      </c>
      <c r="J4" s="1119" t="s">
        <v>482</v>
      </c>
      <c r="K4" s="1119" t="s">
        <v>483</v>
      </c>
      <c r="L4" s="1119" t="s">
        <v>484</v>
      </c>
      <c r="M4" s="1428"/>
      <c r="N4" s="1429"/>
      <c r="O4" s="1066"/>
      <c r="P4" s="978" t="s">
        <v>23</v>
      </c>
      <c r="Q4" s="978" t="s">
        <v>23</v>
      </c>
      <c r="R4" s="1460"/>
    </row>
    <row r="5" spans="1:33" s="1327" customFormat="1" ht="10.5" customHeight="1" x14ac:dyDescent="0.15">
      <c r="A5" s="1461"/>
      <c r="B5" s="1461"/>
      <c r="C5" s="1461"/>
      <c r="D5" s="1462"/>
      <c r="E5" s="1462"/>
      <c r="F5" s="1462"/>
      <c r="G5" s="1463"/>
      <c r="H5" s="1463"/>
      <c r="I5" s="1463"/>
      <c r="J5" s="1463"/>
      <c r="K5" s="1463"/>
      <c r="L5" s="1463"/>
      <c r="M5" s="1462"/>
      <c r="N5" s="1245"/>
      <c r="O5" s="1462"/>
      <c r="P5" s="1462"/>
      <c r="Q5" s="1462"/>
      <c r="R5" s="1464"/>
    </row>
    <row r="6" spans="1:33" s="1327" customFormat="1" ht="10.5" customHeight="1" x14ac:dyDescent="0.15">
      <c r="A6" s="2328" t="s">
        <v>491</v>
      </c>
      <c r="B6" s="2328"/>
      <c r="C6" s="2328"/>
      <c r="D6" s="1007">
        <v>1182</v>
      </c>
      <c r="E6" s="2035">
        <v>1268</v>
      </c>
      <c r="F6" s="2035">
        <v>1369</v>
      </c>
      <c r="G6" s="2035">
        <v>1319</v>
      </c>
      <c r="H6" s="2035">
        <v>1328</v>
      </c>
      <c r="I6" s="2035">
        <v>1164</v>
      </c>
      <c r="J6" s="2035">
        <v>1097</v>
      </c>
      <c r="K6" s="2035">
        <v>1050</v>
      </c>
      <c r="L6" s="2035">
        <v>1407</v>
      </c>
      <c r="M6" s="1009"/>
      <c r="N6" s="1004"/>
      <c r="O6" s="1143"/>
      <c r="P6" s="1011">
        <v>5284</v>
      </c>
      <c r="Q6" s="1011">
        <v>4718</v>
      </c>
      <c r="R6" s="1465"/>
    </row>
    <row r="7" spans="1:33" s="1327" customFormat="1" ht="11.25" customHeight="1" x14ac:dyDescent="0.15">
      <c r="A7" s="2414" t="s">
        <v>945</v>
      </c>
      <c r="B7" s="2415"/>
      <c r="C7" s="2415"/>
      <c r="D7" s="1013"/>
      <c r="E7" s="1004"/>
      <c r="F7" s="1004"/>
      <c r="G7" s="1004"/>
      <c r="H7" s="1004"/>
      <c r="I7" s="1004"/>
      <c r="J7" s="1004"/>
      <c r="K7" s="1004"/>
      <c r="L7" s="1004"/>
      <c r="M7" s="998"/>
      <c r="N7" s="1004"/>
      <c r="O7" s="1104"/>
      <c r="P7" s="1015"/>
      <c r="Q7" s="1015"/>
      <c r="R7" s="1453"/>
    </row>
    <row r="8" spans="1:33" s="1327" customFormat="1" ht="10.5" customHeight="1" x14ac:dyDescent="0.15">
      <c r="A8" s="1243"/>
      <c r="B8" s="2247" t="s">
        <v>289</v>
      </c>
      <c r="C8" s="2247"/>
      <c r="D8" s="1013"/>
      <c r="E8" s="1004"/>
      <c r="F8" s="1004"/>
      <c r="G8" s="1004"/>
      <c r="H8" s="1004"/>
      <c r="I8" s="1004"/>
      <c r="J8" s="1004"/>
      <c r="K8" s="1004"/>
      <c r="L8" s="1004"/>
      <c r="M8" s="998"/>
      <c r="N8" s="1004"/>
      <c r="O8" s="1104"/>
      <c r="P8" s="1015"/>
      <c r="Q8" s="1015"/>
      <c r="R8" s="1453"/>
    </row>
    <row r="9" spans="1:33" s="1327" customFormat="1" ht="10.5" customHeight="1" x14ac:dyDescent="0.15">
      <c r="A9" s="1261"/>
      <c r="B9" s="1261"/>
      <c r="C9" s="1044" t="s">
        <v>288</v>
      </c>
      <c r="D9" s="996">
        <v>-66</v>
      </c>
      <c r="E9" s="997">
        <v>340</v>
      </c>
      <c r="F9" s="997">
        <v>435</v>
      </c>
      <c r="G9" s="997">
        <v>1422</v>
      </c>
      <c r="H9" s="997">
        <v>-1562</v>
      </c>
      <c r="I9" s="997">
        <v>1084</v>
      </c>
      <c r="J9" s="997">
        <v>-2643</v>
      </c>
      <c r="K9" s="997">
        <v>1095</v>
      </c>
      <c r="L9" s="997">
        <v>-684</v>
      </c>
      <c r="M9" s="998"/>
      <c r="N9" s="1004"/>
      <c r="O9" s="1084"/>
      <c r="P9" s="1000">
        <v>635</v>
      </c>
      <c r="Q9" s="1000">
        <v>-1148</v>
      </c>
      <c r="R9" s="1437"/>
    </row>
    <row r="10" spans="1:33" s="1327" customFormat="1" ht="10.5" customHeight="1" x14ac:dyDescent="0.15">
      <c r="A10" s="1261"/>
      <c r="B10" s="1261"/>
      <c r="C10" s="1044" t="s">
        <v>285</v>
      </c>
      <c r="D10" s="996">
        <v>0</v>
      </c>
      <c r="E10" s="997">
        <v>0</v>
      </c>
      <c r="F10" s="997">
        <v>0</v>
      </c>
      <c r="G10" s="997">
        <v>0</v>
      </c>
      <c r="H10" s="997">
        <v>0</v>
      </c>
      <c r="I10" s="1017">
        <v>0</v>
      </c>
      <c r="J10" s="1017">
        <v>0</v>
      </c>
      <c r="K10" s="1017">
        <v>0</v>
      </c>
      <c r="L10" s="1017">
        <v>0</v>
      </c>
      <c r="M10" s="998"/>
      <c r="N10" s="1004"/>
      <c r="O10" s="1088"/>
      <c r="P10" s="1089">
        <v>0</v>
      </c>
      <c r="Q10" s="1089">
        <v>0</v>
      </c>
      <c r="R10" s="1437"/>
    </row>
    <row r="11" spans="1:33" s="1327" customFormat="1" ht="10.5" customHeight="1" x14ac:dyDescent="0.15">
      <c r="A11" s="1086"/>
      <c r="B11" s="1086"/>
      <c r="C11" s="1006" t="s">
        <v>73</v>
      </c>
      <c r="D11" s="996">
        <v>38</v>
      </c>
      <c r="E11" s="997">
        <v>-159</v>
      </c>
      <c r="F11" s="997">
        <v>-284</v>
      </c>
      <c r="G11" s="997">
        <v>-886</v>
      </c>
      <c r="H11" s="997">
        <v>980</v>
      </c>
      <c r="I11" s="997">
        <v>-653</v>
      </c>
      <c r="J11" s="997">
        <v>1586</v>
      </c>
      <c r="K11" s="997">
        <v>-592</v>
      </c>
      <c r="L11" s="997">
        <v>431</v>
      </c>
      <c r="M11" s="998"/>
      <c r="N11" s="1004"/>
      <c r="O11" s="1088"/>
      <c r="P11" s="1089">
        <v>-349</v>
      </c>
      <c r="Q11" s="1089">
        <v>772</v>
      </c>
      <c r="R11" s="1437"/>
    </row>
    <row r="12" spans="1:33" s="1327" customFormat="1" ht="18.75" customHeight="1" x14ac:dyDescent="0.15">
      <c r="A12" s="1444"/>
      <c r="B12" s="1445"/>
      <c r="C12" s="1466" t="s">
        <v>657</v>
      </c>
      <c r="D12" s="996">
        <v>0</v>
      </c>
      <c r="E12" s="997">
        <v>0</v>
      </c>
      <c r="F12" s="997">
        <v>0</v>
      </c>
      <c r="G12" s="997">
        <v>0</v>
      </c>
      <c r="H12" s="997">
        <v>0</v>
      </c>
      <c r="I12" s="1004">
        <v>0</v>
      </c>
      <c r="J12" s="1004">
        <v>0</v>
      </c>
      <c r="K12" s="1004">
        <v>0</v>
      </c>
      <c r="L12" s="1004">
        <v>0</v>
      </c>
      <c r="M12" s="998"/>
      <c r="N12" s="1004"/>
      <c r="O12" s="1104"/>
      <c r="P12" s="1015">
        <v>0</v>
      </c>
      <c r="Q12" s="1015">
        <v>0</v>
      </c>
      <c r="R12" s="1441"/>
    </row>
    <row r="13" spans="1:33" s="1327" customFormat="1" ht="10.5" customHeight="1" x14ac:dyDescent="0.15">
      <c r="A13" s="1467"/>
      <c r="B13" s="1467"/>
      <c r="C13" s="1467"/>
      <c r="D13" s="1007">
        <f>SUM(D9:D12)</f>
        <v>-28</v>
      </c>
      <c r="E13" s="2035">
        <f>SUM(E9:E12)</f>
        <v>181</v>
      </c>
      <c r="F13" s="2035">
        <f>SUM(F9:F12)</f>
        <v>151</v>
      </c>
      <c r="G13" s="2035">
        <f>SUM(G9:G12)</f>
        <v>536</v>
      </c>
      <c r="H13" s="2035">
        <f>SUM(H9:H12)</f>
        <v>-582</v>
      </c>
      <c r="I13" s="2035">
        <f t="shared" ref="I13" si="0">SUM(I9:I12)</f>
        <v>431</v>
      </c>
      <c r="J13" s="2035">
        <f t="shared" ref="J13" si="1">SUM(J9:J12)</f>
        <v>-1057</v>
      </c>
      <c r="K13" s="2035">
        <f t="shared" ref="K13" si="2">SUM(K9:K12)</f>
        <v>503</v>
      </c>
      <c r="L13" s="2035">
        <f t="shared" ref="L13" si="3">SUM(L9:L12)</f>
        <v>-253</v>
      </c>
      <c r="M13" s="1009"/>
      <c r="N13" s="1004"/>
      <c r="O13" s="1143"/>
      <c r="P13" s="1249">
        <f t="shared" ref="P13:Q13" si="4">SUM(P9:P12)</f>
        <v>286</v>
      </c>
      <c r="Q13" s="1249">
        <f t="shared" si="4"/>
        <v>-376</v>
      </c>
      <c r="R13" s="1468"/>
    </row>
    <row r="14" spans="1:33" s="1327" customFormat="1" ht="18" customHeight="1" x14ac:dyDescent="0.15">
      <c r="A14" s="1243"/>
      <c r="B14" s="2418" t="s">
        <v>632</v>
      </c>
      <c r="C14" s="2247"/>
      <c r="D14" s="1013"/>
      <c r="E14" s="1004"/>
      <c r="F14" s="1004"/>
      <c r="G14" s="1004"/>
      <c r="H14" s="1004"/>
      <c r="I14" s="1004"/>
      <c r="J14" s="1004"/>
      <c r="K14" s="1004"/>
      <c r="L14" s="1004"/>
      <c r="M14" s="998"/>
      <c r="N14" s="1004"/>
      <c r="O14" s="1104"/>
      <c r="P14" s="1015"/>
      <c r="Q14" s="1015"/>
      <c r="R14" s="1453"/>
    </row>
    <row r="15" spans="1:33" s="1327" customFormat="1" ht="10.5" customHeight="1" x14ac:dyDescent="0.15">
      <c r="A15" s="1261"/>
      <c r="B15" s="1261"/>
      <c r="C15" s="1044" t="s">
        <v>57</v>
      </c>
      <c r="D15" s="996">
        <v>98</v>
      </c>
      <c r="E15" s="997">
        <v>-28</v>
      </c>
      <c r="F15" s="997">
        <v>-27</v>
      </c>
      <c r="G15" s="997">
        <v>-43</v>
      </c>
      <c r="H15" s="997">
        <v>-44</v>
      </c>
      <c r="I15" s="997">
        <v>6</v>
      </c>
      <c r="J15" s="997">
        <v>-23</v>
      </c>
      <c r="K15" s="997">
        <v>70</v>
      </c>
      <c r="L15" s="997">
        <v>-47</v>
      </c>
      <c r="M15" s="998"/>
      <c r="N15" s="1004"/>
      <c r="O15" s="1084"/>
      <c r="P15" s="1000">
        <v>-142</v>
      </c>
      <c r="Q15" s="1000">
        <v>6</v>
      </c>
      <c r="R15" s="1437"/>
    </row>
    <row r="16" spans="1:33" s="1327" customFormat="1" ht="10.5" customHeight="1" x14ac:dyDescent="0.15">
      <c r="A16" s="1086"/>
      <c r="B16" s="1086"/>
      <c r="C16" s="1006" t="s">
        <v>297</v>
      </c>
      <c r="D16" s="996">
        <v>-6</v>
      </c>
      <c r="E16" s="997">
        <v>0</v>
      </c>
      <c r="F16" s="997">
        <v>-4</v>
      </c>
      <c r="G16" s="997">
        <v>-18</v>
      </c>
      <c r="H16" s="997">
        <v>-7</v>
      </c>
      <c r="I16" s="1004">
        <v>-30</v>
      </c>
      <c r="J16" s="1004">
        <v>-19</v>
      </c>
      <c r="K16" s="1004">
        <v>-35</v>
      </c>
      <c r="L16" s="1004">
        <v>-23</v>
      </c>
      <c r="M16" s="998"/>
      <c r="N16" s="1004"/>
      <c r="O16" s="1469"/>
      <c r="P16" s="1015">
        <v>-29</v>
      </c>
      <c r="Q16" s="1015">
        <v>-107</v>
      </c>
      <c r="R16" s="1441"/>
    </row>
    <row r="17" spans="1:18" s="1327" customFormat="1" ht="10.5" customHeight="1" x14ac:dyDescent="0.15">
      <c r="A17" s="1470"/>
      <c r="B17" s="1470"/>
      <c r="C17" s="1470"/>
      <c r="D17" s="1007">
        <f>SUM(D15:D16)</f>
        <v>92</v>
      </c>
      <c r="E17" s="2035">
        <f>SUM(E15:E16)</f>
        <v>-28</v>
      </c>
      <c r="F17" s="2035">
        <f>SUM(F15:F16)</f>
        <v>-31</v>
      </c>
      <c r="G17" s="2035">
        <f>SUM(G15:G16)</f>
        <v>-61</v>
      </c>
      <c r="H17" s="2035">
        <f>SUM(H15:H16)</f>
        <v>-51</v>
      </c>
      <c r="I17" s="2035">
        <f t="shared" ref="I17" si="5">SUM(I15:I16)</f>
        <v>-24</v>
      </c>
      <c r="J17" s="2035">
        <f t="shared" ref="J17" si="6">SUM(J15:J16)</f>
        <v>-42</v>
      </c>
      <c r="K17" s="2035">
        <f t="shared" ref="K17" si="7">SUM(K15:K16)</f>
        <v>35</v>
      </c>
      <c r="L17" s="2035">
        <f t="shared" ref="L17" si="8">SUM(L15:L16)</f>
        <v>-70</v>
      </c>
      <c r="M17" s="1009"/>
      <c r="N17" s="1004"/>
      <c r="O17" s="1081"/>
      <c r="P17" s="1249">
        <f t="shared" ref="P17:Q17" si="9">SUM(P15:P16)</f>
        <v>-171</v>
      </c>
      <c r="Q17" s="1249">
        <f t="shared" si="9"/>
        <v>-101</v>
      </c>
      <c r="R17" s="1468"/>
    </row>
    <row r="18" spans="1:18" s="1327" customFormat="1" ht="10.5" customHeight="1" x14ac:dyDescent="0.15">
      <c r="A18" s="1243"/>
      <c r="B18" s="2247" t="s">
        <v>296</v>
      </c>
      <c r="C18" s="2247"/>
      <c r="D18" s="1013"/>
      <c r="E18" s="1004"/>
      <c r="F18" s="1004"/>
      <c r="G18" s="1004"/>
      <c r="H18" s="1004"/>
      <c r="I18" s="1004"/>
      <c r="J18" s="1004"/>
      <c r="K18" s="1004"/>
      <c r="L18" s="1004"/>
      <c r="M18" s="998"/>
      <c r="N18" s="1004"/>
      <c r="O18" s="1104"/>
      <c r="P18" s="1015"/>
      <c r="Q18" s="1015"/>
      <c r="R18" s="1453"/>
    </row>
    <row r="19" spans="1:18" s="1327" customFormat="1" ht="10.5" customHeight="1" x14ac:dyDescent="0.15">
      <c r="A19" s="1261"/>
      <c r="B19" s="1261"/>
      <c r="C19" s="1044" t="s">
        <v>104</v>
      </c>
      <c r="D19" s="996">
        <v>44</v>
      </c>
      <c r="E19" s="997">
        <v>-66</v>
      </c>
      <c r="F19" s="997">
        <v>62</v>
      </c>
      <c r="G19" s="997">
        <v>-75</v>
      </c>
      <c r="H19" s="997">
        <v>54</v>
      </c>
      <c r="I19" s="997">
        <v>20</v>
      </c>
      <c r="J19" s="997">
        <v>-20</v>
      </c>
      <c r="K19" s="997">
        <v>14</v>
      </c>
      <c r="L19" s="997">
        <v>56</v>
      </c>
      <c r="M19" s="998"/>
      <c r="N19" s="1004"/>
      <c r="O19" s="1084"/>
      <c r="P19" s="1000">
        <v>-25</v>
      </c>
      <c r="Q19" s="1000">
        <v>70</v>
      </c>
      <c r="R19" s="1437"/>
    </row>
    <row r="20" spans="1:18" s="1327" customFormat="1" ht="10.5" customHeight="1" x14ac:dyDescent="0.15">
      <c r="A20" s="1444"/>
      <c r="B20" s="1444"/>
      <c r="C20" s="1247" t="s">
        <v>297</v>
      </c>
      <c r="D20" s="996">
        <v>-1</v>
      </c>
      <c r="E20" s="997">
        <v>38</v>
      </c>
      <c r="F20" s="997">
        <v>-52</v>
      </c>
      <c r="G20" s="997">
        <v>36</v>
      </c>
      <c r="H20" s="997">
        <v>-48</v>
      </c>
      <c r="I20" s="1004">
        <v>-14</v>
      </c>
      <c r="J20" s="1004">
        <v>1</v>
      </c>
      <c r="K20" s="1004">
        <v>-6</v>
      </c>
      <c r="L20" s="1004">
        <v>-41</v>
      </c>
      <c r="M20" s="998"/>
      <c r="N20" s="1004"/>
      <c r="O20" s="1104"/>
      <c r="P20" s="1015">
        <v>-26</v>
      </c>
      <c r="Q20" s="1015">
        <v>-60</v>
      </c>
      <c r="R20" s="1441"/>
    </row>
    <row r="21" spans="1:18" s="1327" customFormat="1" ht="10.5" customHeight="1" x14ac:dyDescent="0.15">
      <c r="A21" s="1471"/>
      <c r="B21" s="1471"/>
      <c r="C21" s="1471"/>
      <c r="D21" s="1007">
        <f>SUM(D19:D20)</f>
        <v>43</v>
      </c>
      <c r="E21" s="2035">
        <f>SUM(E19:E20)</f>
        <v>-28</v>
      </c>
      <c r="F21" s="2035">
        <f>SUM(F19:F20)</f>
        <v>10</v>
      </c>
      <c r="G21" s="2035">
        <f>SUM(G19:G20)</f>
        <v>-39</v>
      </c>
      <c r="H21" s="2035">
        <f>SUM(H19:H20)</f>
        <v>6</v>
      </c>
      <c r="I21" s="2035">
        <f t="shared" ref="I21" si="10">SUM(I19:I20)</f>
        <v>6</v>
      </c>
      <c r="J21" s="2035">
        <f t="shared" ref="J21" si="11">SUM(J19:J20)</f>
        <v>-19</v>
      </c>
      <c r="K21" s="2035">
        <f t="shared" ref="K21" si="12">SUM(K19:K20)</f>
        <v>8</v>
      </c>
      <c r="L21" s="2035">
        <f t="shared" ref="L21" si="13">SUM(L19:L20)</f>
        <v>15</v>
      </c>
      <c r="M21" s="1009"/>
      <c r="N21" s="1004"/>
      <c r="O21" s="1143"/>
      <c r="P21" s="1249">
        <f t="shared" ref="P21:Q21" si="14">SUM(P19:P20)</f>
        <v>-51</v>
      </c>
      <c r="Q21" s="1249">
        <f t="shared" si="14"/>
        <v>10</v>
      </c>
      <c r="R21" s="1468"/>
    </row>
    <row r="22" spans="1:18" s="1327" customFormat="1" ht="9.75" customHeight="1" x14ac:dyDescent="0.15">
      <c r="A22" s="2250" t="s">
        <v>946</v>
      </c>
      <c r="B22" s="2422"/>
      <c r="C22" s="2422"/>
      <c r="D22" s="1013"/>
      <c r="E22" s="1004"/>
      <c r="F22" s="1004"/>
      <c r="G22" s="1004"/>
      <c r="H22" s="1004"/>
      <c r="I22" s="1004"/>
      <c r="J22" s="1004"/>
      <c r="K22" s="1004"/>
      <c r="L22" s="1004"/>
      <c r="M22" s="998"/>
      <c r="N22" s="1004"/>
      <c r="O22" s="1104"/>
      <c r="P22" s="1004"/>
      <c r="Q22" s="1004"/>
      <c r="R22" s="1472"/>
    </row>
    <row r="23" spans="1:18" s="1327" customFormat="1" ht="10.5" customHeight="1" x14ac:dyDescent="0.15">
      <c r="A23" s="1473"/>
      <c r="B23" s="2425" t="s">
        <v>101</v>
      </c>
      <c r="C23" s="2396"/>
      <c r="D23" s="996">
        <v>-135</v>
      </c>
      <c r="E23" s="997">
        <v>-95</v>
      </c>
      <c r="F23" s="997">
        <v>219</v>
      </c>
      <c r="G23" s="997">
        <v>-5</v>
      </c>
      <c r="H23" s="997">
        <v>107</v>
      </c>
      <c r="I23" s="997">
        <v>-125</v>
      </c>
      <c r="J23" s="997">
        <v>203</v>
      </c>
      <c r="K23" s="997">
        <v>-158</v>
      </c>
      <c r="L23" s="997">
        <v>219</v>
      </c>
      <c r="M23" s="998"/>
      <c r="N23" s="1004"/>
      <c r="O23" s="1084"/>
      <c r="P23" s="997">
        <v>226</v>
      </c>
      <c r="Q23" s="997">
        <v>139</v>
      </c>
      <c r="R23" s="1472"/>
    </row>
    <row r="24" spans="1:18" s="1327" customFormat="1" ht="19.5" customHeight="1" x14ac:dyDescent="0.15">
      <c r="A24" s="1473"/>
      <c r="B24" s="2425" t="s">
        <v>585</v>
      </c>
      <c r="C24" s="2396"/>
      <c r="D24" s="996">
        <v>10</v>
      </c>
      <c r="E24" s="997">
        <v>-8</v>
      </c>
      <c r="F24" s="997">
        <v>8</v>
      </c>
      <c r="G24" s="997">
        <v>1</v>
      </c>
      <c r="H24" s="997">
        <v>-3</v>
      </c>
      <c r="I24" s="997">
        <v>-3</v>
      </c>
      <c r="J24" s="997">
        <v>-1</v>
      </c>
      <c r="K24" s="997">
        <v>-3</v>
      </c>
      <c r="L24" s="997">
        <v>-3</v>
      </c>
      <c r="M24" s="998"/>
      <c r="N24" s="1004"/>
      <c r="O24" s="1084"/>
      <c r="P24" s="997">
        <v>-2</v>
      </c>
      <c r="Q24" s="997">
        <v>-10</v>
      </c>
      <c r="R24" s="1472"/>
    </row>
    <row r="25" spans="1:18" s="1327" customFormat="1" ht="10.5" customHeight="1" x14ac:dyDescent="0.15">
      <c r="A25" s="1473"/>
      <c r="B25" s="2396" t="s">
        <v>99</v>
      </c>
      <c r="C25" s="2396"/>
      <c r="D25" s="996">
        <v>2</v>
      </c>
      <c r="E25" s="997">
        <v>10</v>
      </c>
      <c r="F25" s="997">
        <v>1</v>
      </c>
      <c r="G25" s="997">
        <v>4</v>
      </c>
      <c r="H25" s="997">
        <v>14</v>
      </c>
      <c r="I25" s="997" t="s">
        <v>212</v>
      </c>
      <c r="J25" s="997" t="s">
        <v>212</v>
      </c>
      <c r="K25" s="997" t="s">
        <v>212</v>
      </c>
      <c r="L25" s="997" t="s">
        <v>212</v>
      </c>
      <c r="M25" s="998"/>
      <c r="N25" s="1004"/>
      <c r="O25" s="1084"/>
      <c r="P25" s="997">
        <v>29</v>
      </c>
      <c r="Q25" s="997" t="s">
        <v>212</v>
      </c>
      <c r="R25" s="1472"/>
    </row>
    <row r="26" spans="1:18" s="1327" customFormat="1" ht="10.5" customHeight="1" x14ac:dyDescent="0.15">
      <c r="A26" s="2419" t="s">
        <v>834</v>
      </c>
      <c r="B26" s="2419"/>
      <c r="C26" s="2419"/>
      <c r="D26" s="1007">
        <f>SUM(D23:D25)+D21+D17+D13</f>
        <v>-16</v>
      </c>
      <c r="E26" s="2035">
        <f>SUM(E23:E25)+E21+E17+E13</f>
        <v>32</v>
      </c>
      <c r="F26" s="2035">
        <f>SUM(F23:F25)+F21+F17+F13</f>
        <v>358</v>
      </c>
      <c r="G26" s="2035">
        <f>SUM(G23:G25)+G21+G17+G13</f>
        <v>436</v>
      </c>
      <c r="H26" s="2035">
        <f>SUM(H23:H25)+H21+H17+H13</f>
        <v>-509</v>
      </c>
      <c r="I26" s="2035">
        <f t="shared" ref="I26" si="15">SUM(I23:I25)+I21+I17+I13</f>
        <v>285</v>
      </c>
      <c r="J26" s="2035">
        <f t="shared" ref="J26" si="16">SUM(J23:J25)+J21+J17+J13</f>
        <v>-916</v>
      </c>
      <c r="K26" s="2035">
        <f t="shared" ref="K26" si="17">SUM(K23:K25)+K21+K17+K13</f>
        <v>385</v>
      </c>
      <c r="L26" s="2035">
        <f t="shared" ref="L26" si="18">SUM(L23:L25)+L21+L17+L13</f>
        <v>-92</v>
      </c>
      <c r="M26" s="1009"/>
      <c r="N26" s="1004"/>
      <c r="O26" s="1143"/>
      <c r="P26" s="1008">
        <f t="shared" ref="P26:Q26" si="19">SUM(P23:P25)+P21+P17+P13</f>
        <v>317</v>
      </c>
      <c r="Q26" s="1008">
        <f t="shared" si="19"/>
        <v>-338</v>
      </c>
      <c r="R26" s="1474"/>
    </row>
    <row r="27" spans="1:18" s="1327" customFormat="1" ht="10.5" customHeight="1" x14ac:dyDescent="0.15">
      <c r="A27" s="2423" t="s">
        <v>195</v>
      </c>
      <c r="B27" s="2423"/>
      <c r="C27" s="2423"/>
      <c r="D27" s="1033">
        <f t="shared" ref="D27:I27" si="20">D6+D26</f>
        <v>1166</v>
      </c>
      <c r="E27" s="1034">
        <f t="shared" si="20"/>
        <v>1300</v>
      </c>
      <c r="F27" s="1034">
        <f t="shared" si="20"/>
        <v>1727</v>
      </c>
      <c r="G27" s="1034">
        <f t="shared" si="20"/>
        <v>1755</v>
      </c>
      <c r="H27" s="1034">
        <f t="shared" si="20"/>
        <v>819</v>
      </c>
      <c r="I27" s="1034">
        <f t="shared" si="20"/>
        <v>1449</v>
      </c>
      <c r="J27" s="1034">
        <f t="shared" ref="J27" si="21">J6+J26</f>
        <v>181</v>
      </c>
      <c r="K27" s="1034">
        <f t="shared" ref="K27" si="22">K6+K26</f>
        <v>1435</v>
      </c>
      <c r="L27" s="1034">
        <f t="shared" ref="L27" si="23">L6+L26</f>
        <v>1315</v>
      </c>
      <c r="M27" s="1035"/>
      <c r="N27" s="1004"/>
      <c r="O27" s="1081"/>
      <c r="P27" s="1034">
        <f>P6+P26</f>
        <v>5601</v>
      </c>
      <c r="Q27" s="1034">
        <f>Q6+Q26</f>
        <v>4380</v>
      </c>
      <c r="R27" s="1475"/>
    </row>
    <row r="28" spans="1:18" s="1327" customFormat="1" ht="10.5" customHeight="1" x14ac:dyDescent="0.15">
      <c r="A28" s="2424" t="s">
        <v>196</v>
      </c>
      <c r="B28" s="2424"/>
      <c r="C28" s="2424"/>
      <c r="D28" s="996">
        <v>4</v>
      </c>
      <c r="E28" s="997">
        <v>2</v>
      </c>
      <c r="F28" s="997">
        <v>4</v>
      </c>
      <c r="G28" s="997">
        <v>6</v>
      </c>
      <c r="H28" s="997">
        <v>5</v>
      </c>
      <c r="I28" s="997">
        <v>5</v>
      </c>
      <c r="J28" s="997">
        <v>4</v>
      </c>
      <c r="K28" s="997">
        <v>5</v>
      </c>
      <c r="L28" s="997">
        <v>5</v>
      </c>
      <c r="M28" s="1476"/>
      <c r="N28" s="1004"/>
      <c r="O28" s="1084"/>
      <c r="P28" s="997">
        <v>17</v>
      </c>
      <c r="Q28" s="997">
        <v>19</v>
      </c>
      <c r="R28" s="1477"/>
    </row>
    <row r="29" spans="1:18" s="1327" customFormat="1" ht="10.5" customHeight="1" x14ac:dyDescent="0.15">
      <c r="A29" s="1478"/>
      <c r="B29" s="2394" t="s">
        <v>492</v>
      </c>
      <c r="C29" s="2394"/>
      <c r="D29" s="996">
        <v>23</v>
      </c>
      <c r="E29" s="997">
        <v>24</v>
      </c>
      <c r="F29" s="997">
        <v>23</v>
      </c>
      <c r="G29" s="997">
        <v>24</v>
      </c>
      <c r="H29" s="997">
        <v>18</v>
      </c>
      <c r="I29" s="997">
        <v>24</v>
      </c>
      <c r="J29" s="997">
        <v>9</v>
      </c>
      <c r="K29" s="997">
        <v>10</v>
      </c>
      <c r="L29" s="997">
        <v>9</v>
      </c>
      <c r="M29" s="998"/>
      <c r="N29" s="1004"/>
      <c r="O29" s="1084"/>
      <c r="P29" s="997">
        <v>89</v>
      </c>
      <c r="Q29" s="997">
        <v>52</v>
      </c>
      <c r="R29" s="1479"/>
    </row>
    <row r="30" spans="1:18" s="1327" customFormat="1" ht="10.5" customHeight="1" x14ac:dyDescent="0.15">
      <c r="A30" s="1478"/>
      <c r="B30" s="2394" t="s">
        <v>493</v>
      </c>
      <c r="C30" s="2394"/>
      <c r="D30" s="1094">
        <v>1139</v>
      </c>
      <c r="E30" s="1031">
        <v>1274</v>
      </c>
      <c r="F30" s="1031">
        <v>1700</v>
      </c>
      <c r="G30" s="1031">
        <v>1725</v>
      </c>
      <c r="H30" s="1031">
        <v>796</v>
      </c>
      <c r="I30" s="1031">
        <v>1420</v>
      </c>
      <c r="J30" s="1031">
        <v>168</v>
      </c>
      <c r="K30" s="1031">
        <v>1420</v>
      </c>
      <c r="L30" s="1031">
        <v>1301</v>
      </c>
      <c r="M30" s="998"/>
      <c r="N30" s="1004"/>
      <c r="O30" s="1480"/>
      <c r="P30" s="1031">
        <v>5495</v>
      </c>
      <c r="Q30" s="1031">
        <v>4309</v>
      </c>
      <c r="R30" s="1479"/>
    </row>
    <row r="31" spans="1:18" s="1327" customFormat="1" ht="10.5" customHeight="1" x14ac:dyDescent="0.15">
      <c r="A31" s="2391" t="s">
        <v>197</v>
      </c>
      <c r="B31" s="2391"/>
      <c r="C31" s="2391"/>
      <c r="D31" s="1007">
        <f>SUM(D29:D30)</f>
        <v>1162</v>
      </c>
      <c r="E31" s="2035">
        <f>SUM(E29:E30)</f>
        <v>1298</v>
      </c>
      <c r="F31" s="2035">
        <f>SUM(F29:F30)</f>
        <v>1723</v>
      </c>
      <c r="G31" s="2035">
        <f>SUM(G29:G30)</f>
        <v>1749</v>
      </c>
      <c r="H31" s="2035">
        <f>SUM(H29:H30)</f>
        <v>814</v>
      </c>
      <c r="I31" s="2035">
        <f t="shared" ref="I31" si="24">SUM(I29:I30)</f>
        <v>1444</v>
      </c>
      <c r="J31" s="2035">
        <f t="shared" ref="J31" si="25">SUM(J29:J30)</f>
        <v>177</v>
      </c>
      <c r="K31" s="2035">
        <f t="shared" ref="K31" si="26">SUM(K29:K30)</f>
        <v>1430</v>
      </c>
      <c r="L31" s="2035">
        <f t="shared" ref="L31" si="27">SUM(L29:L30)</f>
        <v>1310</v>
      </c>
      <c r="M31" s="1009"/>
      <c r="N31" s="1004"/>
      <c r="O31" s="1143"/>
      <c r="P31" s="1008">
        <f t="shared" ref="P31:Q31" si="28">SUM(P29:P30)</f>
        <v>5584</v>
      </c>
      <c r="Q31" s="1008">
        <f t="shared" si="28"/>
        <v>4361</v>
      </c>
      <c r="R31" s="1481"/>
    </row>
    <row r="32" spans="1:18" s="1327" customFormat="1" ht="5.25" customHeight="1" x14ac:dyDescent="0.15">
      <c r="A32" s="2421"/>
      <c r="B32" s="2421"/>
      <c r="C32" s="2421"/>
      <c r="D32" s="2421"/>
      <c r="E32" s="2421"/>
      <c r="F32" s="2421"/>
      <c r="G32" s="2421"/>
      <c r="H32" s="2421"/>
      <c r="I32" s="2421"/>
      <c r="J32" s="2421"/>
      <c r="K32" s="2421"/>
      <c r="L32" s="2421"/>
      <c r="M32" s="2421"/>
      <c r="N32" s="2421"/>
      <c r="O32" s="2421"/>
      <c r="P32" s="2421"/>
      <c r="Q32" s="2421"/>
      <c r="R32" s="2421"/>
    </row>
    <row r="33" spans="1:18" s="1392" customFormat="1" ht="8.25" customHeight="1" x14ac:dyDescent="0.15">
      <c r="A33" s="2096" t="s">
        <v>803</v>
      </c>
      <c r="B33" s="2420" t="s">
        <v>771</v>
      </c>
      <c r="C33" s="2420"/>
      <c r="D33" s="2420"/>
      <c r="E33" s="2420"/>
      <c r="F33" s="2420"/>
      <c r="G33" s="2420"/>
      <c r="H33" s="2420"/>
      <c r="I33" s="2420"/>
      <c r="J33" s="2420"/>
      <c r="K33" s="2420"/>
      <c r="L33" s="2420"/>
      <c r="M33" s="2420"/>
      <c r="N33" s="2420"/>
      <c r="O33" s="2420"/>
      <c r="P33" s="2420"/>
      <c r="Q33" s="2420"/>
      <c r="R33" s="2420"/>
    </row>
    <row r="34" spans="1:18" s="1392" customFormat="1" ht="8.25" customHeight="1" x14ac:dyDescent="0.15">
      <c r="A34" s="1482" t="s">
        <v>212</v>
      </c>
      <c r="B34" s="2420" t="s">
        <v>496</v>
      </c>
      <c r="C34" s="2420"/>
      <c r="D34" s="2420"/>
      <c r="E34" s="2420"/>
      <c r="F34" s="2420"/>
      <c r="G34" s="2420"/>
      <c r="H34" s="2420"/>
      <c r="I34" s="2420"/>
      <c r="J34" s="2420"/>
      <c r="K34" s="2420"/>
      <c r="L34" s="2420"/>
      <c r="M34" s="2420"/>
      <c r="N34" s="2420"/>
      <c r="O34" s="2420"/>
      <c r="P34" s="2420"/>
      <c r="Q34" s="2420"/>
      <c r="R34" s="2420"/>
    </row>
    <row r="35" spans="1:18" x14ac:dyDescent="0.2">
      <c r="A35" s="1417"/>
      <c r="B35" s="1417"/>
      <c r="C35" s="1417"/>
      <c r="D35" s="1417"/>
      <c r="E35" s="1483"/>
      <c r="F35" s="1419"/>
      <c r="G35" s="1419"/>
      <c r="H35" s="1419"/>
      <c r="I35" s="1419"/>
      <c r="J35" s="1419"/>
      <c r="K35" s="1419"/>
      <c r="L35" s="1419"/>
      <c r="M35" s="1419"/>
      <c r="N35" s="1419"/>
      <c r="O35" s="1419"/>
      <c r="P35" s="1419"/>
      <c r="Q35" s="1417"/>
      <c r="R35" s="1421"/>
    </row>
  </sheetData>
  <mergeCells count="22">
    <mergeCell ref="B14:C14"/>
    <mergeCell ref="A26:C26"/>
    <mergeCell ref="B18:C18"/>
    <mergeCell ref="B34:R34"/>
    <mergeCell ref="B33:R33"/>
    <mergeCell ref="A32:R32"/>
    <mergeCell ref="A22:C22"/>
    <mergeCell ref="B30:C30"/>
    <mergeCell ref="A27:C27"/>
    <mergeCell ref="B29:C29"/>
    <mergeCell ref="A28:C28"/>
    <mergeCell ref="B23:C23"/>
    <mergeCell ref="B24:C24"/>
    <mergeCell ref="B25:C25"/>
    <mergeCell ref="A31:C31"/>
    <mergeCell ref="A1:R1"/>
    <mergeCell ref="A3:C3"/>
    <mergeCell ref="A6:C6"/>
    <mergeCell ref="A7:C7"/>
    <mergeCell ref="B8:C8"/>
    <mergeCell ref="A2:R2"/>
    <mergeCell ref="E3:L3"/>
  </mergeCells>
  <printOptions horizontalCentered="1"/>
  <pageMargins left="0.23622047244094491" right="0.23622047244094491" top="0.27559055118110237" bottom="0.23622047244094491" header="0.15748031496062992" footer="0.11811023622047245"/>
  <pageSetup scale="89" orientation="landscape" r:id="rId1"/>
  <colBreaks count="1" manualBreakCount="1">
    <brk id="18" min="2" max="5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Normal="100" zoomScaleSheetLayoutView="100" workbookViewId="0">
      <selection activeCell="B14" sqref="B14:C14"/>
    </sheetView>
  </sheetViews>
  <sheetFormatPr defaultColWidth="9.140625" defaultRowHeight="12.75" x14ac:dyDescent="0.2"/>
  <cols>
    <col min="1" max="1" width="2.5703125" style="1316" customWidth="1"/>
    <col min="2" max="2" width="2.140625" style="1316" customWidth="1"/>
    <col min="3" max="3" width="80.7109375" style="1316" customWidth="1"/>
    <col min="4" max="4" width="6.28515625" style="1316" bestFit="1" customWidth="1"/>
    <col min="5" max="5" width="4.7109375" style="1458" bestFit="1" customWidth="1"/>
    <col min="6" max="8" width="5" style="1394" bestFit="1" customWidth="1"/>
    <col min="9" max="9" width="4.7109375" style="1394" bestFit="1" customWidth="1"/>
    <col min="10" max="12" width="5" style="1394" bestFit="1" customWidth="1"/>
    <col min="13" max="13" width="1.28515625" style="1394" customWidth="1"/>
    <col min="14" max="14" width="1.7109375" style="1394" customWidth="1"/>
    <col min="15" max="15" width="1.28515625" style="1394" customWidth="1"/>
    <col min="16" max="16" width="4.42578125" style="1394" bestFit="1" customWidth="1"/>
    <col min="17" max="17" width="4.42578125" style="1316" bestFit="1" customWidth="1"/>
    <col min="18" max="18" width="1.28515625" style="1396" customWidth="1"/>
    <col min="19" max="20" width="9.140625" style="1316" customWidth="1"/>
    <col min="21" max="21" width="9.140625" style="1423" customWidth="1"/>
    <col min="22" max="23" width="9.140625" style="1318" customWidth="1"/>
    <col min="24" max="31" width="9.140625" style="1316" customWidth="1"/>
    <col min="32" max="32" width="9.140625" style="1319" customWidth="1"/>
    <col min="33" max="33" width="9.140625" style="1318" customWidth="1"/>
    <col min="34" max="34" width="9.140625" style="1316" customWidth="1"/>
    <col min="35" max="16384" width="9.140625" style="1316"/>
  </cols>
  <sheetData>
    <row r="1" spans="1:33" s="2007" customFormat="1" ht="18.75" customHeight="1" x14ac:dyDescent="0.25">
      <c r="A1" s="2426" t="s">
        <v>573</v>
      </c>
      <c r="B1" s="2426"/>
      <c r="C1" s="2426"/>
      <c r="D1" s="2426"/>
      <c r="E1" s="2426"/>
      <c r="F1" s="2426"/>
      <c r="G1" s="2426"/>
      <c r="H1" s="2426"/>
      <c r="I1" s="2426"/>
      <c r="J1" s="2426"/>
      <c r="K1" s="2426"/>
      <c r="L1" s="2426"/>
      <c r="M1" s="2426"/>
      <c r="N1" s="2426"/>
      <c r="O1" s="2426"/>
      <c r="P1" s="2426"/>
      <c r="Q1" s="2426"/>
      <c r="R1" s="2426"/>
      <c r="U1" s="2010"/>
      <c r="V1" s="2008"/>
      <c r="W1" s="2008"/>
      <c r="AF1" s="2009"/>
      <c r="AG1" s="2008"/>
    </row>
    <row r="2" spans="1:33" s="1327" customFormat="1" ht="9" customHeight="1" x14ac:dyDescent="0.15">
      <c r="A2" s="2416"/>
      <c r="B2" s="2416"/>
      <c r="C2" s="2416"/>
      <c r="D2" s="2416"/>
      <c r="E2" s="2416"/>
      <c r="F2" s="2416"/>
      <c r="G2" s="2416"/>
      <c r="H2" s="2416"/>
      <c r="I2" s="2416"/>
      <c r="J2" s="2416"/>
      <c r="K2" s="2416"/>
      <c r="L2" s="2416"/>
      <c r="M2" s="2416"/>
      <c r="N2" s="2416"/>
      <c r="O2" s="2416"/>
      <c r="P2" s="2416"/>
      <c r="Q2" s="2416"/>
      <c r="R2" s="2416"/>
    </row>
    <row r="3" spans="1:33" s="1327" customFormat="1" ht="10.5" customHeight="1" x14ac:dyDescent="0.15">
      <c r="A3" s="2248" t="s">
        <v>480</v>
      </c>
      <c r="B3" s="2248"/>
      <c r="C3" s="2248"/>
      <c r="D3" s="1056"/>
      <c r="E3" s="2417"/>
      <c r="F3" s="2417"/>
      <c r="G3" s="2417"/>
      <c r="H3" s="2417"/>
      <c r="I3" s="2417"/>
      <c r="J3" s="2417"/>
      <c r="K3" s="2417"/>
      <c r="L3" s="2417"/>
      <c r="M3" s="1424"/>
      <c r="N3" s="1425"/>
      <c r="O3" s="1426"/>
      <c r="P3" s="1060" t="s">
        <v>584</v>
      </c>
      <c r="Q3" s="1060" t="s">
        <v>22</v>
      </c>
      <c r="R3" s="1427"/>
    </row>
    <row r="4" spans="1:33" s="1327" customFormat="1" ht="10.5" customHeight="1" x14ac:dyDescent="0.15">
      <c r="A4" s="1063"/>
      <c r="B4" s="1063"/>
      <c r="C4" s="1063"/>
      <c r="D4" s="977" t="s">
        <v>726</v>
      </c>
      <c r="E4" s="978" t="s">
        <v>662</v>
      </c>
      <c r="F4" s="978" t="s">
        <v>633</v>
      </c>
      <c r="G4" s="978" t="s">
        <v>580</v>
      </c>
      <c r="H4" s="978" t="s">
        <v>225</v>
      </c>
      <c r="I4" s="978" t="s">
        <v>481</v>
      </c>
      <c r="J4" s="978" t="s">
        <v>482</v>
      </c>
      <c r="K4" s="978" t="s">
        <v>483</v>
      </c>
      <c r="L4" s="978" t="s">
        <v>484</v>
      </c>
      <c r="M4" s="1428"/>
      <c r="N4" s="1429"/>
      <c r="O4" s="1066"/>
      <c r="P4" s="978" t="s">
        <v>23</v>
      </c>
      <c r="Q4" s="978" t="s">
        <v>23</v>
      </c>
      <c r="R4" s="242"/>
    </row>
    <row r="5" spans="1:33" s="1327" customFormat="1" ht="10.5" customHeight="1" x14ac:dyDescent="0.15">
      <c r="A5" s="1063"/>
      <c r="B5" s="1063"/>
      <c r="C5" s="1063"/>
      <c r="D5" s="1430"/>
      <c r="E5" s="1430"/>
      <c r="F5" s="1430"/>
      <c r="G5" s="1430"/>
      <c r="H5" s="1430"/>
      <c r="I5" s="1430"/>
      <c r="J5" s="1430"/>
      <c r="K5" s="1430"/>
      <c r="L5" s="1430"/>
      <c r="M5" s="1431"/>
      <c r="N5" s="1430"/>
      <c r="O5" s="1430"/>
      <c r="P5" s="1430"/>
      <c r="Q5" s="1430"/>
      <c r="R5" s="243"/>
    </row>
    <row r="6" spans="1:33" s="1327" customFormat="1" ht="10.5" customHeight="1" x14ac:dyDescent="0.15">
      <c r="A6" s="2247" t="s">
        <v>303</v>
      </c>
      <c r="B6" s="2247"/>
      <c r="C6" s="2247"/>
      <c r="D6" s="1432"/>
      <c r="E6" s="1433"/>
      <c r="F6" s="1433"/>
      <c r="G6" s="1433"/>
      <c r="H6" s="1433"/>
      <c r="I6" s="1433"/>
      <c r="J6" s="1433"/>
      <c r="K6" s="1433"/>
      <c r="L6" s="1433"/>
      <c r="M6" s="1434"/>
      <c r="N6" s="1245"/>
      <c r="O6" s="1432"/>
      <c r="P6" s="1433"/>
      <c r="Q6" s="1433"/>
      <c r="R6" s="1435"/>
    </row>
    <row r="7" spans="1:33" s="1327" customFormat="1" ht="10.5" customHeight="1" x14ac:dyDescent="0.15">
      <c r="A7" s="2331" t="s">
        <v>304</v>
      </c>
      <c r="B7" s="2331"/>
      <c r="C7" s="2331"/>
      <c r="D7" s="1436"/>
      <c r="E7" s="1245"/>
      <c r="F7" s="1245"/>
      <c r="G7" s="1245"/>
      <c r="H7" s="1245"/>
      <c r="I7" s="1245"/>
      <c r="J7" s="1245"/>
      <c r="K7" s="1245"/>
      <c r="L7" s="1245"/>
      <c r="M7" s="1437"/>
      <c r="N7" s="1245"/>
      <c r="O7" s="1436"/>
      <c r="P7" s="1245"/>
      <c r="Q7" s="1245"/>
      <c r="R7" s="1439"/>
    </row>
    <row r="8" spans="1:33" s="1327" customFormat="1" ht="10.5" customHeight="1" x14ac:dyDescent="0.15">
      <c r="A8" s="1243"/>
      <c r="B8" s="2247" t="s">
        <v>289</v>
      </c>
      <c r="C8" s="2247"/>
      <c r="D8" s="1440"/>
      <c r="E8" s="1071"/>
      <c r="F8" s="1071"/>
      <c r="G8" s="1071"/>
      <c r="H8" s="1071"/>
      <c r="I8" s="1071"/>
      <c r="J8" s="1071"/>
      <c r="K8" s="1071"/>
      <c r="L8" s="1071"/>
      <c r="M8" s="1441"/>
      <c r="N8" s="1071"/>
      <c r="O8" s="1440"/>
      <c r="P8" s="1071"/>
      <c r="Q8" s="1071"/>
      <c r="R8" s="1442"/>
    </row>
    <row r="9" spans="1:33" s="1327" customFormat="1" ht="10.5" customHeight="1" x14ac:dyDescent="0.15">
      <c r="A9" s="1261"/>
      <c r="B9" s="1261"/>
      <c r="C9" s="1044" t="s">
        <v>288</v>
      </c>
      <c r="D9" s="996">
        <v>0</v>
      </c>
      <c r="E9" s="997">
        <v>-2</v>
      </c>
      <c r="F9" s="997">
        <v>-33</v>
      </c>
      <c r="G9" s="997">
        <v>-44</v>
      </c>
      <c r="H9" s="997">
        <v>48</v>
      </c>
      <c r="I9" s="997">
        <v>-34</v>
      </c>
      <c r="J9" s="997">
        <v>89</v>
      </c>
      <c r="K9" s="997">
        <v>-35</v>
      </c>
      <c r="L9" s="997">
        <v>22</v>
      </c>
      <c r="M9" s="998"/>
      <c r="N9" s="1004"/>
      <c r="O9" s="1084"/>
      <c r="P9" s="1000">
        <v>-31</v>
      </c>
      <c r="Q9" s="1000">
        <v>42</v>
      </c>
      <c r="R9" s="1443"/>
    </row>
    <row r="10" spans="1:33" s="1327" customFormat="1" ht="10.5" customHeight="1" x14ac:dyDescent="0.15">
      <c r="A10" s="1261"/>
      <c r="B10" s="1261"/>
      <c r="C10" s="1044" t="s">
        <v>285</v>
      </c>
      <c r="D10" s="996">
        <v>0</v>
      </c>
      <c r="E10" s="997">
        <v>0</v>
      </c>
      <c r="F10" s="997">
        <v>0</v>
      </c>
      <c r="G10" s="997">
        <v>0</v>
      </c>
      <c r="H10" s="997">
        <v>0</v>
      </c>
      <c r="I10" s="997">
        <v>0</v>
      </c>
      <c r="J10" s="997">
        <v>0</v>
      </c>
      <c r="K10" s="997">
        <v>0</v>
      </c>
      <c r="L10" s="997">
        <v>0</v>
      </c>
      <c r="M10" s="998"/>
      <c r="N10" s="1004"/>
      <c r="O10" s="1084"/>
      <c r="P10" s="1000">
        <v>0</v>
      </c>
      <c r="Q10" s="1000">
        <v>0</v>
      </c>
      <c r="R10" s="1443"/>
    </row>
    <row r="11" spans="1:33" s="1327" customFormat="1" ht="10.5" customHeight="1" x14ac:dyDescent="0.15">
      <c r="A11" s="1086"/>
      <c r="B11" s="1086"/>
      <c r="C11" s="1006" t="s">
        <v>73</v>
      </c>
      <c r="D11" s="996">
        <v>-2</v>
      </c>
      <c r="E11" s="997">
        <v>5</v>
      </c>
      <c r="F11" s="997">
        <v>41</v>
      </c>
      <c r="G11" s="997">
        <v>117</v>
      </c>
      <c r="H11" s="997">
        <v>-120</v>
      </c>
      <c r="I11" s="997">
        <v>136</v>
      </c>
      <c r="J11" s="997">
        <v>-343</v>
      </c>
      <c r="K11" s="997">
        <v>117</v>
      </c>
      <c r="L11" s="997">
        <v>-80</v>
      </c>
      <c r="M11" s="998"/>
      <c r="N11" s="1004"/>
      <c r="O11" s="1084"/>
      <c r="P11" s="1000">
        <v>43</v>
      </c>
      <c r="Q11" s="1000">
        <v>-170</v>
      </c>
      <c r="R11" s="547"/>
    </row>
    <row r="12" spans="1:33" s="1327" customFormat="1" ht="18.75" customHeight="1" x14ac:dyDescent="0.15">
      <c r="A12" s="1444"/>
      <c r="B12" s="1445"/>
      <c r="C12" s="1446" t="s">
        <v>536</v>
      </c>
      <c r="D12" s="996">
        <v>0</v>
      </c>
      <c r="E12" s="997">
        <v>0</v>
      </c>
      <c r="F12" s="997">
        <v>0</v>
      </c>
      <c r="G12" s="997">
        <v>0</v>
      </c>
      <c r="H12" s="997">
        <v>0</v>
      </c>
      <c r="I12" s="1004">
        <v>0</v>
      </c>
      <c r="J12" s="1004">
        <v>0</v>
      </c>
      <c r="K12" s="1004">
        <v>0</v>
      </c>
      <c r="L12" s="1004">
        <v>0</v>
      </c>
      <c r="M12" s="998"/>
      <c r="N12" s="1004"/>
      <c r="O12" s="1104"/>
      <c r="P12" s="1015">
        <v>0</v>
      </c>
      <c r="Q12" s="1015">
        <v>0</v>
      </c>
      <c r="R12" s="1443"/>
    </row>
    <row r="13" spans="1:33" s="1327" customFormat="1" ht="10.5" customHeight="1" x14ac:dyDescent="0.15">
      <c r="A13" s="1447"/>
      <c r="B13" s="1447"/>
      <c r="C13" s="1447"/>
      <c r="D13" s="1007">
        <f>SUM(D9:D12)</f>
        <v>-2</v>
      </c>
      <c r="E13" s="2035">
        <f>SUM(E9:E12)</f>
        <v>3</v>
      </c>
      <c r="F13" s="2035">
        <f>SUM(F9:F12)</f>
        <v>8</v>
      </c>
      <c r="G13" s="2035">
        <f>SUM(G9:G12)</f>
        <v>73</v>
      </c>
      <c r="H13" s="2035">
        <f>SUM(H9:H12)</f>
        <v>-72</v>
      </c>
      <c r="I13" s="2035">
        <f t="shared" ref="I13" si="0">SUM(I9:I12)</f>
        <v>102</v>
      </c>
      <c r="J13" s="2035">
        <f t="shared" ref="J13" si="1">SUM(J9:J12)</f>
        <v>-254</v>
      </c>
      <c r="K13" s="2035">
        <f t="shared" ref="K13" si="2">SUM(K9:K12)</f>
        <v>82</v>
      </c>
      <c r="L13" s="2035">
        <f t="shared" ref="L13" si="3">SUM(L9:L12)</f>
        <v>-58</v>
      </c>
      <c r="M13" s="1009"/>
      <c r="N13" s="1004"/>
      <c r="O13" s="1143"/>
      <c r="P13" s="1011">
        <f t="shared" ref="P13" si="4">SUM(P9:P12)</f>
        <v>12</v>
      </c>
      <c r="Q13" s="1011">
        <f t="shared" ref="Q13" si="5">SUM(Q9:Q12)</f>
        <v>-128</v>
      </c>
      <c r="R13" s="1448"/>
    </row>
    <row r="14" spans="1:33" s="1327" customFormat="1" ht="18" customHeight="1" x14ac:dyDescent="0.15">
      <c r="A14" s="1438"/>
      <c r="B14" s="2418" t="s">
        <v>535</v>
      </c>
      <c r="C14" s="2247"/>
      <c r="D14" s="1013"/>
      <c r="E14" s="1004"/>
      <c r="F14" s="1004"/>
      <c r="G14" s="1004"/>
      <c r="H14" s="1004"/>
      <c r="I14" s="1004"/>
      <c r="J14" s="1004"/>
      <c r="K14" s="1004"/>
      <c r="L14" s="1004"/>
      <c r="M14" s="998"/>
      <c r="N14" s="1004"/>
      <c r="O14" s="1104"/>
      <c r="P14" s="1429"/>
      <c r="Q14" s="1429"/>
      <c r="R14" s="1442"/>
    </row>
    <row r="15" spans="1:33" s="1327" customFormat="1" ht="10.5" customHeight="1" x14ac:dyDescent="0.15">
      <c r="A15" s="1261"/>
      <c r="B15" s="1261"/>
      <c r="C15" s="1044" t="s">
        <v>57</v>
      </c>
      <c r="D15" s="996">
        <v>-18</v>
      </c>
      <c r="E15" s="997">
        <v>7</v>
      </c>
      <c r="F15" s="997">
        <v>-1</v>
      </c>
      <c r="G15" s="997">
        <v>8</v>
      </c>
      <c r="H15" s="997">
        <v>4</v>
      </c>
      <c r="I15" s="997">
        <v>-8</v>
      </c>
      <c r="J15" s="997">
        <v>5</v>
      </c>
      <c r="K15" s="997">
        <v>-16</v>
      </c>
      <c r="L15" s="997">
        <v>-4</v>
      </c>
      <c r="M15" s="998"/>
      <c r="N15" s="1004"/>
      <c r="O15" s="1084"/>
      <c r="P15" s="1000">
        <v>18</v>
      </c>
      <c r="Q15" s="1000">
        <v>-23</v>
      </c>
      <c r="R15" s="1443"/>
    </row>
    <row r="16" spans="1:33" s="1327" customFormat="1" ht="10.5" customHeight="1" x14ac:dyDescent="0.15">
      <c r="A16" s="1086"/>
      <c r="B16" s="1086"/>
      <c r="C16" s="1006" t="s">
        <v>297</v>
      </c>
      <c r="D16" s="996">
        <v>2</v>
      </c>
      <c r="E16" s="997">
        <v>0</v>
      </c>
      <c r="F16" s="997">
        <v>1</v>
      </c>
      <c r="G16" s="997">
        <v>6</v>
      </c>
      <c r="H16" s="997">
        <v>1</v>
      </c>
      <c r="I16" s="1004">
        <v>7</v>
      </c>
      <c r="J16" s="1004">
        <v>11</v>
      </c>
      <c r="K16" s="1004">
        <v>8</v>
      </c>
      <c r="L16" s="1004">
        <v>10</v>
      </c>
      <c r="M16" s="998"/>
      <c r="N16" s="1004"/>
      <c r="O16" s="1104"/>
      <c r="P16" s="1015">
        <v>8</v>
      </c>
      <c r="Q16" s="1015">
        <v>36</v>
      </c>
      <c r="R16" s="1443"/>
    </row>
    <row r="17" spans="1:18" s="1327" customFormat="1" ht="10.5" customHeight="1" x14ac:dyDescent="0.15">
      <c r="A17" s="1449"/>
      <c r="B17" s="1449"/>
      <c r="C17" s="1449"/>
      <c r="D17" s="1007">
        <f>SUM(D15:D16)</f>
        <v>-16</v>
      </c>
      <c r="E17" s="2035">
        <f>SUM(E15:E16)</f>
        <v>7</v>
      </c>
      <c r="F17" s="2035">
        <f>SUM(F15:F16)</f>
        <v>0</v>
      </c>
      <c r="G17" s="2035">
        <f>SUM(G15:G16)</f>
        <v>14</v>
      </c>
      <c r="H17" s="2035">
        <f>SUM(H15:H16)</f>
        <v>5</v>
      </c>
      <c r="I17" s="2035">
        <f t="shared" ref="I17" si="6">SUM(I15:I16)</f>
        <v>-1</v>
      </c>
      <c r="J17" s="2035">
        <f t="shared" ref="J17" si="7">SUM(J15:J16)</f>
        <v>16</v>
      </c>
      <c r="K17" s="2035">
        <f t="shared" ref="K17" si="8">SUM(K15:K16)</f>
        <v>-8</v>
      </c>
      <c r="L17" s="2035">
        <f t="shared" ref="L17" si="9">SUM(L15:L16)</f>
        <v>6</v>
      </c>
      <c r="M17" s="1009"/>
      <c r="N17" s="1004"/>
      <c r="O17" s="1143"/>
      <c r="P17" s="1011">
        <f t="shared" ref="P17" si="10">SUM(P15:P16)</f>
        <v>26</v>
      </c>
      <c r="Q17" s="1011">
        <f t="shared" ref="Q17" si="11">SUM(Q15:Q16)</f>
        <v>13</v>
      </c>
      <c r="R17" s="1448"/>
    </row>
    <row r="18" spans="1:18" s="1327" customFormat="1" ht="10.5" customHeight="1" x14ac:dyDescent="0.15">
      <c r="A18" s="1243"/>
      <c r="B18" s="2247" t="s">
        <v>296</v>
      </c>
      <c r="C18" s="2247"/>
      <c r="D18" s="1013"/>
      <c r="E18" s="1004"/>
      <c r="F18" s="1004"/>
      <c r="G18" s="1004"/>
      <c r="H18" s="1004"/>
      <c r="I18" s="1004"/>
      <c r="J18" s="1004"/>
      <c r="K18" s="1004"/>
      <c r="L18" s="1004"/>
      <c r="M18" s="998"/>
      <c r="N18" s="1004"/>
      <c r="O18" s="1104"/>
      <c r="P18" s="1015"/>
      <c r="Q18" s="1015"/>
      <c r="R18" s="1442"/>
    </row>
    <row r="19" spans="1:18" s="1327" customFormat="1" ht="10.5" customHeight="1" x14ac:dyDescent="0.15">
      <c r="A19" s="1261"/>
      <c r="B19" s="1261"/>
      <c r="C19" s="1044" t="s">
        <v>104</v>
      </c>
      <c r="D19" s="996">
        <v>-16</v>
      </c>
      <c r="E19" s="997">
        <v>22</v>
      </c>
      <c r="F19" s="997">
        <v>-21</v>
      </c>
      <c r="G19" s="997">
        <v>27</v>
      </c>
      <c r="H19" s="997">
        <v>-20</v>
      </c>
      <c r="I19" s="997">
        <v>-5</v>
      </c>
      <c r="J19" s="997">
        <v>7</v>
      </c>
      <c r="K19" s="997">
        <v>-5</v>
      </c>
      <c r="L19" s="997">
        <v>-20</v>
      </c>
      <c r="M19" s="998"/>
      <c r="N19" s="1004"/>
      <c r="O19" s="1084"/>
      <c r="P19" s="1000">
        <v>8</v>
      </c>
      <c r="Q19" s="1000">
        <v>-23</v>
      </c>
      <c r="R19" s="1443"/>
    </row>
    <row r="20" spans="1:18" s="1327" customFormat="1" ht="10.5" customHeight="1" x14ac:dyDescent="0.15">
      <c r="A20" s="1444"/>
      <c r="B20" s="1444"/>
      <c r="C20" s="1006" t="s">
        <v>297</v>
      </c>
      <c r="D20" s="996">
        <v>1</v>
      </c>
      <c r="E20" s="997">
        <v>-14</v>
      </c>
      <c r="F20" s="997">
        <v>18</v>
      </c>
      <c r="G20" s="997">
        <v>-13</v>
      </c>
      <c r="H20" s="997">
        <v>18</v>
      </c>
      <c r="I20" s="1004">
        <v>5</v>
      </c>
      <c r="J20" s="1004">
        <v>0</v>
      </c>
      <c r="K20" s="1004">
        <v>2</v>
      </c>
      <c r="L20" s="1004">
        <v>15</v>
      </c>
      <c r="M20" s="998"/>
      <c r="N20" s="1004"/>
      <c r="O20" s="1104"/>
      <c r="P20" s="1248">
        <v>9</v>
      </c>
      <c r="Q20" s="1248">
        <v>22</v>
      </c>
      <c r="R20" s="1443"/>
    </row>
    <row r="21" spans="1:18" s="1327" customFormat="1" ht="10.5" customHeight="1" x14ac:dyDescent="0.15">
      <c r="A21" s="1449"/>
      <c r="B21" s="1449"/>
      <c r="C21" s="1449"/>
      <c r="D21" s="1007">
        <f>SUM(D19:D20)</f>
        <v>-15</v>
      </c>
      <c r="E21" s="2035">
        <f>SUM(E19:E20)</f>
        <v>8</v>
      </c>
      <c r="F21" s="2035">
        <f>SUM(F19:F20)</f>
        <v>-3</v>
      </c>
      <c r="G21" s="2035">
        <f>SUM(G19:G20)</f>
        <v>14</v>
      </c>
      <c r="H21" s="2035">
        <f>SUM(H19:H20)</f>
        <v>-2</v>
      </c>
      <c r="I21" s="2035">
        <f t="shared" ref="I21" si="12">SUM(I19:I20)</f>
        <v>0</v>
      </c>
      <c r="J21" s="2035">
        <f t="shared" ref="J21" si="13">SUM(J19:J20)</f>
        <v>7</v>
      </c>
      <c r="K21" s="2035">
        <f t="shared" ref="K21" si="14">SUM(K19:K20)</f>
        <v>-3</v>
      </c>
      <c r="L21" s="2035">
        <f t="shared" ref="L21" si="15">SUM(L19:L20)</f>
        <v>-5</v>
      </c>
      <c r="M21" s="1009"/>
      <c r="N21" s="1004"/>
      <c r="O21" s="1143"/>
      <c r="P21" s="1011">
        <f t="shared" ref="P21" si="16">SUM(P19:P20)</f>
        <v>17</v>
      </c>
      <c r="Q21" s="1011">
        <f t="shared" ref="Q21" si="17">SUM(Q19:Q20)</f>
        <v>-1</v>
      </c>
      <c r="R21" s="1450"/>
    </row>
    <row r="22" spans="1:18" s="1327" customFormat="1" ht="10.5" customHeight="1" x14ac:dyDescent="0.15">
      <c r="A22" s="2331" t="s">
        <v>641</v>
      </c>
      <c r="B22" s="2331"/>
      <c r="C22" s="2331"/>
      <c r="D22" s="1013"/>
      <c r="E22" s="1004"/>
      <c r="F22" s="1004"/>
      <c r="G22" s="1004"/>
      <c r="H22" s="1004"/>
      <c r="I22" s="1004"/>
      <c r="J22" s="1004"/>
      <c r="K22" s="1004"/>
      <c r="L22" s="1004"/>
      <c r="M22" s="998"/>
      <c r="N22" s="1004"/>
      <c r="O22" s="1104"/>
      <c r="P22" s="1015"/>
      <c r="Q22" s="1015"/>
      <c r="R22" s="1443"/>
    </row>
    <row r="23" spans="1:18" s="1327" customFormat="1" ht="10.5" customHeight="1" x14ac:dyDescent="0.15">
      <c r="A23" s="1451"/>
      <c r="B23" s="2427" t="s">
        <v>101</v>
      </c>
      <c r="C23" s="2427"/>
      <c r="D23" s="996">
        <v>42</v>
      </c>
      <c r="E23" s="997">
        <v>30</v>
      </c>
      <c r="F23" s="997">
        <v>-79</v>
      </c>
      <c r="G23" s="997">
        <v>2</v>
      </c>
      <c r="H23" s="997">
        <v>-40</v>
      </c>
      <c r="I23" s="1452">
        <v>42</v>
      </c>
      <c r="J23" s="1452">
        <v>-73</v>
      </c>
      <c r="K23" s="1452">
        <v>57</v>
      </c>
      <c r="L23" s="1452">
        <v>-80</v>
      </c>
      <c r="M23" s="998"/>
      <c r="N23" s="1004"/>
      <c r="O23" s="1084"/>
      <c r="P23" s="1246">
        <v>-87</v>
      </c>
      <c r="Q23" s="1246">
        <v>-54</v>
      </c>
      <c r="R23" s="1443"/>
    </row>
    <row r="24" spans="1:18" s="1327" customFormat="1" ht="19.5" customHeight="1" x14ac:dyDescent="0.15">
      <c r="A24" s="1451"/>
      <c r="B24" s="2428" t="s">
        <v>579</v>
      </c>
      <c r="C24" s="2427"/>
      <c r="D24" s="996">
        <v>-4</v>
      </c>
      <c r="E24" s="997">
        <v>3</v>
      </c>
      <c r="F24" s="997">
        <v>-3</v>
      </c>
      <c r="G24" s="997">
        <v>0</v>
      </c>
      <c r="H24" s="997">
        <v>1</v>
      </c>
      <c r="I24" s="1452">
        <v>1</v>
      </c>
      <c r="J24" s="1452">
        <v>1</v>
      </c>
      <c r="K24" s="1452">
        <v>1</v>
      </c>
      <c r="L24" s="1452">
        <v>1</v>
      </c>
      <c r="M24" s="998"/>
      <c r="N24" s="1004"/>
      <c r="O24" s="1084"/>
      <c r="P24" s="1246">
        <v>1</v>
      </c>
      <c r="Q24" s="1246">
        <v>4</v>
      </c>
      <c r="R24" s="1443"/>
    </row>
    <row r="25" spans="1:18" s="1327" customFormat="1" ht="10.5" customHeight="1" x14ac:dyDescent="0.15">
      <c r="A25" s="1451"/>
      <c r="B25" s="2427" t="s">
        <v>99</v>
      </c>
      <c r="C25" s="2427"/>
      <c r="D25" s="996">
        <v>0</v>
      </c>
      <c r="E25" s="997">
        <v>-4</v>
      </c>
      <c r="F25" s="997">
        <v>-1</v>
      </c>
      <c r="G25" s="997">
        <v>-2</v>
      </c>
      <c r="H25" s="997">
        <v>-4</v>
      </c>
      <c r="I25" s="997" t="s">
        <v>212</v>
      </c>
      <c r="J25" s="997" t="s">
        <v>212</v>
      </c>
      <c r="K25" s="997" t="s">
        <v>212</v>
      </c>
      <c r="L25" s="997" t="s">
        <v>212</v>
      </c>
      <c r="M25" s="998"/>
      <c r="N25" s="1004"/>
      <c r="O25" s="1084"/>
      <c r="P25" s="1000">
        <v>-11</v>
      </c>
      <c r="Q25" s="1000" t="s">
        <v>212</v>
      </c>
      <c r="R25" s="1453"/>
    </row>
    <row r="26" spans="1:18" s="1327" customFormat="1" ht="10.5" customHeight="1" x14ac:dyDescent="0.15">
      <c r="A26" s="1019"/>
      <c r="B26" s="1019"/>
      <c r="C26" s="1019"/>
      <c r="D26" s="1007">
        <f>SUM(D23:D25)+D21+D17+D13</f>
        <v>5</v>
      </c>
      <c r="E26" s="2035">
        <f>SUM(E23:E25)+E21+E17+E13</f>
        <v>47</v>
      </c>
      <c r="F26" s="2035">
        <f>SUM(F23:F25)+F21+F17+F13</f>
        <v>-78</v>
      </c>
      <c r="G26" s="2035">
        <f>SUM(G23:G25)+G21+G17+G13</f>
        <v>101</v>
      </c>
      <c r="H26" s="2035">
        <f>SUM(H23:H25)+H21+H17+H13</f>
        <v>-112</v>
      </c>
      <c r="I26" s="2035">
        <f t="shared" ref="I26" si="18">SUM(I23:I25)+I21+I17+I13</f>
        <v>144</v>
      </c>
      <c r="J26" s="2035">
        <f t="shared" ref="J26" si="19">SUM(J23:J25)+J21+J17+J13</f>
        <v>-303</v>
      </c>
      <c r="K26" s="2035">
        <f t="shared" ref="K26" si="20">SUM(K23:K25)+K21+K17+K13</f>
        <v>129</v>
      </c>
      <c r="L26" s="2035">
        <f t="shared" ref="L26" si="21">SUM(L23:L25)+L21+L17+L13</f>
        <v>-136</v>
      </c>
      <c r="M26" s="1009"/>
      <c r="N26" s="1004"/>
      <c r="O26" s="1143"/>
      <c r="P26" s="1249">
        <f t="shared" ref="P26:Q26" si="22">SUM(P23:P25)+P21+P17+P13</f>
        <v>-42</v>
      </c>
      <c r="Q26" s="1249">
        <f t="shared" si="22"/>
        <v>-166</v>
      </c>
      <c r="R26" s="571"/>
    </row>
    <row r="27" spans="1:18" s="1327" customFormat="1" ht="3.75" customHeight="1" x14ac:dyDescent="0.15">
      <c r="A27" s="456"/>
      <c r="B27" s="456"/>
      <c r="C27" s="456"/>
      <c r="D27" s="1454"/>
      <c r="E27" s="1454"/>
      <c r="F27" s="1454"/>
      <c r="G27" s="1455"/>
      <c r="H27" s="1455"/>
      <c r="I27" s="1455"/>
      <c r="J27" s="1455"/>
      <c r="K27" s="1455"/>
      <c r="L27" s="1455"/>
      <c r="M27" s="1455"/>
      <c r="N27" s="1455"/>
      <c r="O27" s="1455"/>
      <c r="P27" s="1455"/>
      <c r="Q27" s="1455"/>
      <c r="R27" s="1456"/>
    </row>
    <row r="28" spans="1:18" s="1392" customFormat="1" ht="8.25" customHeight="1" x14ac:dyDescent="0.15">
      <c r="A28" s="1457" t="s">
        <v>212</v>
      </c>
      <c r="B28" s="2429" t="s">
        <v>496</v>
      </c>
      <c r="C28" s="2429"/>
      <c r="D28" s="2429"/>
      <c r="E28" s="2429"/>
      <c r="F28" s="2429"/>
      <c r="G28" s="2429"/>
      <c r="H28" s="2429"/>
      <c r="I28" s="2429"/>
      <c r="J28" s="2429"/>
      <c r="K28" s="2429"/>
      <c r="L28" s="2429"/>
      <c r="M28" s="2429"/>
      <c r="N28" s="2429"/>
      <c r="O28" s="2429"/>
      <c r="P28" s="2429"/>
      <c r="Q28" s="2429"/>
      <c r="R28" s="2429"/>
    </row>
  </sheetData>
  <mergeCells count="14">
    <mergeCell ref="B23:C23"/>
    <mergeCell ref="B24:C24"/>
    <mergeCell ref="B18:C18"/>
    <mergeCell ref="E3:L3"/>
    <mergeCell ref="B28:R28"/>
    <mergeCell ref="B25:C25"/>
    <mergeCell ref="B14:C14"/>
    <mergeCell ref="A22:C22"/>
    <mergeCell ref="A1:R1"/>
    <mergeCell ref="A2:R2"/>
    <mergeCell ref="A3:C3"/>
    <mergeCell ref="A6:C6"/>
    <mergeCell ref="B8:C8"/>
    <mergeCell ref="A7:C7"/>
  </mergeCells>
  <printOptions horizontalCentered="1"/>
  <pageMargins left="0.23622047244094491" right="0.23622047244094491" top="0.27559055118110237" bottom="0.23622047244094491" header="0.15748031496062992" footer="0.11811023622047245"/>
  <pageSetup scale="94" orientation="landscape" r:id="rId1"/>
  <colBreaks count="1" manualBreakCount="1">
    <brk id="18" min="2" max="52"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zoomScaleNormal="100" zoomScaleSheetLayoutView="100" workbookViewId="0">
      <selection activeCell="R2" sqref="R1:R1048576"/>
    </sheetView>
  </sheetViews>
  <sheetFormatPr defaultColWidth="9.140625" defaultRowHeight="12.75" x14ac:dyDescent="0.2"/>
  <cols>
    <col min="1" max="1" width="2.5703125" style="1316" customWidth="1"/>
    <col min="2" max="2" width="2.140625" style="1316" customWidth="1"/>
    <col min="3" max="3" width="61.7109375" style="1316" customWidth="1"/>
    <col min="4" max="4" width="7.140625" style="1316" customWidth="1"/>
    <col min="5" max="5" width="6.140625" style="1393" customWidth="1"/>
    <col min="6" max="6" width="1.7109375" style="1316" customWidth="1"/>
    <col min="7" max="7" width="6.140625" style="1394" customWidth="1"/>
    <col min="8" max="8" width="1.7109375" style="1316" customWidth="1"/>
    <col min="9" max="12" width="6.140625" style="1394" customWidth="1"/>
    <col min="13" max="13" width="6.140625" style="1394" bestFit="1" customWidth="1"/>
    <col min="14" max="14" width="6" style="1394" bestFit="1" customWidth="1"/>
    <col min="15" max="15" width="1.28515625" style="1394" customWidth="1"/>
    <col min="16" max="16" width="1.7109375" style="1394" customWidth="1"/>
    <col min="17" max="17" width="1.28515625" style="1395" customWidth="1"/>
    <col min="18" max="18" width="6.140625" style="1394" customWidth="1"/>
    <col min="19" max="19" width="1.7109375" style="1316" customWidth="1"/>
    <col min="20" max="20" width="6.140625" style="1316" customWidth="1"/>
    <col min="21" max="21" width="1.28515625" style="1396" customWidth="1"/>
    <col min="22" max="23" width="9.140625" style="1316" customWidth="1"/>
    <col min="24" max="24" width="9.140625" style="1317" customWidth="1"/>
    <col min="25" max="26" width="9.140625" style="1318" customWidth="1"/>
    <col min="27" max="34" width="9.140625" style="1316" customWidth="1"/>
    <col min="35" max="35" width="9.140625" style="1319" customWidth="1"/>
    <col min="36" max="36" width="9.140625" style="1318" customWidth="1"/>
    <col min="37" max="37" width="9.140625" style="1316" customWidth="1"/>
    <col min="38" max="16384" width="9.140625" style="1316"/>
  </cols>
  <sheetData>
    <row r="1" spans="1:36" s="2007" customFormat="1" ht="15.75" customHeight="1" x14ac:dyDescent="0.25">
      <c r="A1" s="2430" t="s">
        <v>146</v>
      </c>
      <c r="B1" s="2430"/>
      <c r="C1" s="2430"/>
      <c r="D1" s="2430"/>
      <c r="E1" s="2430"/>
      <c r="F1" s="2430"/>
      <c r="G1" s="2430"/>
      <c r="H1" s="2430"/>
      <c r="I1" s="2430"/>
      <c r="J1" s="2430"/>
      <c r="K1" s="2430"/>
      <c r="L1" s="2430"/>
      <c r="M1" s="2430"/>
      <c r="N1" s="2430"/>
      <c r="O1" s="2430"/>
      <c r="P1" s="2430"/>
      <c r="Q1" s="2430"/>
      <c r="R1" s="2430"/>
      <c r="S1" s="2430"/>
      <c r="T1" s="2430"/>
      <c r="U1" s="2430"/>
      <c r="Y1" s="2008"/>
      <c r="Z1" s="2008"/>
      <c r="AI1" s="2009"/>
      <c r="AJ1" s="2008"/>
    </row>
    <row r="2" spans="1:36" ht="9.75" customHeight="1" x14ac:dyDescent="0.2">
      <c r="A2" s="1320"/>
      <c r="B2" s="1320"/>
      <c r="C2" s="1320"/>
      <c r="D2" s="1321"/>
      <c r="E2" s="1321"/>
      <c r="F2" s="1321"/>
      <c r="G2" s="1321"/>
      <c r="H2" s="1321"/>
      <c r="I2" s="1321"/>
      <c r="J2" s="1321"/>
      <c r="K2" s="1321"/>
      <c r="L2" s="1321"/>
      <c r="M2" s="1321"/>
      <c r="N2" s="1321"/>
      <c r="O2" s="1322"/>
      <c r="P2" s="1321"/>
      <c r="Q2" s="1321"/>
      <c r="R2" s="1180"/>
      <c r="S2" s="1321"/>
      <c r="T2" s="1180"/>
      <c r="U2" s="1180"/>
    </row>
    <row r="3" spans="1:36" s="1327" customFormat="1" ht="10.5" customHeight="1" x14ac:dyDescent="0.15">
      <c r="A3" s="2287" t="s">
        <v>480</v>
      </c>
      <c r="B3" s="2287"/>
      <c r="C3" s="2287"/>
      <c r="D3" s="1323"/>
      <c r="E3" s="2435"/>
      <c r="F3" s="2435"/>
      <c r="G3" s="2435"/>
      <c r="H3" s="2435"/>
      <c r="I3" s="2435"/>
      <c r="J3" s="2435"/>
      <c r="K3" s="2435"/>
      <c r="L3" s="2435"/>
      <c r="M3" s="2435"/>
      <c r="N3" s="2435"/>
      <c r="O3" s="1324"/>
      <c r="P3" s="1325"/>
      <c r="Q3" s="1326"/>
      <c r="R3" s="238" t="s">
        <v>584</v>
      </c>
      <c r="S3" s="237"/>
      <c r="T3" s="238" t="s">
        <v>22</v>
      </c>
      <c r="U3" s="380"/>
    </row>
    <row r="4" spans="1:36" s="1327" customFormat="1" ht="10.5" customHeight="1" x14ac:dyDescent="0.15">
      <c r="A4" s="1328"/>
      <c r="B4" s="1328"/>
      <c r="C4" s="1328"/>
      <c r="D4" s="240" t="s">
        <v>726</v>
      </c>
      <c r="E4" s="241" t="s">
        <v>662</v>
      </c>
      <c r="F4" s="245"/>
      <c r="G4" s="241" t="s">
        <v>633</v>
      </c>
      <c r="H4" s="245"/>
      <c r="I4" s="241" t="s">
        <v>580</v>
      </c>
      <c r="J4" s="241" t="s">
        <v>225</v>
      </c>
      <c r="K4" s="241" t="s">
        <v>481</v>
      </c>
      <c r="L4" s="241" t="s">
        <v>482</v>
      </c>
      <c r="M4" s="241" t="s">
        <v>483</v>
      </c>
      <c r="N4" s="241" t="s">
        <v>484</v>
      </c>
      <c r="O4" s="1329"/>
      <c r="P4" s="660"/>
      <c r="Q4" s="1330"/>
      <c r="R4" s="241" t="s">
        <v>23</v>
      </c>
      <c r="S4" s="245"/>
      <c r="T4" s="241" t="s">
        <v>23</v>
      </c>
      <c r="U4" s="242"/>
    </row>
    <row r="5" spans="1:36" s="1327" customFormat="1" ht="10.5" customHeight="1" x14ac:dyDescent="0.15">
      <c r="A5" s="1331"/>
      <c r="B5" s="1331"/>
      <c r="C5" s="1331"/>
      <c r="D5" s="235"/>
      <c r="E5" s="235"/>
      <c r="F5" s="235"/>
      <c r="G5" s="235"/>
      <c r="H5" s="235"/>
      <c r="I5" s="235"/>
      <c r="J5" s="235"/>
      <c r="K5" s="235"/>
      <c r="L5" s="235"/>
      <c r="M5" s="235"/>
      <c r="N5" s="235"/>
      <c r="O5" s="235"/>
      <c r="P5" s="235"/>
      <c r="Q5" s="235"/>
      <c r="R5" s="687"/>
      <c r="S5" s="235"/>
      <c r="T5" s="687"/>
      <c r="U5" s="235"/>
    </row>
    <row r="6" spans="1:36" s="1327" customFormat="1" ht="10.5" customHeight="1" x14ac:dyDescent="0.15">
      <c r="A6" s="2299" t="s">
        <v>110</v>
      </c>
      <c r="B6" s="2299"/>
      <c r="C6" s="2299"/>
      <c r="D6" s="1397"/>
      <c r="E6" s="1398"/>
      <c r="F6" s="1398"/>
      <c r="G6" s="1398"/>
      <c r="H6" s="1398"/>
      <c r="I6" s="1398"/>
      <c r="J6" s="1398"/>
      <c r="K6" s="1398"/>
      <c r="L6" s="1398"/>
      <c r="M6" s="1398"/>
      <c r="N6" s="1398"/>
      <c r="O6" s="234"/>
      <c r="P6" s="235"/>
      <c r="Q6" s="1397"/>
      <c r="R6" s="1398"/>
      <c r="S6" s="1398"/>
      <c r="T6" s="1398"/>
      <c r="U6" s="234"/>
    </row>
    <row r="7" spans="1:36" s="1327" customFormat="1" ht="10.5" customHeight="1" x14ac:dyDescent="0.15">
      <c r="A7" s="1399"/>
      <c r="B7" s="2375" t="s">
        <v>138</v>
      </c>
      <c r="C7" s="2375"/>
      <c r="D7" s="271">
        <f>E10</f>
        <v>2250</v>
      </c>
      <c r="E7" s="272">
        <v>2250</v>
      </c>
      <c r="F7" s="275"/>
      <c r="G7" s="272">
        <v>2248</v>
      </c>
      <c r="H7" s="275"/>
      <c r="I7" s="272">
        <v>2246</v>
      </c>
      <c r="J7" s="272">
        <v>1797</v>
      </c>
      <c r="K7" s="272">
        <v>1796</v>
      </c>
      <c r="L7" s="272">
        <v>1000</v>
      </c>
      <c r="M7" s="272">
        <v>1000</v>
      </c>
      <c r="N7" s="272">
        <v>1000</v>
      </c>
      <c r="O7" s="273"/>
      <c r="P7" s="374"/>
      <c r="Q7" s="1339"/>
      <c r="R7" s="272">
        <v>1797</v>
      </c>
      <c r="S7" s="275"/>
      <c r="T7" s="272">
        <v>1000</v>
      </c>
      <c r="U7" s="279"/>
      <c r="V7" s="1400"/>
    </row>
    <row r="8" spans="1:36" s="1327" customFormat="1" ht="10.5" customHeight="1" x14ac:dyDescent="0.15">
      <c r="A8" s="1401"/>
      <c r="B8" s="1402"/>
      <c r="C8" s="1402" t="s">
        <v>148</v>
      </c>
      <c r="D8" s="271">
        <v>325</v>
      </c>
      <c r="E8" s="272">
        <v>0</v>
      </c>
      <c r="F8" s="275"/>
      <c r="G8" s="272">
        <v>0</v>
      </c>
      <c r="H8" s="275"/>
      <c r="I8" s="272">
        <v>0</v>
      </c>
      <c r="J8" s="272">
        <v>450</v>
      </c>
      <c r="K8" s="272">
        <v>0</v>
      </c>
      <c r="L8" s="272">
        <v>800</v>
      </c>
      <c r="M8" s="272">
        <v>0</v>
      </c>
      <c r="N8" s="272">
        <v>0</v>
      </c>
      <c r="O8" s="273"/>
      <c r="P8" s="374"/>
      <c r="Q8" s="1339"/>
      <c r="R8" s="374">
        <v>450</v>
      </c>
      <c r="S8" s="275"/>
      <c r="T8" s="374">
        <v>800</v>
      </c>
      <c r="U8" s="279"/>
      <c r="V8" s="1400"/>
    </row>
    <row r="9" spans="1:36" s="1327" customFormat="1" ht="10.5" customHeight="1" x14ac:dyDescent="0.15">
      <c r="A9" s="1403"/>
      <c r="B9" s="1402"/>
      <c r="C9" s="1402" t="s">
        <v>193</v>
      </c>
      <c r="D9" s="271">
        <v>0</v>
      </c>
      <c r="E9" s="272">
        <v>0</v>
      </c>
      <c r="F9" s="275"/>
      <c r="G9" s="272">
        <v>2</v>
      </c>
      <c r="H9" s="275"/>
      <c r="I9" s="272">
        <v>2</v>
      </c>
      <c r="J9" s="272">
        <v>-1</v>
      </c>
      <c r="K9" s="374">
        <v>1</v>
      </c>
      <c r="L9" s="374">
        <v>-4</v>
      </c>
      <c r="M9" s="374">
        <v>0</v>
      </c>
      <c r="N9" s="374">
        <v>0</v>
      </c>
      <c r="O9" s="273"/>
      <c r="P9" s="374"/>
      <c r="Q9" s="1404"/>
      <c r="R9" s="301">
        <v>3</v>
      </c>
      <c r="S9" s="275"/>
      <c r="T9" s="301">
        <v>-3</v>
      </c>
      <c r="U9" s="279"/>
      <c r="V9" s="1400"/>
    </row>
    <row r="10" spans="1:36" s="1327" customFormat="1" ht="10.5" customHeight="1" x14ac:dyDescent="0.15">
      <c r="A10" s="1405"/>
      <c r="B10" s="2432" t="s">
        <v>150</v>
      </c>
      <c r="C10" s="2432"/>
      <c r="D10" s="296">
        <f>SUM(D7:D9)</f>
        <v>2575</v>
      </c>
      <c r="E10" s="2029">
        <f>SUM(E7:E9)</f>
        <v>2250</v>
      </c>
      <c r="F10" s="577"/>
      <c r="G10" s="294">
        <f>SUM(G7:G9)</f>
        <v>2250</v>
      </c>
      <c r="H10" s="577"/>
      <c r="I10" s="294">
        <f>SUM(I7:I9)</f>
        <v>2248</v>
      </c>
      <c r="J10" s="294">
        <f t="shared" ref="J10:N10" si="0">SUM(J7:J9)</f>
        <v>2246</v>
      </c>
      <c r="K10" s="294">
        <f t="shared" si="0"/>
        <v>1797</v>
      </c>
      <c r="L10" s="294">
        <f t="shared" si="0"/>
        <v>1796</v>
      </c>
      <c r="M10" s="294">
        <f t="shared" si="0"/>
        <v>1000</v>
      </c>
      <c r="N10" s="294">
        <f t="shared" si="0"/>
        <v>1000</v>
      </c>
      <c r="O10" s="295"/>
      <c r="P10" s="374"/>
      <c r="Q10" s="1345"/>
      <c r="R10" s="294">
        <f>SUM(R7:R9)</f>
        <v>2250</v>
      </c>
      <c r="S10" s="577"/>
      <c r="T10" s="294">
        <f>SUM(T7:T9)</f>
        <v>1797</v>
      </c>
      <c r="U10" s="291"/>
      <c r="V10" s="1400"/>
    </row>
    <row r="11" spans="1:36" s="1327" customFormat="1" ht="10.5" customHeight="1" x14ac:dyDescent="0.15">
      <c r="A11" s="2431" t="s">
        <v>302</v>
      </c>
      <c r="B11" s="2431"/>
      <c r="C11" s="2431"/>
      <c r="D11" s="2146"/>
      <c r="E11" s="1366"/>
      <c r="F11" s="1369"/>
      <c r="G11" s="1366"/>
      <c r="H11" s="1369"/>
      <c r="I11" s="1366"/>
      <c r="J11" s="1366"/>
      <c r="K11" s="1366"/>
      <c r="L11" s="1366"/>
      <c r="M11" s="1366"/>
      <c r="N11" s="1366"/>
      <c r="O11" s="273"/>
      <c r="P11" s="374"/>
      <c r="Q11" s="1368"/>
      <c r="R11" s="1366"/>
      <c r="S11" s="1369"/>
      <c r="T11" s="1366"/>
      <c r="U11" s="279"/>
      <c r="V11" s="1400"/>
    </row>
    <row r="12" spans="1:36" s="1327" customFormat="1" ht="10.5" customHeight="1" x14ac:dyDescent="0.15">
      <c r="A12" s="1401"/>
      <c r="B12" s="2375" t="s">
        <v>138</v>
      </c>
      <c r="C12" s="2375"/>
      <c r="D12" s="271">
        <f>E19</f>
        <v>13243</v>
      </c>
      <c r="E12" s="272">
        <v>13201</v>
      </c>
      <c r="F12" s="275"/>
      <c r="G12" s="272">
        <v>13166</v>
      </c>
      <c r="H12" s="275"/>
      <c r="I12" s="272">
        <v>13070</v>
      </c>
      <c r="J12" s="272">
        <v>12548</v>
      </c>
      <c r="K12" s="374">
        <v>12197</v>
      </c>
      <c r="L12" s="374">
        <v>8509</v>
      </c>
      <c r="M12" s="374">
        <v>8286</v>
      </c>
      <c r="N12" s="374">
        <v>8026</v>
      </c>
      <c r="O12" s="273"/>
      <c r="P12" s="374"/>
      <c r="Q12" s="1341"/>
      <c r="R12" s="374">
        <v>12548</v>
      </c>
      <c r="S12" s="275"/>
      <c r="T12" s="374">
        <v>8026</v>
      </c>
      <c r="U12" s="279"/>
      <c r="V12" s="1400"/>
    </row>
    <row r="13" spans="1:36" s="1327" customFormat="1" ht="10.5" customHeight="1" x14ac:dyDescent="0.15">
      <c r="A13" s="1403"/>
      <c r="B13" s="1402"/>
      <c r="C13" s="1402" t="s">
        <v>151</v>
      </c>
      <c r="D13" s="271">
        <v>0</v>
      </c>
      <c r="E13" s="272">
        <v>0</v>
      </c>
      <c r="F13" s="275"/>
      <c r="G13" s="272">
        <v>0</v>
      </c>
      <c r="H13" s="275"/>
      <c r="I13" s="272">
        <v>0</v>
      </c>
      <c r="J13" s="272">
        <v>194</v>
      </c>
      <c r="K13" s="1171">
        <v>0</v>
      </c>
      <c r="L13" s="1171">
        <v>3443</v>
      </c>
      <c r="M13" s="1171">
        <v>0</v>
      </c>
      <c r="N13" s="1171">
        <v>0</v>
      </c>
      <c r="O13" s="273"/>
      <c r="P13" s="374"/>
      <c r="Q13" s="1376"/>
      <c r="R13" s="301">
        <v>194</v>
      </c>
      <c r="S13" s="275"/>
      <c r="T13" s="301">
        <v>3443</v>
      </c>
      <c r="U13" s="279"/>
      <c r="V13" s="1400"/>
    </row>
    <row r="14" spans="1:36" s="1327" customFormat="1" ht="10.5" customHeight="1" x14ac:dyDescent="0.15">
      <c r="A14" s="1403"/>
      <c r="B14" s="1402"/>
      <c r="C14" s="1402" t="s">
        <v>152</v>
      </c>
      <c r="D14" s="271">
        <v>0</v>
      </c>
      <c r="E14" s="272">
        <v>0</v>
      </c>
      <c r="F14" s="275"/>
      <c r="G14" s="272">
        <v>0</v>
      </c>
      <c r="H14" s="275"/>
      <c r="I14" s="272">
        <v>0</v>
      </c>
      <c r="J14" s="272">
        <v>0</v>
      </c>
      <c r="K14" s="1171">
        <v>126</v>
      </c>
      <c r="L14" s="1171">
        <v>0</v>
      </c>
      <c r="M14" s="1171">
        <v>0</v>
      </c>
      <c r="N14" s="1171">
        <v>0</v>
      </c>
      <c r="O14" s="273"/>
      <c r="P14" s="374"/>
      <c r="Q14" s="1376"/>
      <c r="R14" s="301">
        <v>0</v>
      </c>
      <c r="S14" s="275"/>
      <c r="T14" s="301">
        <v>126</v>
      </c>
      <c r="U14" s="279"/>
      <c r="V14" s="1400"/>
    </row>
    <row r="15" spans="1:36" s="1327" customFormat="1" ht="10.5" customHeight="1" x14ac:dyDescent="0.15">
      <c r="A15" s="1403"/>
      <c r="B15" s="1402"/>
      <c r="C15" s="1402" t="s">
        <v>153</v>
      </c>
      <c r="D15" s="271">
        <v>0</v>
      </c>
      <c r="E15" s="272">
        <v>0</v>
      </c>
      <c r="F15" s="275"/>
      <c r="G15" s="272">
        <v>0</v>
      </c>
      <c r="H15" s="275"/>
      <c r="I15" s="272">
        <v>0</v>
      </c>
      <c r="J15" s="272">
        <v>47</v>
      </c>
      <c r="K15" s="1171">
        <v>0</v>
      </c>
      <c r="L15" s="1171">
        <v>0</v>
      </c>
      <c r="M15" s="1171">
        <v>0</v>
      </c>
      <c r="N15" s="1171">
        <v>0</v>
      </c>
      <c r="O15" s="273"/>
      <c r="P15" s="374"/>
      <c r="Q15" s="1376"/>
      <c r="R15" s="301">
        <v>47</v>
      </c>
      <c r="S15" s="275"/>
      <c r="T15" s="301">
        <v>0</v>
      </c>
      <c r="U15" s="279"/>
      <c r="V15" s="1400"/>
    </row>
    <row r="16" spans="1:36" s="1327" customFormat="1" ht="10.5" customHeight="1" x14ac:dyDescent="0.15">
      <c r="A16" s="1403"/>
      <c r="B16" s="1402"/>
      <c r="C16" s="1402" t="s">
        <v>154</v>
      </c>
      <c r="D16" s="271">
        <v>104</v>
      </c>
      <c r="E16" s="272">
        <v>94</v>
      </c>
      <c r="F16" s="275"/>
      <c r="G16" s="272">
        <v>94</v>
      </c>
      <c r="H16" s="275"/>
      <c r="I16" s="272">
        <v>89</v>
      </c>
      <c r="J16" s="272">
        <v>278</v>
      </c>
      <c r="K16" s="1171">
        <v>241</v>
      </c>
      <c r="L16" s="1171">
        <v>224</v>
      </c>
      <c r="M16" s="1171">
        <v>231</v>
      </c>
      <c r="N16" s="1171">
        <v>261</v>
      </c>
      <c r="O16" s="273"/>
      <c r="P16" s="374"/>
      <c r="Q16" s="1376"/>
      <c r="R16" s="301">
        <v>555</v>
      </c>
      <c r="S16" s="275"/>
      <c r="T16" s="301">
        <v>957</v>
      </c>
      <c r="U16" s="279"/>
      <c r="V16" s="1400"/>
    </row>
    <row r="17" spans="1:22" s="1327" customFormat="1" ht="10.5" customHeight="1" x14ac:dyDescent="0.15">
      <c r="A17" s="1401"/>
      <c r="B17" s="1402"/>
      <c r="C17" s="1402" t="s">
        <v>155</v>
      </c>
      <c r="D17" s="271">
        <v>0</v>
      </c>
      <c r="E17" s="272">
        <v>-52</v>
      </c>
      <c r="F17" s="275"/>
      <c r="G17" s="272">
        <v>-52</v>
      </c>
      <c r="H17" s="275"/>
      <c r="I17" s="272">
        <v>0</v>
      </c>
      <c r="J17" s="272">
        <v>0</v>
      </c>
      <c r="K17" s="1171">
        <v>0</v>
      </c>
      <c r="L17" s="1171">
        <v>0</v>
      </c>
      <c r="M17" s="1171">
        <v>0</v>
      </c>
      <c r="N17" s="1171">
        <v>0</v>
      </c>
      <c r="O17" s="273"/>
      <c r="P17" s="374"/>
      <c r="Q17" s="1376"/>
      <c r="R17" s="301">
        <v>-104</v>
      </c>
      <c r="S17" s="275"/>
      <c r="T17" s="301">
        <v>0</v>
      </c>
      <c r="U17" s="279"/>
      <c r="V17" s="1400"/>
    </row>
    <row r="18" spans="1:22" s="1327" customFormat="1" ht="10.5" customHeight="1" x14ac:dyDescent="0.15">
      <c r="A18" s="1403"/>
      <c r="B18" s="1402"/>
      <c r="C18" s="1402" t="s">
        <v>193</v>
      </c>
      <c r="D18" s="271">
        <v>3</v>
      </c>
      <c r="E18" s="272">
        <v>0</v>
      </c>
      <c r="F18" s="275"/>
      <c r="G18" s="272">
        <v>-7</v>
      </c>
      <c r="H18" s="275"/>
      <c r="I18" s="272">
        <v>7</v>
      </c>
      <c r="J18" s="272">
        <v>3</v>
      </c>
      <c r="K18" s="374">
        <v>-16</v>
      </c>
      <c r="L18" s="374">
        <v>21</v>
      </c>
      <c r="M18" s="374">
        <v>-8</v>
      </c>
      <c r="N18" s="374">
        <v>-1</v>
      </c>
      <c r="O18" s="273"/>
      <c r="P18" s="374"/>
      <c r="Q18" s="1404"/>
      <c r="R18" s="301">
        <v>3</v>
      </c>
      <c r="S18" s="275"/>
      <c r="T18" s="301">
        <v>-4</v>
      </c>
      <c r="U18" s="279"/>
      <c r="V18" s="1400"/>
    </row>
    <row r="19" spans="1:22" s="1327" customFormat="1" ht="10.5" customHeight="1" x14ac:dyDescent="0.15">
      <c r="A19" s="1405"/>
      <c r="B19" s="2375" t="s">
        <v>149</v>
      </c>
      <c r="C19" s="2375"/>
      <c r="D19" s="296">
        <f>SUM(D12:D18)</f>
        <v>13350</v>
      </c>
      <c r="E19" s="2029">
        <f>SUM(E12:E18)</f>
        <v>13243</v>
      </c>
      <c r="F19" s="577"/>
      <c r="G19" s="294">
        <f>SUM(G12:G18)</f>
        <v>13201</v>
      </c>
      <c r="H19" s="577"/>
      <c r="I19" s="294">
        <f>SUM(I12:I18)</f>
        <v>13166</v>
      </c>
      <c r="J19" s="294">
        <f t="shared" ref="J19:N19" si="1">SUM(J12:J18)</f>
        <v>13070</v>
      </c>
      <c r="K19" s="294">
        <f t="shared" si="1"/>
        <v>12548</v>
      </c>
      <c r="L19" s="294">
        <f t="shared" si="1"/>
        <v>12197</v>
      </c>
      <c r="M19" s="294">
        <f t="shared" si="1"/>
        <v>8509</v>
      </c>
      <c r="N19" s="294">
        <f t="shared" si="1"/>
        <v>8286</v>
      </c>
      <c r="O19" s="295"/>
      <c r="P19" s="374"/>
      <c r="Q19" s="1345"/>
      <c r="R19" s="294">
        <f>SUM(R12:R18)</f>
        <v>13243</v>
      </c>
      <c r="S19" s="577"/>
      <c r="T19" s="294">
        <f>SUM(T12:T18)</f>
        <v>12548</v>
      </c>
      <c r="U19" s="291"/>
      <c r="V19" s="1400"/>
    </row>
    <row r="20" spans="1:22" s="1327" customFormat="1" ht="10.5" customHeight="1" x14ac:dyDescent="0.15">
      <c r="A20" s="2431" t="s">
        <v>157</v>
      </c>
      <c r="B20" s="2431"/>
      <c r="C20" s="2431"/>
      <c r="D20" s="2146"/>
      <c r="E20" s="1366"/>
      <c r="F20" s="1369"/>
      <c r="G20" s="1366"/>
      <c r="H20" s="1369"/>
      <c r="I20" s="1366"/>
      <c r="J20" s="1366"/>
      <c r="K20" s="1366"/>
      <c r="L20" s="1366"/>
      <c r="M20" s="1366"/>
      <c r="N20" s="1366"/>
      <c r="O20" s="273"/>
      <c r="P20" s="374"/>
      <c r="Q20" s="1368"/>
      <c r="R20" s="374"/>
      <c r="S20" s="1369"/>
      <c r="T20" s="374"/>
      <c r="U20" s="279"/>
      <c r="V20" s="1400"/>
    </row>
    <row r="21" spans="1:22" s="1327" customFormat="1" ht="10.5" customHeight="1" x14ac:dyDescent="0.15">
      <c r="A21" s="1401"/>
      <c r="B21" s="2375" t="s">
        <v>138</v>
      </c>
      <c r="C21" s="2375"/>
      <c r="D21" s="271">
        <f>E26</f>
        <v>136</v>
      </c>
      <c r="E21" s="272">
        <v>133</v>
      </c>
      <c r="F21" s="275"/>
      <c r="G21" s="272">
        <v>137</v>
      </c>
      <c r="H21" s="275"/>
      <c r="I21" s="272">
        <v>135</v>
      </c>
      <c r="J21" s="272">
        <v>137</v>
      </c>
      <c r="K21" s="374">
        <v>137</v>
      </c>
      <c r="L21" s="374">
        <v>65</v>
      </c>
      <c r="M21" s="374">
        <v>65</v>
      </c>
      <c r="N21" s="374">
        <v>72</v>
      </c>
      <c r="O21" s="273"/>
      <c r="P21" s="374"/>
      <c r="Q21" s="1341"/>
      <c r="R21" s="374">
        <v>137</v>
      </c>
      <c r="S21" s="275"/>
      <c r="T21" s="374">
        <v>72</v>
      </c>
      <c r="U21" s="279"/>
      <c r="V21" s="1400"/>
    </row>
    <row r="22" spans="1:22" s="1327" customFormat="1" ht="21.75" customHeight="1" x14ac:dyDescent="0.15">
      <c r="A22" s="1403"/>
      <c r="B22" s="1406"/>
      <c r="C22" s="1406" t="s">
        <v>586</v>
      </c>
      <c r="D22" s="271">
        <v>0</v>
      </c>
      <c r="E22" s="272">
        <v>0</v>
      </c>
      <c r="F22" s="275"/>
      <c r="G22" s="272">
        <v>0</v>
      </c>
      <c r="H22" s="275"/>
      <c r="I22" s="272">
        <v>0</v>
      </c>
      <c r="J22" s="272">
        <v>0</v>
      </c>
      <c r="K22" s="1171">
        <v>0</v>
      </c>
      <c r="L22" s="1171">
        <v>72</v>
      </c>
      <c r="M22" s="1171">
        <v>0</v>
      </c>
      <c r="N22" s="1171">
        <v>0</v>
      </c>
      <c r="O22" s="273"/>
      <c r="P22" s="374"/>
      <c r="Q22" s="1376"/>
      <c r="R22" s="1171">
        <v>0</v>
      </c>
      <c r="S22" s="275"/>
      <c r="T22" s="1171">
        <v>72</v>
      </c>
      <c r="U22" s="279"/>
      <c r="V22" s="1400"/>
    </row>
    <row r="23" spans="1:22" s="1327" customFormat="1" ht="21.75" customHeight="1" x14ac:dyDescent="0.15">
      <c r="A23" s="1403"/>
      <c r="B23" s="1406"/>
      <c r="C23" s="1406" t="s">
        <v>635</v>
      </c>
      <c r="D23" s="271">
        <v>4</v>
      </c>
      <c r="E23" s="272">
        <v>8</v>
      </c>
      <c r="F23" s="275"/>
      <c r="G23" s="272">
        <v>9</v>
      </c>
      <c r="H23" s="275"/>
      <c r="I23" s="272">
        <v>9</v>
      </c>
      <c r="J23" s="272">
        <v>5</v>
      </c>
      <c r="K23" s="1171">
        <v>3</v>
      </c>
      <c r="L23" s="1171">
        <v>3</v>
      </c>
      <c r="M23" s="1171">
        <v>1</v>
      </c>
      <c r="N23" s="1171">
        <v>0</v>
      </c>
      <c r="O23" s="273"/>
      <c r="P23" s="374"/>
      <c r="Q23" s="1376"/>
      <c r="R23" s="1171">
        <v>31</v>
      </c>
      <c r="S23" s="275"/>
      <c r="T23" s="1171">
        <v>7</v>
      </c>
      <c r="U23" s="279"/>
      <c r="V23" s="1400"/>
    </row>
    <row r="24" spans="1:22" s="1327" customFormat="1" ht="20.45" customHeight="1" x14ac:dyDescent="0.15">
      <c r="A24" s="1401"/>
      <c r="B24" s="1402"/>
      <c r="C24" s="1406" t="s">
        <v>636</v>
      </c>
      <c r="D24" s="271">
        <v>-9</v>
      </c>
      <c r="E24" s="272">
        <v>-4</v>
      </c>
      <c r="F24" s="275"/>
      <c r="G24" s="272">
        <v>-14</v>
      </c>
      <c r="H24" s="275"/>
      <c r="I24" s="272">
        <v>-4</v>
      </c>
      <c r="J24" s="272">
        <v>-10</v>
      </c>
      <c r="K24" s="1171">
        <v>-3</v>
      </c>
      <c r="L24" s="1171">
        <v>-4</v>
      </c>
      <c r="M24" s="1171">
        <v>-1</v>
      </c>
      <c r="N24" s="1171">
        <v>-7</v>
      </c>
      <c r="O24" s="273"/>
      <c r="P24" s="374"/>
      <c r="Q24" s="1376"/>
      <c r="R24" s="1171">
        <v>-32</v>
      </c>
      <c r="S24" s="275"/>
      <c r="T24" s="1171">
        <v>-15</v>
      </c>
      <c r="U24" s="279"/>
      <c r="V24" s="1400"/>
    </row>
    <row r="25" spans="1:22" s="1327" customFormat="1" ht="10.5" customHeight="1" x14ac:dyDescent="0.15">
      <c r="A25" s="1403"/>
      <c r="B25" s="1402"/>
      <c r="C25" s="1402" t="s">
        <v>500</v>
      </c>
      <c r="D25" s="271">
        <v>0</v>
      </c>
      <c r="E25" s="272">
        <v>-1</v>
      </c>
      <c r="F25" s="275"/>
      <c r="G25" s="272">
        <v>1</v>
      </c>
      <c r="H25" s="275"/>
      <c r="I25" s="272">
        <v>-3</v>
      </c>
      <c r="J25" s="272">
        <v>3</v>
      </c>
      <c r="K25" s="374">
        <v>0</v>
      </c>
      <c r="L25" s="374">
        <v>1</v>
      </c>
      <c r="M25" s="374">
        <v>0</v>
      </c>
      <c r="N25" s="374">
        <v>0</v>
      </c>
      <c r="O25" s="273"/>
      <c r="P25" s="374"/>
      <c r="Q25" s="1341"/>
      <c r="R25" s="301">
        <v>0</v>
      </c>
      <c r="S25" s="275"/>
      <c r="T25" s="301">
        <v>1</v>
      </c>
      <c r="U25" s="279"/>
      <c r="V25" s="1400"/>
    </row>
    <row r="26" spans="1:22" s="1327" customFormat="1" ht="10.5" customHeight="1" x14ac:dyDescent="0.15">
      <c r="A26" s="1405"/>
      <c r="B26" s="2432" t="s">
        <v>149</v>
      </c>
      <c r="C26" s="2432"/>
      <c r="D26" s="296">
        <f>SUM(D21:D25)</f>
        <v>131</v>
      </c>
      <c r="E26" s="2029">
        <f>SUM(E21:E25)</f>
        <v>136</v>
      </c>
      <c r="F26" s="577"/>
      <c r="G26" s="294">
        <f>SUM(G21:G25)</f>
        <v>133</v>
      </c>
      <c r="H26" s="577"/>
      <c r="I26" s="294">
        <f>SUM(I21:I25)</f>
        <v>137</v>
      </c>
      <c r="J26" s="294">
        <f t="shared" ref="J26:N26" si="2">SUM(J21:J25)</f>
        <v>135</v>
      </c>
      <c r="K26" s="294">
        <f t="shared" si="2"/>
        <v>137</v>
      </c>
      <c r="L26" s="294">
        <f t="shared" si="2"/>
        <v>137</v>
      </c>
      <c r="M26" s="294">
        <f t="shared" si="2"/>
        <v>65</v>
      </c>
      <c r="N26" s="294">
        <f t="shared" si="2"/>
        <v>65</v>
      </c>
      <c r="O26" s="295"/>
      <c r="P26" s="374"/>
      <c r="Q26" s="1345"/>
      <c r="R26" s="294">
        <f>SUM(R21:R25)</f>
        <v>136</v>
      </c>
      <c r="S26" s="577"/>
      <c r="T26" s="294">
        <f>SUM(T21:T25)</f>
        <v>137</v>
      </c>
      <c r="U26" s="291"/>
      <c r="V26" s="1400"/>
    </row>
    <row r="27" spans="1:22" s="1327" customFormat="1" ht="10.5" customHeight="1" x14ac:dyDescent="0.15">
      <c r="A27" s="2431" t="s">
        <v>158</v>
      </c>
      <c r="B27" s="2431"/>
      <c r="C27" s="2431"/>
      <c r="D27" s="2146"/>
      <c r="E27" s="1366"/>
      <c r="F27" s="1369"/>
      <c r="G27" s="1366"/>
      <c r="H27" s="1369"/>
      <c r="I27" s="1366"/>
      <c r="J27" s="1366"/>
      <c r="K27" s="1366"/>
      <c r="L27" s="1366"/>
      <c r="M27" s="1366"/>
      <c r="N27" s="1366"/>
      <c r="O27" s="1367"/>
      <c r="P27" s="374"/>
      <c r="Q27" s="1368"/>
      <c r="R27" s="1366"/>
      <c r="S27" s="1369"/>
      <c r="T27" s="1366"/>
      <c r="U27" s="1407"/>
      <c r="V27" s="1400"/>
    </row>
    <row r="28" spans="1:22" s="1327" customFormat="1" ht="10.5" customHeight="1" x14ac:dyDescent="0.15">
      <c r="A28" s="1401"/>
      <c r="B28" s="2375" t="s">
        <v>774</v>
      </c>
      <c r="C28" s="2375"/>
      <c r="D28" s="271">
        <f>E39</f>
        <v>18537</v>
      </c>
      <c r="E28" s="272" t="s">
        <v>947</v>
      </c>
      <c r="F28" s="275"/>
      <c r="G28" s="272" t="s">
        <v>947</v>
      </c>
      <c r="H28" s="275"/>
      <c r="I28" s="272" t="s">
        <v>947</v>
      </c>
      <c r="J28" s="272">
        <v>16101</v>
      </c>
      <c r="K28" s="272">
        <v>15535</v>
      </c>
      <c r="L28" s="272">
        <v>15011</v>
      </c>
      <c r="M28" s="272">
        <v>14483</v>
      </c>
      <c r="N28" s="272">
        <v>13584</v>
      </c>
      <c r="O28" s="1372"/>
      <c r="P28" s="374"/>
      <c r="Q28" s="1339"/>
      <c r="R28" s="272">
        <v>16101</v>
      </c>
      <c r="S28" s="275"/>
      <c r="T28" s="272">
        <v>13584</v>
      </c>
      <c r="U28" s="1408"/>
      <c r="V28" s="1400"/>
    </row>
    <row r="29" spans="1:22" s="1327" customFormat="1" ht="10.5" customHeight="1" x14ac:dyDescent="0.15">
      <c r="A29" s="1403"/>
      <c r="B29" s="1402"/>
      <c r="C29" s="1402" t="s">
        <v>740</v>
      </c>
      <c r="D29" s="271" t="s">
        <v>947</v>
      </c>
      <c r="E29" s="272" t="s">
        <v>947</v>
      </c>
      <c r="F29" s="275"/>
      <c r="G29" s="272" t="s">
        <v>947</v>
      </c>
      <c r="H29" s="275"/>
      <c r="I29" s="272" t="s">
        <v>947</v>
      </c>
      <c r="J29" s="272">
        <v>-144</v>
      </c>
      <c r="K29" s="272" t="s">
        <v>212</v>
      </c>
      <c r="L29" s="272" t="s">
        <v>212</v>
      </c>
      <c r="M29" s="272" t="s">
        <v>212</v>
      </c>
      <c r="N29" s="272" t="s">
        <v>212</v>
      </c>
      <c r="O29" s="1372"/>
      <c r="P29" s="374"/>
      <c r="Q29" s="1339"/>
      <c r="R29" s="272">
        <v>-144</v>
      </c>
      <c r="S29" s="275"/>
      <c r="T29" s="272" t="s">
        <v>212</v>
      </c>
      <c r="U29" s="1408"/>
      <c r="V29" s="1400"/>
    </row>
    <row r="30" spans="1:22" s="1327" customFormat="1" ht="10.5" customHeight="1" x14ac:dyDescent="0.15">
      <c r="A30" s="1403"/>
      <c r="B30" s="1402"/>
      <c r="C30" s="1402" t="s">
        <v>772</v>
      </c>
      <c r="D30" s="2141">
        <v>6</v>
      </c>
      <c r="E30" s="550" t="s">
        <v>947</v>
      </c>
      <c r="F30" s="487"/>
      <c r="G30" s="550" t="s">
        <v>947</v>
      </c>
      <c r="H30" s="487"/>
      <c r="I30" s="550" t="s">
        <v>947</v>
      </c>
      <c r="J30" s="550" t="s">
        <v>212</v>
      </c>
      <c r="K30" s="550" t="s">
        <v>212</v>
      </c>
      <c r="L30" s="550" t="s">
        <v>212</v>
      </c>
      <c r="M30" s="550" t="s">
        <v>212</v>
      </c>
      <c r="N30" s="550" t="s">
        <v>212</v>
      </c>
      <c r="O30" s="1409"/>
      <c r="P30" s="374"/>
      <c r="Q30" s="1350"/>
      <c r="R30" s="550" t="s">
        <v>212</v>
      </c>
      <c r="S30" s="487"/>
      <c r="T30" s="550" t="s">
        <v>212</v>
      </c>
      <c r="U30" s="1410"/>
      <c r="V30" s="1400"/>
    </row>
    <row r="31" spans="1:22" s="1327" customFormat="1" ht="10.5" customHeight="1" x14ac:dyDescent="0.15">
      <c r="A31" s="1401"/>
      <c r="B31" s="1402"/>
      <c r="C31" s="1402" t="s">
        <v>773</v>
      </c>
      <c r="D31" s="271">
        <f>SUM(D28:D30)</f>
        <v>18543</v>
      </c>
      <c r="E31" s="272">
        <v>18051</v>
      </c>
      <c r="F31" s="275"/>
      <c r="G31" s="272">
        <v>17412</v>
      </c>
      <c r="H31" s="275"/>
      <c r="I31" s="272">
        <v>16701</v>
      </c>
      <c r="J31" s="272">
        <f>SUM(J28:J29)</f>
        <v>15957</v>
      </c>
      <c r="K31" s="272" t="s">
        <v>212</v>
      </c>
      <c r="L31" s="272" t="s">
        <v>212</v>
      </c>
      <c r="M31" s="272" t="s">
        <v>212</v>
      </c>
      <c r="N31" s="272" t="s">
        <v>212</v>
      </c>
      <c r="O31" s="1372"/>
      <c r="P31" s="374"/>
      <c r="Q31" s="1339"/>
      <c r="R31" s="272">
        <f>SUM(R28:R29)</f>
        <v>15957</v>
      </c>
      <c r="S31" s="275"/>
      <c r="T31" s="272" t="s">
        <v>212</v>
      </c>
      <c r="U31" s="1408"/>
      <c r="V31" s="1400"/>
    </row>
    <row r="32" spans="1:22" s="1327" customFormat="1" ht="10.5" customHeight="1" x14ac:dyDescent="0.15">
      <c r="A32" s="1403"/>
      <c r="B32" s="1402"/>
      <c r="C32" s="1402" t="s">
        <v>494</v>
      </c>
      <c r="D32" s="271">
        <v>1178</v>
      </c>
      <c r="E32" s="272">
        <v>1266</v>
      </c>
      <c r="F32" s="275"/>
      <c r="G32" s="272">
        <v>1365</v>
      </c>
      <c r="H32" s="275"/>
      <c r="I32" s="272">
        <v>1313</v>
      </c>
      <c r="J32" s="272">
        <v>1323</v>
      </c>
      <c r="K32" s="1171">
        <v>1159</v>
      </c>
      <c r="L32" s="1171">
        <v>1093</v>
      </c>
      <c r="M32" s="1171">
        <v>1045</v>
      </c>
      <c r="N32" s="1171">
        <v>1402</v>
      </c>
      <c r="O32" s="273"/>
      <c r="P32" s="374"/>
      <c r="Q32" s="1376"/>
      <c r="R32" s="1171">
        <v>5267</v>
      </c>
      <c r="S32" s="275"/>
      <c r="T32" s="1171">
        <v>4699</v>
      </c>
      <c r="U32" s="279"/>
      <c r="V32" s="1400"/>
    </row>
    <row r="33" spans="1:22" s="1327" customFormat="1" ht="10.5" customHeight="1" x14ac:dyDescent="0.15">
      <c r="A33" s="1401"/>
      <c r="B33" s="1411"/>
      <c r="C33" s="1411" t="s">
        <v>189</v>
      </c>
      <c r="D33" s="2138"/>
      <c r="E33" s="301"/>
      <c r="F33" s="566"/>
      <c r="G33" s="301"/>
      <c r="H33" s="566"/>
      <c r="I33" s="301"/>
      <c r="J33" s="301"/>
      <c r="K33" s="374"/>
      <c r="L33" s="374"/>
      <c r="M33" s="374"/>
      <c r="N33" s="374"/>
      <c r="O33" s="273"/>
      <c r="P33" s="374"/>
      <c r="Q33" s="1404"/>
      <c r="R33" s="374"/>
      <c r="S33" s="566"/>
      <c r="T33" s="374"/>
      <c r="U33" s="279"/>
      <c r="V33" s="1400"/>
    </row>
    <row r="34" spans="1:22" s="1327" customFormat="1" ht="10.5" customHeight="1" x14ac:dyDescent="0.15">
      <c r="A34" s="1412"/>
      <c r="B34" s="1412"/>
      <c r="C34" s="1413" t="s">
        <v>589</v>
      </c>
      <c r="D34" s="271">
        <v>-23</v>
      </c>
      <c r="E34" s="272">
        <v>-24</v>
      </c>
      <c r="F34" s="275"/>
      <c r="G34" s="272">
        <v>-23</v>
      </c>
      <c r="H34" s="275"/>
      <c r="I34" s="272">
        <v>-24</v>
      </c>
      <c r="J34" s="272">
        <v>-18</v>
      </c>
      <c r="K34" s="374">
        <v>-24</v>
      </c>
      <c r="L34" s="374">
        <v>-9</v>
      </c>
      <c r="M34" s="374">
        <v>-10</v>
      </c>
      <c r="N34" s="374">
        <v>-9</v>
      </c>
      <c r="O34" s="273"/>
      <c r="P34" s="374"/>
      <c r="Q34" s="1341"/>
      <c r="R34" s="272">
        <v>-89</v>
      </c>
      <c r="S34" s="275"/>
      <c r="T34" s="272">
        <v>-52</v>
      </c>
      <c r="U34" s="1414"/>
      <c r="V34" s="1400"/>
    </row>
    <row r="35" spans="1:22" s="1327" customFormat="1" ht="10.5" customHeight="1" x14ac:dyDescent="0.15">
      <c r="A35" s="1415"/>
      <c r="B35" s="1415"/>
      <c r="C35" s="1402" t="s">
        <v>590</v>
      </c>
      <c r="D35" s="271">
        <v>-603</v>
      </c>
      <c r="E35" s="272">
        <v>-602</v>
      </c>
      <c r="F35" s="275"/>
      <c r="G35" s="272">
        <v>-589</v>
      </c>
      <c r="H35" s="275"/>
      <c r="I35" s="272">
        <v>-591</v>
      </c>
      <c r="J35" s="272">
        <v>-574</v>
      </c>
      <c r="K35" s="1171">
        <v>-569</v>
      </c>
      <c r="L35" s="1171">
        <v>-551</v>
      </c>
      <c r="M35" s="1171">
        <v>-508</v>
      </c>
      <c r="N35" s="1171">
        <v>-493</v>
      </c>
      <c r="O35" s="273"/>
      <c r="P35" s="374"/>
      <c r="Q35" s="1376"/>
      <c r="R35" s="272">
        <v>-2356</v>
      </c>
      <c r="S35" s="275"/>
      <c r="T35" s="272">
        <v>-2121</v>
      </c>
      <c r="U35" s="1414"/>
      <c r="V35" s="1400"/>
    </row>
    <row r="36" spans="1:22" s="1327" customFormat="1" ht="10.5" customHeight="1" x14ac:dyDescent="0.15">
      <c r="A36" s="1403"/>
      <c r="B36" s="1402"/>
      <c r="C36" s="1402" t="s">
        <v>163</v>
      </c>
      <c r="D36" s="271">
        <v>0</v>
      </c>
      <c r="E36" s="272">
        <v>-163</v>
      </c>
      <c r="F36" s="275"/>
      <c r="G36" s="272">
        <v>-150</v>
      </c>
      <c r="H36" s="275"/>
      <c r="I36" s="272">
        <v>0</v>
      </c>
      <c r="J36" s="272">
        <v>0</v>
      </c>
      <c r="K36" s="1171">
        <v>0</v>
      </c>
      <c r="L36" s="1171">
        <v>0</v>
      </c>
      <c r="M36" s="1171">
        <v>0</v>
      </c>
      <c r="N36" s="1171">
        <v>0</v>
      </c>
      <c r="O36" s="273"/>
      <c r="P36" s="374"/>
      <c r="Q36" s="1376"/>
      <c r="R36" s="272">
        <v>-313</v>
      </c>
      <c r="S36" s="275"/>
      <c r="T36" s="272">
        <v>0</v>
      </c>
      <c r="U36" s="1414"/>
      <c r="V36" s="1400"/>
    </row>
    <row r="37" spans="1:22" s="1327" customFormat="1" ht="19.5" customHeight="1" x14ac:dyDescent="0.15">
      <c r="A37" s="1403"/>
      <c r="B37" s="1406"/>
      <c r="C37" s="1406" t="s">
        <v>591</v>
      </c>
      <c r="D37" s="271">
        <v>9</v>
      </c>
      <c r="E37" s="272">
        <v>1</v>
      </c>
      <c r="F37" s="275"/>
      <c r="G37" s="272">
        <v>15</v>
      </c>
      <c r="H37" s="275"/>
      <c r="I37" s="272">
        <v>16</v>
      </c>
      <c r="J37" s="272">
        <v>17</v>
      </c>
      <c r="K37" s="1171" t="s">
        <v>212</v>
      </c>
      <c r="L37" s="1171" t="s">
        <v>212</v>
      </c>
      <c r="M37" s="1171" t="s">
        <v>212</v>
      </c>
      <c r="N37" s="1171" t="s">
        <v>212</v>
      </c>
      <c r="O37" s="273"/>
      <c r="P37" s="374"/>
      <c r="Q37" s="1376"/>
      <c r="R37" s="272">
        <v>49</v>
      </c>
      <c r="S37" s="275"/>
      <c r="T37" s="272" t="s">
        <v>212</v>
      </c>
      <c r="U37" s="1414"/>
      <c r="V37" s="1400"/>
    </row>
    <row r="38" spans="1:22" s="1327" customFormat="1" ht="10.5" customHeight="1" x14ac:dyDescent="0.15">
      <c r="A38" s="1403"/>
      <c r="B38" s="1402"/>
      <c r="C38" s="1402" t="s">
        <v>500</v>
      </c>
      <c r="D38" s="271">
        <v>-3</v>
      </c>
      <c r="E38" s="272">
        <v>8</v>
      </c>
      <c r="F38" s="2097" t="s">
        <v>803</v>
      </c>
      <c r="G38" s="272">
        <v>21</v>
      </c>
      <c r="H38" s="2097" t="s">
        <v>803</v>
      </c>
      <c r="I38" s="272">
        <v>-3</v>
      </c>
      <c r="J38" s="272">
        <v>-4</v>
      </c>
      <c r="K38" s="374">
        <v>0</v>
      </c>
      <c r="L38" s="374">
        <v>-9</v>
      </c>
      <c r="M38" s="374">
        <v>1</v>
      </c>
      <c r="N38" s="374">
        <v>-1</v>
      </c>
      <c r="O38" s="273"/>
      <c r="P38" s="374"/>
      <c r="Q38" s="1404"/>
      <c r="R38" s="374">
        <v>22</v>
      </c>
      <c r="S38" s="2097" t="s">
        <v>803</v>
      </c>
      <c r="T38" s="374">
        <v>-9</v>
      </c>
      <c r="U38" s="279"/>
      <c r="V38" s="1400"/>
    </row>
    <row r="39" spans="1:22" s="1327" customFormat="1" ht="10.5" customHeight="1" x14ac:dyDescent="0.15">
      <c r="A39" s="1416"/>
      <c r="B39" s="2437" t="s">
        <v>149</v>
      </c>
      <c r="C39" s="2437"/>
      <c r="D39" s="296">
        <f>SUM(D31:D38)</f>
        <v>19101</v>
      </c>
      <c r="E39" s="2029">
        <f>SUM(E31:E38)</f>
        <v>18537</v>
      </c>
      <c r="F39" s="577"/>
      <c r="G39" s="294">
        <f>SUM(G31:G38)</f>
        <v>18051</v>
      </c>
      <c r="H39" s="577"/>
      <c r="I39" s="294">
        <f>SUM(I31:I38)</f>
        <v>17412</v>
      </c>
      <c r="J39" s="294">
        <f t="shared" ref="J39" si="3">SUM(J31:J38)</f>
        <v>16701</v>
      </c>
      <c r="K39" s="294">
        <f>SUM(K31:K38)+K28</f>
        <v>16101</v>
      </c>
      <c r="L39" s="294">
        <f t="shared" ref="L39:N39" si="4">SUM(L31:L38)+L28</f>
        <v>15535</v>
      </c>
      <c r="M39" s="294">
        <f t="shared" si="4"/>
        <v>15011</v>
      </c>
      <c r="N39" s="294">
        <f t="shared" si="4"/>
        <v>14483</v>
      </c>
      <c r="O39" s="295"/>
      <c r="P39" s="374"/>
      <c r="Q39" s="1345"/>
      <c r="R39" s="294">
        <f>SUM(R31:R38)</f>
        <v>18537</v>
      </c>
      <c r="S39" s="577"/>
      <c r="T39" s="294">
        <f>SUM(T31:T38)+T28</f>
        <v>16101</v>
      </c>
      <c r="U39" s="291"/>
      <c r="V39" s="1400"/>
    </row>
    <row r="40" spans="1:22" ht="6" customHeight="1" x14ac:dyDescent="0.2">
      <c r="A40" s="1417"/>
      <c r="B40" s="1417"/>
      <c r="C40" s="1417"/>
      <c r="D40" s="1417"/>
      <c r="E40" s="1418"/>
      <c r="F40" s="1417"/>
      <c r="G40" s="1419"/>
      <c r="H40" s="1417"/>
      <c r="I40" s="1419"/>
      <c r="J40" s="1419"/>
      <c r="K40" s="1419"/>
      <c r="L40" s="1419"/>
      <c r="M40" s="1419"/>
      <c r="N40" s="1419"/>
      <c r="O40" s="1419"/>
      <c r="P40" s="1419"/>
      <c r="Q40" s="1420"/>
      <c r="R40" s="1419"/>
      <c r="S40" s="1417"/>
      <c r="T40" s="1417"/>
      <c r="U40" s="1421"/>
      <c r="V40" s="1417"/>
    </row>
    <row r="41" spans="1:22" s="1392" customFormat="1" ht="8.25" customHeight="1" x14ac:dyDescent="0.15">
      <c r="A41" s="2436" t="s">
        <v>164</v>
      </c>
      <c r="B41" s="2436"/>
      <c r="C41" s="2436"/>
      <c r="D41" s="2436"/>
      <c r="E41" s="2436"/>
      <c r="F41" s="2436"/>
      <c r="G41" s="2436"/>
      <c r="H41" s="2436"/>
      <c r="I41" s="2436"/>
      <c r="J41" s="2436"/>
      <c r="K41" s="2436"/>
      <c r="L41" s="2436"/>
      <c r="M41" s="2436"/>
      <c r="N41" s="2436"/>
      <c r="O41" s="2436"/>
      <c r="P41" s="2436"/>
      <c r="Q41" s="2436"/>
      <c r="R41" s="2436"/>
      <c r="S41" s="2436"/>
      <c r="T41" s="2436"/>
      <c r="U41" s="2436"/>
      <c r="V41" s="1422"/>
    </row>
    <row r="42" spans="1:22" s="1392" customFormat="1" ht="6.75" customHeight="1" x14ac:dyDescent="0.15">
      <c r="A42" s="2434"/>
      <c r="B42" s="2434"/>
      <c r="C42" s="2434"/>
      <c r="D42" s="2434"/>
      <c r="E42" s="2434"/>
      <c r="F42" s="2434"/>
      <c r="G42" s="2434"/>
      <c r="H42" s="2434"/>
      <c r="I42" s="2434"/>
      <c r="J42" s="2434"/>
      <c r="K42" s="2434"/>
      <c r="L42" s="2434"/>
      <c r="M42" s="2434"/>
      <c r="N42" s="2434"/>
      <c r="O42" s="2434"/>
      <c r="P42" s="2434"/>
      <c r="Q42" s="2434"/>
      <c r="R42" s="2434"/>
      <c r="S42" s="2434"/>
      <c r="T42" s="2434"/>
      <c r="U42" s="2434"/>
      <c r="V42" s="1422"/>
    </row>
    <row r="43" spans="1:22" s="1392" customFormat="1" ht="9" customHeight="1" x14ac:dyDescent="0.15">
      <c r="A43" s="2433" t="s">
        <v>53</v>
      </c>
      <c r="B43" s="2433"/>
      <c r="C43" s="2433"/>
      <c r="D43" s="2433"/>
      <c r="E43" s="2433"/>
      <c r="F43" s="2433"/>
      <c r="G43" s="2433"/>
      <c r="H43" s="2433"/>
      <c r="I43" s="2433"/>
      <c r="J43" s="2433"/>
      <c r="K43" s="2433"/>
      <c r="L43" s="2433"/>
      <c r="M43" s="2433"/>
      <c r="N43" s="2433"/>
      <c r="O43" s="2433"/>
      <c r="P43" s="2433"/>
      <c r="Q43" s="2433"/>
      <c r="R43" s="2433"/>
      <c r="S43" s="2433"/>
      <c r="T43" s="2433"/>
      <c r="U43" s="2433"/>
      <c r="V43" s="1422"/>
    </row>
  </sheetData>
  <mergeCells count="18">
    <mergeCell ref="A43:U43"/>
    <mergeCell ref="A42:U42"/>
    <mergeCell ref="E3:N3"/>
    <mergeCell ref="A41:U41"/>
    <mergeCell ref="B21:C21"/>
    <mergeCell ref="B19:C19"/>
    <mergeCell ref="B28:C28"/>
    <mergeCell ref="B39:C39"/>
    <mergeCell ref="A1:U1"/>
    <mergeCell ref="A3:C3"/>
    <mergeCell ref="A20:C20"/>
    <mergeCell ref="A27:C27"/>
    <mergeCell ref="B26:C26"/>
    <mergeCell ref="A6:C6"/>
    <mergeCell ref="B10:C10"/>
    <mergeCell ref="A11:C11"/>
    <mergeCell ref="B7:C7"/>
    <mergeCell ref="B12:C12"/>
  </mergeCells>
  <printOptions horizontalCentered="1"/>
  <pageMargins left="0.23622047244094491" right="0.23622047244094491" top="0.27559055118110237" bottom="0.23622047244094491" header="0.15748031496062992" footer="0.11811023622047245"/>
  <pageSetup scale="9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zoomScaleNormal="100" zoomScaleSheetLayoutView="100" workbookViewId="0">
      <selection activeCell="C13" sqref="C13"/>
    </sheetView>
  </sheetViews>
  <sheetFormatPr defaultColWidth="9.140625" defaultRowHeight="12.75" x14ac:dyDescent="0.2"/>
  <cols>
    <col min="1" max="1" width="2.7109375" style="1316" customWidth="1"/>
    <col min="2" max="2" width="2.140625" style="1316" customWidth="1"/>
    <col min="3" max="3" width="70" style="1316" customWidth="1"/>
    <col min="4" max="4" width="7.85546875" style="1316" bestFit="1" customWidth="1"/>
    <col min="5" max="5" width="6.140625" style="1393" customWidth="1"/>
    <col min="6" max="12" width="6.140625" style="1394" customWidth="1"/>
    <col min="13" max="13" width="1.28515625" style="1394" customWidth="1"/>
    <col min="14" max="14" width="1.7109375" style="1394" customWidth="1"/>
    <col min="15" max="15" width="1.28515625" style="1395" customWidth="1"/>
    <col min="16" max="16" width="6.140625" style="1394" customWidth="1"/>
    <col min="17" max="17" width="6.140625" style="1316" customWidth="1"/>
    <col min="18" max="18" width="1.28515625" style="1396" customWidth="1"/>
    <col min="19" max="20" width="9.140625" style="1316" customWidth="1"/>
    <col min="21" max="21" width="9.140625" style="1317" customWidth="1"/>
    <col min="22" max="23" width="9.140625" style="1318" customWidth="1"/>
    <col min="24" max="31" width="9.140625" style="1316" customWidth="1"/>
    <col min="32" max="32" width="9.140625" style="1319" customWidth="1"/>
    <col min="33" max="33" width="9.140625" style="1318" customWidth="1"/>
    <col min="34" max="34" width="9.140625" style="1316" customWidth="1"/>
    <col min="35" max="16384" width="9.140625" style="1316"/>
  </cols>
  <sheetData>
    <row r="1" spans="1:33" s="2007" customFormat="1" ht="15.75" customHeight="1" x14ac:dyDescent="0.25">
      <c r="A1" s="2430" t="s">
        <v>305</v>
      </c>
      <c r="B1" s="2430"/>
      <c r="C1" s="2430"/>
      <c r="D1" s="2430"/>
      <c r="E1" s="2430"/>
      <c r="F1" s="2430"/>
      <c r="G1" s="2430"/>
      <c r="H1" s="2430"/>
      <c r="I1" s="2430"/>
      <c r="J1" s="2430"/>
      <c r="K1" s="2430"/>
      <c r="L1" s="2430"/>
      <c r="M1" s="2430"/>
      <c r="N1" s="2430"/>
      <c r="O1" s="2430"/>
      <c r="P1" s="2430"/>
      <c r="Q1" s="2430"/>
      <c r="R1" s="2430"/>
      <c r="V1" s="2008"/>
      <c r="W1" s="2008"/>
      <c r="AF1" s="2009"/>
      <c r="AG1" s="2008"/>
    </row>
    <row r="2" spans="1:33" ht="8.25" customHeight="1" x14ac:dyDescent="0.2">
      <c r="A2" s="1320"/>
      <c r="B2" s="1320"/>
      <c r="C2" s="1320"/>
      <c r="D2" s="1321"/>
      <c r="E2" s="1321"/>
      <c r="F2" s="1321"/>
      <c r="G2" s="1321"/>
      <c r="H2" s="1321"/>
      <c r="I2" s="1321"/>
      <c r="J2" s="1321"/>
      <c r="K2" s="1321"/>
      <c r="L2" s="1321"/>
      <c r="M2" s="1322"/>
      <c r="N2" s="1321"/>
      <c r="O2" s="1321"/>
      <c r="P2" s="1180"/>
      <c r="Q2" s="1180"/>
      <c r="R2" s="1180"/>
    </row>
    <row r="3" spans="1:33" s="1327" customFormat="1" ht="10.5" customHeight="1" x14ac:dyDescent="0.15">
      <c r="A3" s="2287" t="s">
        <v>480</v>
      </c>
      <c r="B3" s="2287"/>
      <c r="C3" s="2287"/>
      <c r="D3" s="1323"/>
      <c r="E3" s="2435"/>
      <c r="F3" s="2435"/>
      <c r="G3" s="2435"/>
      <c r="H3" s="2435"/>
      <c r="I3" s="2435"/>
      <c r="J3" s="2435"/>
      <c r="K3" s="2435"/>
      <c r="L3" s="2435"/>
      <c r="M3" s="1324"/>
      <c r="N3" s="1325"/>
      <c r="O3" s="1326"/>
      <c r="P3" s="238" t="s">
        <v>584</v>
      </c>
      <c r="Q3" s="238" t="s">
        <v>22</v>
      </c>
      <c r="R3" s="380"/>
    </row>
    <row r="4" spans="1:33" s="1327" customFormat="1" ht="10.5" customHeight="1" x14ac:dyDescent="0.15">
      <c r="A4" s="1328"/>
      <c r="B4" s="1328"/>
      <c r="C4" s="1328"/>
      <c r="D4" s="240" t="s">
        <v>726</v>
      </c>
      <c r="E4" s="241" t="s">
        <v>662</v>
      </c>
      <c r="F4" s="241" t="s">
        <v>633</v>
      </c>
      <c r="G4" s="241" t="s">
        <v>580</v>
      </c>
      <c r="H4" s="241" t="s">
        <v>225</v>
      </c>
      <c r="I4" s="241" t="s">
        <v>481</v>
      </c>
      <c r="J4" s="241" t="s">
        <v>482</v>
      </c>
      <c r="K4" s="241" t="s">
        <v>483</v>
      </c>
      <c r="L4" s="241" t="s">
        <v>484</v>
      </c>
      <c r="M4" s="1329"/>
      <c r="N4" s="660"/>
      <c r="O4" s="1330"/>
      <c r="P4" s="241" t="s">
        <v>23</v>
      </c>
      <c r="Q4" s="241" t="s">
        <v>23</v>
      </c>
      <c r="R4" s="242"/>
    </row>
    <row r="5" spans="1:33" s="1327" customFormat="1" ht="3.75" customHeight="1" x14ac:dyDescent="0.15">
      <c r="A5" s="1331"/>
      <c r="B5" s="1331"/>
      <c r="C5" s="1331"/>
      <c r="D5" s="235"/>
      <c r="E5" s="235"/>
      <c r="F5" s="235"/>
      <c r="G5" s="235"/>
      <c r="H5" s="235"/>
      <c r="I5" s="235"/>
      <c r="J5" s="235"/>
      <c r="K5" s="235"/>
      <c r="L5" s="235"/>
      <c r="M5" s="235"/>
      <c r="N5" s="235"/>
      <c r="O5" s="235"/>
      <c r="P5" s="687"/>
      <c r="Q5" s="687"/>
      <c r="R5" s="235"/>
    </row>
    <row r="6" spans="1:33" s="1327" customFormat="1" ht="10.5" customHeight="1" x14ac:dyDescent="0.15">
      <c r="A6" s="2299" t="s">
        <v>306</v>
      </c>
      <c r="B6" s="2299"/>
      <c r="C6" s="2299"/>
      <c r="D6" s="1332"/>
      <c r="E6" s="1159"/>
      <c r="F6" s="1159"/>
      <c r="G6" s="1159"/>
      <c r="H6" s="1159"/>
      <c r="I6" s="1159"/>
      <c r="J6" s="1159"/>
      <c r="K6" s="1159"/>
      <c r="L6" s="1159"/>
      <c r="M6" s="1333"/>
      <c r="N6" s="303"/>
      <c r="O6" s="1158"/>
      <c r="P6" s="1334"/>
      <c r="Q6" s="1334"/>
      <c r="R6" s="584"/>
    </row>
    <row r="7" spans="1:33" s="1327" customFormat="1" ht="19.5" customHeight="1" x14ac:dyDescent="0.15">
      <c r="A7" s="2448" t="s">
        <v>537</v>
      </c>
      <c r="B7" s="2449"/>
      <c r="C7" s="2449"/>
      <c r="D7" s="1335"/>
      <c r="E7" s="303"/>
      <c r="F7" s="303"/>
      <c r="G7" s="303"/>
      <c r="H7" s="303"/>
      <c r="I7" s="303"/>
      <c r="J7" s="303"/>
      <c r="K7" s="303"/>
      <c r="L7" s="303"/>
      <c r="M7" s="587"/>
      <c r="N7" s="303"/>
      <c r="O7" s="1336"/>
      <c r="P7" s="545"/>
      <c r="Q7" s="545"/>
      <c r="R7" s="547"/>
    </row>
    <row r="8" spans="1:33" s="1327" customFormat="1" ht="10.5" customHeight="1" x14ac:dyDescent="0.15">
      <c r="A8" s="1337"/>
      <c r="B8" s="2440" t="s">
        <v>289</v>
      </c>
      <c r="C8" s="2440"/>
      <c r="D8" s="1335"/>
      <c r="E8" s="303"/>
      <c r="F8" s="303"/>
      <c r="G8" s="303"/>
      <c r="H8" s="303"/>
      <c r="I8" s="303"/>
      <c r="J8" s="303"/>
      <c r="K8" s="303"/>
      <c r="L8" s="303"/>
      <c r="M8" s="587"/>
      <c r="N8" s="303"/>
      <c r="O8" s="1336"/>
      <c r="P8" s="545"/>
      <c r="Q8" s="545"/>
      <c r="R8" s="547"/>
    </row>
    <row r="9" spans="1:33" s="1327" customFormat="1" ht="10.5" customHeight="1" x14ac:dyDescent="0.15">
      <c r="A9" s="456"/>
      <c r="B9" s="456"/>
      <c r="C9" s="1166" t="s">
        <v>138</v>
      </c>
      <c r="D9" s="271">
        <f>E11</f>
        <v>1024</v>
      </c>
      <c r="E9" s="272">
        <f>F11</f>
        <v>843</v>
      </c>
      <c r="F9" s="272">
        <v>692</v>
      </c>
      <c r="G9" s="272">
        <v>156</v>
      </c>
      <c r="H9" s="272">
        <v>738</v>
      </c>
      <c r="I9" s="272">
        <v>307</v>
      </c>
      <c r="J9" s="272">
        <v>1364</v>
      </c>
      <c r="K9" s="272">
        <v>861</v>
      </c>
      <c r="L9" s="272">
        <v>1114</v>
      </c>
      <c r="M9" s="1338"/>
      <c r="N9" s="374"/>
      <c r="O9" s="1339"/>
      <c r="P9" s="276">
        <v>738</v>
      </c>
      <c r="Q9" s="276">
        <v>1114</v>
      </c>
      <c r="R9" s="1340"/>
    </row>
    <row r="10" spans="1:33" s="1327" customFormat="1" ht="10.5" customHeight="1" x14ac:dyDescent="0.15">
      <c r="A10" s="277"/>
      <c r="B10" s="277"/>
      <c r="C10" s="680" t="s">
        <v>592</v>
      </c>
      <c r="D10" s="271">
        <v>-28</v>
      </c>
      <c r="E10" s="272">
        <v>181</v>
      </c>
      <c r="F10" s="272">
        <v>151</v>
      </c>
      <c r="G10" s="272">
        <v>536</v>
      </c>
      <c r="H10" s="272">
        <v>-582</v>
      </c>
      <c r="I10" s="374">
        <v>431</v>
      </c>
      <c r="J10" s="374">
        <v>-1057</v>
      </c>
      <c r="K10" s="374">
        <v>503</v>
      </c>
      <c r="L10" s="374">
        <v>-253</v>
      </c>
      <c r="M10" s="273"/>
      <c r="N10" s="374"/>
      <c r="O10" s="1341"/>
      <c r="P10" s="303">
        <v>286</v>
      </c>
      <c r="Q10" s="303">
        <v>-376</v>
      </c>
      <c r="R10" s="547"/>
    </row>
    <row r="11" spans="1:33" s="1327" customFormat="1" ht="10.5" customHeight="1" x14ac:dyDescent="0.15">
      <c r="A11" s="1342"/>
      <c r="B11" s="1343"/>
      <c r="C11" s="1344" t="s">
        <v>149</v>
      </c>
      <c r="D11" s="296">
        <f>SUM(D9:D10)</f>
        <v>996</v>
      </c>
      <c r="E11" s="2029">
        <f>SUM(E9:E10)</f>
        <v>1024</v>
      </c>
      <c r="F11" s="2029">
        <f>SUM(F9:F10)</f>
        <v>843</v>
      </c>
      <c r="G11" s="2029">
        <f>SUM(G9:G10)</f>
        <v>692</v>
      </c>
      <c r="H11" s="2029">
        <f t="shared" ref="H11:L11" si="0">SUM(H9:H10)</f>
        <v>156</v>
      </c>
      <c r="I11" s="2029">
        <f t="shared" si="0"/>
        <v>738</v>
      </c>
      <c r="J11" s="2029">
        <f t="shared" si="0"/>
        <v>307</v>
      </c>
      <c r="K11" s="2029">
        <f t="shared" si="0"/>
        <v>1364</v>
      </c>
      <c r="L11" s="2029">
        <f t="shared" si="0"/>
        <v>861</v>
      </c>
      <c r="M11" s="295"/>
      <c r="N11" s="374"/>
      <c r="O11" s="1345"/>
      <c r="P11" s="578">
        <f t="shared" ref="P11" si="1">SUM(P9:P10)</f>
        <v>1024</v>
      </c>
      <c r="Q11" s="578">
        <f t="shared" ref="Q11" si="2">SUM(Q9:Q10)</f>
        <v>738</v>
      </c>
      <c r="R11" s="571"/>
    </row>
    <row r="12" spans="1:33" s="1327" customFormat="1" ht="10.5" customHeight="1" x14ac:dyDescent="0.15">
      <c r="A12" s="1346"/>
      <c r="B12" s="2439" t="s">
        <v>307</v>
      </c>
      <c r="C12" s="2439"/>
      <c r="D12" s="302"/>
      <c r="E12" s="374"/>
      <c r="F12" s="374"/>
      <c r="G12" s="374"/>
      <c r="H12" s="374"/>
      <c r="I12" s="374"/>
      <c r="J12" s="374"/>
      <c r="K12" s="374"/>
      <c r="L12" s="374"/>
      <c r="M12" s="273"/>
      <c r="N12" s="374"/>
      <c r="O12" s="1341"/>
      <c r="P12" s="545"/>
      <c r="Q12" s="545"/>
      <c r="R12" s="547"/>
    </row>
    <row r="13" spans="1:33" s="1327" customFormat="1" ht="18.75" customHeight="1" x14ac:dyDescent="0.15">
      <c r="A13" s="1337"/>
      <c r="B13" s="1347"/>
      <c r="C13" s="1348" t="s">
        <v>637</v>
      </c>
      <c r="D13" s="302"/>
      <c r="E13" s="374"/>
      <c r="F13" s="374"/>
      <c r="G13" s="374"/>
      <c r="H13" s="374"/>
      <c r="I13" s="374"/>
      <c r="J13" s="374"/>
      <c r="K13" s="374"/>
      <c r="L13" s="374"/>
      <c r="M13" s="273"/>
      <c r="N13" s="374"/>
      <c r="O13" s="1341"/>
      <c r="P13" s="303"/>
      <c r="Q13" s="303"/>
      <c r="R13" s="547"/>
    </row>
    <row r="14" spans="1:33" s="1327" customFormat="1" ht="10.5" customHeight="1" x14ac:dyDescent="0.15">
      <c r="A14" s="456"/>
      <c r="B14" s="456"/>
      <c r="C14" s="1166" t="s">
        <v>139</v>
      </c>
      <c r="D14" s="271" t="s">
        <v>947</v>
      </c>
      <c r="E14" s="272" t="s">
        <v>947</v>
      </c>
      <c r="F14" s="272" t="s">
        <v>947</v>
      </c>
      <c r="G14" s="272" t="s">
        <v>947</v>
      </c>
      <c r="H14" s="272">
        <v>60</v>
      </c>
      <c r="I14" s="272">
        <v>84</v>
      </c>
      <c r="J14" s="272">
        <v>126</v>
      </c>
      <c r="K14" s="272">
        <v>91</v>
      </c>
      <c r="L14" s="272">
        <v>161</v>
      </c>
      <c r="M14" s="1338"/>
      <c r="N14" s="374"/>
      <c r="O14" s="1339"/>
      <c r="P14" s="276">
        <v>60</v>
      </c>
      <c r="Q14" s="276">
        <v>161</v>
      </c>
      <c r="R14" s="1340"/>
    </row>
    <row r="15" spans="1:33" s="1327" customFormat="1" ht="10.5" customHeight="1" x14ac:dyDescent="0.15">
      <c r="A15" s="277"/>
      <c r="B15" s="277"/>
      <c r="C15" s="680" t="s">
        <v>739</v>
      </c>
      <c r="D15" s="2141" t="s">
        <v>947</v>
      </c>
      <c r="E15" s="550" t="s">
        <v>212</v>
      </c>
      <c r="F15" s="550" t="s">
        <v>212</v>
      </c>
      <c r="G15" s="550" t="s">
        <v>212</v>
      </c>
      <c r="H15" s="550">
        <v>-28</v>
      </c>
      <c r="I15" s="550" t="s">
        <v>212</v>
      </c>
      <c r="J15" s="550" t="s">
        <v>212</v>
      </c>
      <c r="K15" s="550" t="s">
        <v>212</v>
      </c>
      <c r="L15" s="550" t="s">
        <v>212</v>
      </c>
      <c r="M15" s="1349"/>
      <c r="N15" s="374"/>
      <c r="O15" s="1350"/>
      <c r="P15" s="488">
        <v>-28</v>
      </c>
      <c r="Q15" s="488" t="s">
        <v>212</v>
      </c>
      <c r="R15" s="1351"/>
    </row>
    <row r="16" spans="1:33" s="1327" customFormat="1" ht="10.5" customHeight="1" x14ac:dyDescent="0.15">
      <c r="A16" s="277"/>
      <c r="B16" s="277"/>
      <c r="C16" s="680" t="s">
        <v>191</v>
      </c>
      <c r="D16" s="271">
        <f>E18</f>
        <v>-139</v>
      </c>
      <c r="E16" s="272">
        <f>F18</f>
        <v>-111</v>
      </c>
      <c r="F16" s="272">
        <v>-80</v>
      </c>
      <c r="G16" s="272">
        <v>-19</v>
      </c>
      <c r="H16" s="272">
        <f>SUM(H14:H15)</f>
        <v>32</v>
      </c>
      <c r="I16" s="272" t="s">
        <v>212</v>
      </c>
      <c r="J16" s="272" t="s">
        <v>212</v>
      </c>
      <c r="K16" s="272" t="s">
        <v>212</v>
      </c>
      <c r="L16" s="272" t="s">
        <v>212</v>
      </c>
      <c r="M16" s="1338"/>
      <c r="N16" s="374"/>
      <c r="O16" s="1339"/>
      <c r="P16" s="276">
        <f>SUM(P14:P15)</f>
        <v>32</v>
      </c>
      <c r="Q16" s="276" t="s">
        <v>212</v>
      </c>
      <c r="R16" s="1340"/>
    </row>
    <row r="17" spans="1:18" s="1327" customFormat="1" ht="10.5" customHeight="1" x14ac:dyDescent="0.15">
      <c r="A17" s="277"/>
      <c r="B17" s="277"/>
      <c r="C17" s="680" t="s">
        <v>593</v>
      </c>
      <c r="D17" s="271">
        <v>92</v>
      </c>
      <c r="E17" s="272">
        <v>-28</v>
      </c>
      <c r="F17" s="272">
        <v>-31</v>
      </c>
      <c r="G17" s="272">
        <v>-61</v>
      </c>
      <c r="H17" s="272">
        <v>-51</v>
      </c>
      <c r="I17" s="374">
        <v>-24</v>
      </c>
      <c r="J17" s="374">
        <v>-42</v>
      </c>
      <c r="K17" s="374">
        <v>35</v>
      </c>
      <c r="L17" s="374">
        <v>-70</v>
      </c>
      <c r="M17" s="273"/>
      <c r="N17" s="374"/>
      <c r="O17" s="1341"/>
      <c r="P17" s="303">
        <v>-171</v>
      </c>
      <c r="Q17" s="303">
        <v>-101</v>
      </c>
      <c r="R17" s="547"/>
    </row>
    <row r="18" spans="1:18" s="1327" customFormat="1" ht="10.5" customHeight="1" x14ac:dyDescent="0.15">
      <c r="A18" s="1342"/>
      <c r="B18" s="1343"/>
      <c r="C18" s="1344" t="s">
        <v>149</v>
      </c>
      <c r="D18" s="296">
        <f>SUM(D16:D17)</f>
        <v>-47</v>
      </c>
      <c r="E18" s="2029">
        <f>SUM(E16:E17)</f>
        <v>-139</v>
      </c>
      <c r="F18" s="2029">
        <f>SUM(F16:F17)</f>
        <v>-111</v>
      </c>
      <c r="G18" s="2029">
        <f>SUM(G16:G17)</f>
        <v>-80</v>
      </c>
      <c r="H18" s="2029">
        <f t="shared" ref="H18" si="3">SUM(H16:H17)</f>
        <v>-19</v>
      </c>
      <c r="I18" s="2029">
        <f>I17+I14</f>
        <v>60</v>
      </c>
      <c r="J18" s="2029">
        <f t="shared" ref="J18:L18" si="4">J17+J14</f>
        <v>84</v>
      </c>
      <c r="K18" s="2029">
        <f t="shared" si="4"/>
        <v>126</v>
      </c>
      <c r="L18" s="2029">
        <f t="shared" si="4"/>
        <v>91</v>
      </c>
      <c r="M18" s="295"/>
      <c r="N18" s="374"/>
      <c r="O18" s="1345"/>
      <c r="P18" s="298">
        <f>P17+P16</f>
        <v>-139</v>
      </c>
      <c r="Q18" s="298">
        <f t="shared" ref="Q18" si="5">Q17+Q14</f>
        <v>60</v>
      </c>
      <c r="R18" s="571"/>
    </row>
    <row r="19" spans="1:18" s="1327" customFormat="1" ht="10.5" customHeight="1" x14ac:dyDescent="0.15">
      <c r="A19" s="1352"/>
      <c r="B19" s="2439" t="s">
        <v>308</v>
      </c>
      <c r="C19" s="2439"/>
      <c r="D19" s="302"/>
      <c r="E19" s="374"/>
      <c r="F19" s="374"/>
      <c r="G19" s="374"/>
      <c r="H19" s="374"/>
      <c r="I19" s="374"/>
      <c r="J19" s="374"/>
      <c r="K19" s="374"/>
      <c r="L19" s="374"/>
      <c r="M19" s="273"/>
      <c r="N19" s="374"/>
      <c r="O19" s="1341"/>
      <c r="P19" s="303"/>
      <c r="Q19" s="303"/>
      <c r="R19" s="547"/>
    </row>
    <row r="20" spans="1:18" s="1327" customFormat="1" ht="10.5" customHeight="1" x14ac:dyDescent="0.15">
      <c r="A20" s="456"/>
      <c r="B20" s="456"/>
      <c r="C20" s="1166" t="s">
        <v>138</v>
      </c>
      <c r="D20" s="271">
        <f>E22</f>
        <v>-18</v>
      </c>
      <c r="E20" s="272">
        <f>F22</f>
        <v>10</v>
      </c>
      <c r="F20" s="272">
        <v>0</v>
      </c>
      <c r="G20" s="272">
        <v>39</v>
      </c>
      <c r="H20" s="272">
        <v>33</v>
      </c>
      <c r="I20" s="272">
        <v>27</v>
      </c>
      <c r="J20" s="272">
        <v>46</v>
      </c>
      <c r="K20" s="272">
        <v>38</v>
      </c>
      <c r="L20" s="272">
        <v>23</v>
      </c>
      <c r="M20" s="1338"/>
      <c r="N20" s="374"/>
      <c r="O20" s="1339"/>
      <c r="P20" s="276">
        <v>33</v>
      </c>
      <c r="Q20" s="276">
        <v>23</v>
      </c>
      <c r="R20" s="1340"/>
    </row>
    <row r="21" spans="1:18" s="1327" customFormat="1" ht="10.5" customHeight="1" x14ac:dyDescent="0.15">
      <c r="A21" s="277"/>
      <c r="B21" s="277"/>
      <c r="C21" s="680" t="s">
        <v>594</v>
      </c>
      <c r="D21" s="1170">
        <v>43</v>
      </c>
      <c r="E21" s="1171">
        <v>-28</v>
      </c>
      <c r="F21" s="1171">
        <v>10</v>
      </c>
      <c r="G21" s="1171">
        <v>-39</v>
      </c>
      <c r="H21" s="1171">
        <v>6</v>
      </c>
      <c r="I21" s="374">
        <v>6</v>
      </c>
      <c r="J21" s="374">
        <v>-19</v>
      </c>
      <c r="K21" s="374">
        <v>8</v>
      </c>
      <c r="L21" s="374">
        <v>15</v>
      </c>
      <c r="M21" s="273"/>
      <c r="N21" s="374"/>
      <c r="O21" s="1341"/>
      <c r="P21" s="303">
        <v>-51</v>
      </c>
      <c r="Q21" s="303">
        <v>10</v>
      </c>
      <c r="R21" s="547"/>
    </row>
    <row r="22" spans="1:18" s="1327" customFormat="1" ht="10.5" customHeight="1" x14ac:dyDescent="0.15">
      <c r="A22" s="1342"/>
      <c r="B22" s="1343"/>
      <c r="C22" s="1344" t="s">
        <v>149</v>
      </c>
      <c r="D22" s="296">
        <f>SUM(D20:D21)</f>
        <v>25</v>
      </c>
      <c r="E22" s="2029">
        <f>SUM(E20:E21)</f>
        <v>-18</v>
      </c>
      <c r="F22" s="2029">
        <f>SUM(F20:F21)</f>
        <v>10</v>
      </c>
      <c r="G22" s="2029">
        <f>SUM(G20:G21)</f>
        <v>0</v>
      </c>
      <c r="H22" s="2029">
        <f t="shared" ref="H22:L22" si="6">SUM(H20:H21)</f>
        <v>39</v>
      </c>
      <c r="I22" s="2029">
        <f t="shared" si="6"/>
        <v>33</v>
      </c>
      <c r="J22" s="2029">
        <f t="shared" si="6"/>
        <v>27</v>
      </c>
      <c r="K22" s="2029">
        <f t="shared" si="6"/>
        <v>46</v>
      </c>
      <c r="L22" s="2029">
        <f t="shared" si="6"/>
        <v>38</v>
      </c>
      <c r="M22" s="295"/>
      <c r="N22" s="374"/>
      <c r="O22" s="1345"/>
      <c r="P22" s="298">
        <f t="shared" ref="P22" si="7">SUM(P20:P21)</f>
        <v>-18</v>
      </c>
      <c r="Q22" s="298">
        <f t="shared" ref="Q22" si="8">SUM(Q20:Q21)</f>
        <v>33</v>
      </c>
      <c r="R22" s="571"/>
    </row>
    <row r="23" spans="1:18" s="1327" customFormat="1" ht="19.5" customHeight="1" x14ac:dyDescent="0.15">
      <c r="A23" s="2444" t="s">
        <v>588</v>
      </c>
      <c r="B23" s="2445"/>
      <c r="C23" s="2445"/>
      <c r="D23" s="302"/>
      <c r="E23" s="374"/>
      <c r="F23" s="374"/>
      <c r="G23" s="374"/>
      <c r="H23" s="374"/>
      <c r="I23" s="374"/>
      <c r="J23" s="374"/>
      <c r="K23" s="374"/>
      <c r="L23" s="374"/>
      <c r="M23" s="273"/>
      <c r="N23" s="374"/>
      <c r="O23" s="1341"/>
      <c r="P23" s="303"/>
      <c r="Q23" s="303"/>
      <c r="R23" s="547"/>
    </row>
    <row r="24" spans="1:18" s="1327" customFormat="1" ht="18.75" customHeight="1" x14ac:dyDescent="0.15">
      <c r="A24" s="1353"/>
      <c r="B24" s="2442" t="s">
        <v>587</v>
      </c>
      <c r="C24" s="2443"/>
      <c r="D24" s="302"/>
      <c r="E24" s="374"/>
      <c r="F24" s="374"/>
      <c r="G24" s="374"/>
      <c r="H24" s="374"/>
      <c r="I24" s="374"/>
      <c r="J24" s="374"/>
      <c r="K24" s="374"/>
      <c r="L24" s="374"/>
      <c r="M24" s="273"/>
      <c r="N24" s="374"/>
      <c r="O24" s="1341"/>
      <c r="P24" s="303"/>
      <c r="Q24" s="303"/>
      <c r="R24" s="547"/>
    </row>
    <row r="25" spans="1:18" s="1327" customFormat="1" ht="10.5" customHeight="1" x14ac:dyDescent="0.15">
      <c r="A25" s="1354"/>
      <c r="B25" s="1355"/>
      <c r="C25" s="1355" t="s">
        <v>138</v>
      </c>
      <c r="D25" s="271">
        <f>E27</f>
        <v>-143</v>
      </c>
      <c r="E25" s="272">
        <f>F27</f>
        <v>-48</v>
      </c>
      <c r="F25" s="272">
        <v>-267</v>
      </c>
      <c r="G25" s="272">
        <v>-262</v>
      </c>
      <c r="H25" s="272">
        <v>-369</v>
      </c>
      <c r="I25" s="272">
        <v>-244</v>
      </c>
      <c r="J25" s="272">
        <v>-447</v>
      </c>
      <c r="K25" s="272">
        <v>-289</v>
      </c>
      <c r="L25" s="272">
        <v>-508</v>
      </c>
      <c r="M25" s="273"/>
      <c r="N25" s="374"/>
      <c r="O25" s="1339"/>
      <c r="P25" s="276">
        <v>-369</v>
      </c>
      <c r="Q25" s="276">
        <v>-508</v>
      </c>
      <c r="R25" s="547"/>
    </row>
    <row r="26" spans="1:18" s="1327" customFormat="1" ht="10.5" customHeight="1" x14ac:dyDescent="0.15">
      <c r="A26" s="1356"/>
      <c r="B26" s="1357"/>
      <c r="C26" s="1357" t="s">
        <v>595</v>
      </c>
      <c r="D26" s="1170">
        <v>-135</v>
      </c>
      <c r="E26" s="1171">
        <v>-95</v>
      </c>
      <c r="F26" s="1171">
        <v>219</v>
      </c>
      <c r="G26" s="1171">
        <v>-5</v>
      </c>
      <c r="H26" s="1171">
        <v>107</v>
      </c>
      <c r="I26" s="374">
        <v>-125</v>
      </c>
      <c r="J26" s="374">
        <v>203</v>
      </c>
      <c r="K26" s="374">
        <v>-158</v>
      </c>
      <c r="L26" s="374">
        <v>219</v>
      </c>
      <c r="M26" s="273"/>
      <c r="N26" s="374"/>
      <c r="O26" s="1341"/>
      <c r="P26" s="303">
        <v>226</v>
      </c>
      <c r="Q26" s="303">
        <v>139</v>
      </c>
      <c r="R26" s="547"/>
    </row>
    <row r="27" spans="1:18" s="1327" customFormat="1" ht="10.5" customHeight="1" x14ac:dyDescent="0.15">
      <c r="A27" s="1356"/>
      <c r="B27" s="1357"/>
      <c r="C27" s="1357" t="s">
        <v>149</v>
      </c>
      <c r="D27" s="296">
        <f>SUM(D25:D26)</f>
        <v>-278</v>
      </c>
      <c r="E27" s="2029">
        <f>SUM(E25:E26)</f>
        <v>-143</v>
      </c>
      <c r="F27" s="2029">
        <f>SUM(F25:F26)</f>
        <v>-48</v>
      </c>
      <c r="G27" s="2029">
        <f>SUM(G25:G26)</f>
        <v>-267</v>
      </c>
      <c r="H27" s="2029">
        <f t="shared" ref="H27:L27" si="9">SUM(H25:H26)</f>
        <v>-262</v>
      </c>
      <c r="I27" s="2029">
        <f t="shared" si="9"/>
        <v>-369</v>
      </c>
      <c r="J27" s="2029">
        <f t="shared" si="9"/>
        <v>-244</v>
      </c>
      <c r="K27" s="2029">
        <f t="shared" si="9"/>
        <v>-447</v>
      </c>
      <c r="L27" s="2029">
        <f t="shared" si="9"/>
        <v>-289</v>
      </c>
      <c r="M27" s="295"/>
      <c r="N27" s="374"/>
      <c r="O27" s="1345"/>
      <c r="P27" s="298">
        <f t="shared" ref="P27" si="10">SUM(P25:P26)</f>
        <v>-143</v>
      </c>
      <c r="Q27" s="298">
        <f t="shared" ref="Q27" si="11">SUM(Q25:Q26)</f>
        <v>-369</v>
      </c>
      <c r="R27" s="571"/>
    </row>
    <row r="28" spans="1:18" s="1327" customFormat="1" ht="18.75" customHeight="1" x14ac:dyDescent="0.15">
      <c r="A28" s="1353"/>
      <c r="B28" s="2442" t="s">
        <v>722</v>
      </c>
      <c r="C28" s="2443"/>
      <c r="D28" s="302"/>
      <c r="E28" s="374"/>
      <c r="F28" s="374"/>
      <c r="G28" s="374"/>
      <c r="H28" s="374"/>
      <c r="I28" s="374"/>
      <c r="J28" s="374"/>
      <c r="K28" s="374"/>
      <c r="L28" s="374"/>
      <c r="M28" s="273"/>
      <c r="N28" s="374"/>
      <c r="O28" s="1341"/>
      <c r="P28" s="303"/>
      <c r="Q28" s="303"/>
      <c r="R28" s="547"/>
    </row>
    <row r="29" spans="1:18" s="1327" customFormat="1" ht="10.5" customHeight="1" x14ac:dyDescent="0.15">
      <c r="A29" s="1354"/>
      <c r="B29" s="1355"/>
      <c r="C29" s="1355" t="s">
        <v>138</v>
      </c>
      <c r="D29" s="271">
        <f>E31</f>
        <v>-12</v>
      </c>
      <c r="E29" s="272">
        <f>F31</f>
        <v>-4</v>
      </c>
      <c r="F29" s="272">
        <v>-12</v>
      </c>
      <c r="G29" s="272">
        <v>-13</v>
      </c>
      <c r="H29" s="272">
        <v>-10</v>
      </c>
      <c r="I29" s="272">
        <v>-7</v>
      </c>
      <c r="J29" s="272">
        <v>-6</v>
      </c>
      <c r="K29" s="272">
        <v>-3</v>
      </c>
      <c r="L29" s="272">
        <v>0</v>
      </c>
      <c r="M29" s="273"/>
      <c r="N29" s="374"/>
      <c r="O29" s="1339"/>
      <c r="P29" s="276">
        <v>-10</v>
      </c>
      <c r="Q29" s="276">
        <v>0</v>
      </c>
      <c r="R29" s="547"/>
    </row>
    <row r="30" spans="1:18" s="1327" customFormat="1" ht="10.5" customHeight="1" x14ac:dyDescent="0.15">
      <c r="A30" s="1356"/>
      <c r="B30" s="1357"/>
      <c r="C30" s="1357" t="s">
        <v>596</v>
      </c>
      <c r="D30" s="1170">
        <v>10</v>
      </c>
      <c r="E30" s="1171">
        <v>-8</v>
      </c>
      <c r="F30" s="1171">
        <v>8</v>
      </c>
      <c r="G30" s="1171">
        <v>1</v>
      </c>
      <c r="H30" s="1171">
        <v>-3</v>
      </c>
      <c r="I30" s="374">
        <v>-3</v>
      </c>
      <c r="J30" s="374">
        <v>-1</v>
      </c>
      <c r="K30" s="374">
        <v>-3</v>
      </c>
      <c r="L30" s="374">
        <v>-3</v>
      </c>
      <c r="M30" s="273"/>
      <c r="N30" s="374"/>
      <c r="O30" s="1341"/>
      <c r="P30" s="303">
        <v>-2</v>
      </c>
      <c r="Q30" s="303">
        <v>-10</v>
      </c>
      <c r="R30" s="547"/>
    </row>
    <row r="31" spans="1:18" s="1327" customFormat="1" ht="10.5" customHeight="1" x14ac:dyDescent="0.15">
      <c r="A31" s="1356"/>
      <c r="B31" s="1357"/>
      <c r="C31" s="1357" t="s">
        <v>149</v>
      </c>
      <c r="D31" s="296">
        <f>SUM(D29:D30)</f>
        <v>-2</v>
      </c>
      <c r="E31" s="2029">
        <f>SUM(E29:E30)</f>
        <v>-12</v>
      </c>
      <c r="F31" s="2029">
        <f>SUM(F29:F30)</f>
        <v>-4</v>
      </c>
      <c r="G31" s="2029">
        <f>SUM(G29:G30)</f>
        <v>-12</v>
      </c>
      <c r="H31" s="2029">
        <f t="shared" ref="H31:L31" si="12">SUM(H29:H30)</f>
        <v>-13</v>
      </c>
      <c r="I31" s="2029">
        <f t="shared" si="12"/>
        <v>-10</v>
      </c>
      <c r="J31" s="2029">
        <f t="shared" si="12"/>
        <v>-7</v>
      </c>
      <c r="K31" s="2029">
        <f t="shared" si="12"/>
        <v>-6</v>
      </c>
      <c r="L31" s="2029">
        <f t="shared" si="12"/>
        <v>-3</v>
      </c>
      <c r="M31" s="295"/>
      <c r="N31" s="374"/>
      <c r="O31" s="1345"/>
      <c r="P31" s="298">
        <f t="shared" ref="P31" si="13">SUM(P29:P30)</f>
        <v>-12</v>
      </c>
      <c r="Q31" s="298">
        <f t="shared" ref="Q31" si="14">SUM(Q29:Q30)</f>
        <v>-10</v>
      </c>
      <c r="R31" s="1358"/>
    </row>
    <row r="32" spans="1:18" s="1327" customFormat="1" ht="10.5" customHeight="1" x14ac:dyDescent="0.15">
      <c r="A32" s="1353"/>
      <c r="B32" s="2446" t="s">
        <v>99</v>
      </c>
      <c r="C32" s="2446"/>
      <c r="D32" s="302"/>
      <c r="E32" s="374"/>
      <c r="F32" s="374"/>
      <c r="G32" s="374"/>
      <c r="H32" s="374"/>
      <c r="I32" s="374"/>
      <c r="J32" s="374"/>
      <c r="K32" s="374"/>
      <c r="L32" s="374"/>
      <c r="M32" s="273"/>
      <c r="N32" s="374"/>
      <c r="O32" s="1341"/>
      <c r="P32" s="303"/>
      <c r="Q32" s="303"/>
      <c r="R32" s="1359"/>
    </row>
    <row r="33" spans="1:18" s="1327" customFormat="1" ht="10.5" customHeight="1" x14ac:dyDescent="0.15">
      <c r="A33" s="1360"/>
      <c r="B33" s="1360"/>
      <c r="C33" s="1361" t="s">
        <v>739</v>
      </c>
      <c r="D33" s="2141" t="s">
        <v>947</v>
      </c>
      <c r="E33" s="550" t="s">
        <v>212</v>
      </c>
      <c r="F33" s="550" t="s">
        <v>212</v>
      </c>
      <c r="G33" s="550" t="s">
        <v>212</v>
      </c>
      <c r="H33" s="550">
        <v>85</v>
      </c>
      <c r="I33" s="550" t="s">
        <v>212</v>
      </c>
      <c r="J33" s="550" t="s">
        <v>212</v>
      </c>
      <c r="K33" s="550" t="s">
        <v>212</v>
      </c>
      <c r="L33" s="550" t="s">
        <v>212</v>
      </c>
      <c r="M33" s="1349"/>
      <c r="N33" s="374"/>
      <c r="O33" s="1350"/>
      <c r="P33" s="488">
        <v>85</v>
      </c>
      <c r="Q33" s="488" t="s">
        <v>212</v>
      </c>
      <c r="R33" s="1362"/>
    </row>
    <row r="34" spans="1:18" s="1327" customFormat="1" ht="10.5" customHeight="1" x14ac:dyDescent="0.15">
      <c r="A34" s="1360"/>
      <c r="B34" s="1360"/>
      <c r="C34" s="1361" t="s">
        <v>191</v>
      </c>
      <c r="D34" s="271">
        <f>E37</f>
        <v>65</v>
      </c>
      <c r="E34" s="272">
        <f>F37</f>
        <v>56</v>
      </c>
      <c r="F34" s="272">
        <v>70</v>
      </c>
      <c r="G34" s="272">
        <v>82</v>
      </c>
      <c r="H34" s="272">
        <v>85</v>
      </c>
      <c r="I34" s="272" t="s">
        <v>212</v>
      </c>
      <c r="J34" s="272" t="s">
        <v>212</v>
      </c>
      <c r="K34" s="272" t="s">
        <v>212</v>
      </c>
      <c r="L34" s="272" t="s">
        <v>212</v>
      </c>
      <c r="M34" s="1338"/>
      <c r="N34" s="374"/>
      <c r="O34" s="1339"/>
      <c r="P34" s="276">
        <f>SUM(P33)</f>
        <v>85</v>
      </c>
      <c r="Q34" s="276" t="s">
        <v>212</v>
      </c>
      <c r="R34" s="1363"/>
    </row>
    <row r="35" spans="1:18" s="1327" customFormat="1" ht="11.25" customHeight="1" x14ac:dyDescent="0.15">
      <c r="A35" s="1360"/>
      <c r="B35" s="1360"/>
      <c r="C35" s="1361" t="s">
        <v>597</v>
      </c>
      <c r="D35" s="271">
        <v>2</v>
      </c>
      <c r="E35" s="272">
        <v>10</v>
      </c>
      <c r="F35" s="272">
        <v>1</v>
      </c>
      <c r="G35" s="272">
        <v>4</v>
      </c>
      <c r="H35" s="272">
        <v>14</v>
      </c>
      <c r="I35" s="272" t="s">
        <v>212</v>
      </c>
      <c r="J35" s="272" t="s">
        <v>212</v>
      </c>
      <c r="K35" s="272" t="s">
        <v>212</v>
      </c>
      <c r="L35" s="272" t="s">
        <v>212</v>
      </c>
      <c r="M35" s="1338"/>
      <c r="N35" s="374"/>
      <c r="O35" s="1339"/>
      <c r="P35" s="276">
        <v>29</v>
      </c>
      <c r="Q35" s="276" t="s">
        <v>212</v>
      </c>
      <c r="R35" s="1359"/>
    </row>
    <row r="36" spans="1:18" s="1327" customFormat="1" ht="21" customHeight="1" x14ac:dyDescent="0.15">
      <c r="A36" s="1360"/>
      <c r="B36" s="1360"/>
      <c r="C36" s="1364" t="s">
        <v>833</v>
      </c>
      <c r="D36" s="2141">
        <v>-9</v>
      </c>
      <c r="E36" s="550">
        <v>-1</v>
      </c>
      <c r="F36" s="550">
        <v>-15</v>
      </c>
      <c r="G36" s="550">
        <v>-16</v>
      </c>
      <c r="H36" s="550">
        <v>-17</v>
      </c>
      <c r="I36" s="374" t="s">
        <v>212</v>
      </c>
      <c r="J36" s="374" t="s">
        <v>212</v>
      </c>
      <c r="K36" s="374" t="s">
        <v>212</v>
      </c>
      <c r="L36" s="374" t="s">
        <v>212</v>
      </c>
      <c r="M36" s="273"/>
      <c r="N36" s="374"/>
      <c r="O36" s="1341"/>
      <c r="P36" s="303">
        <v>-49</v>
      </c>
      <c r="Q36" s="303" t="s">
        <v>212</v>
      </c>
      <c r="R36" s="1359"/>
    </row>
    <row r="37" spans="1:18" s="1327" customFormat="1" ht="10.5" customHeight="1" x14ac:dyDescent="0.15">
      <c r="A37" s="1356"/>
      <c r="B37" s="1365"/>
      <c r="C37" s="1357" t="s">
        <v>149</v>
      </c>
      <c r="D37" s="296">
        <f>SUM(D34:D36)</f>
        <v>58</v>
      </c>
      <c r="E37" s="2029">
        <f>SUM(E34:E36)</f>
        <v>65</v>
      </c>
      <c r="F37" s="2029">
        <f>SUM(F34:F36)</f>
        <v>56</v>
      </c>
      <c r="G37" s="2029">
        <f>SUM(G34:G36)</f>
        <v>70</v>
      </c>
      <c r="H37" s="2029">
        <f>SUM(H34:H36)</f>
        <v>82</v>
      </c>
      <c r="I37" s="2029" t="s">
        <v>212</v>
      </c>
      <c r="J37" s="2029" t="s">
        <v>212</v>
      </c>
      <c r="K37" s="2029" t="s">
        <v>212</v>
      </c>
      <c r="L37" s="2029" t="s">
        <v>212</v>
      </c>
      <c r="M37" s="295"/>
      <c r="N37" s="374"/>
      <c r="O37" s="1345"/>
      <c r="P37" s="298">
        <f>SUM(P34:P36)</f>
        <v>65</v>
      </c>
      <c r="Q37" s="298" t="s">
        <v>212</v>
      </c>
      <c r="R37" s="1358"/>
    </row>
    <row r="38" spans="1:18" s="1327" customFormat="1" ht="10.5" customHeight="1" x14ac:dyDescent="0.15">
      <c r="A38" s="2441" t="s">
        <v>309</v>
      </c>
      <c r="B38" s="2441"/>
      <c r="C38" s="2441"/>
      <c r="D38" s="2141">
        <f>D37+D31+D27+D22+D18+D11</f>
        <v>752</v>
      </c>
      <c r="E38" s="550">
        <f>E37+E31+E27+E22+E18+E11</f>
        <v>777</v>
      </c>
      <c r="F38" s="550">
        <f>F37+F31+F27+F22+F18+F11</f>
        <v>746</v>
      </c>
      <c r="G38" s="2029">
        <f>G37+G31+G27+G22+G18+G11</f>
        <v>403</v>
      </c>
      <c r="H38" s="2029">
        <f t="shared" ref="H38" si="15">H37+H31+H27+H22+H18+H11</f>
        <v>-17</v>
      </c>
      <c r="I38" s="2029">
        <f>I31+I27+I22+I18+I11</f>
        <v>452</v>
      </c>
      <c r="J38" s="2029">
        <f t="shared" ref="J38:L38" si="16">J31+J27+J22+J18+J11</f>
        <v>167</v>
      </c>
      <c r="K38" s="2029">
        <f t="shared" si="16"/>
        <v>1083</v>
      </c>
      <c r="L38" s="2029">
        <f t="shared" si="16"/>
        <v>698</v>
      </c>
      <c r="M38" s="273"/>
      <c r="N38" s="374"/>
      <c r="O38" s="1341"/>
      <c r="P38" s="298">
        <f>P31+P27+P22+P18+P11+P37</f>
        <v>777</v>
      </c>
      <c r="Q38" s="298">
        <f>Q31+Q27+Q22+Q18+Q11</f>
        <v>452</v>
      </c>
      <c r="R38" s="1359"/>
    </row>
    <row r="39" spans="1:18" s="1327" customFormat="1" ht="10.5" customHeight="1" x14ac:dyDescent="0.15">
      <c r="A39" s="2454" t="s">
        <v>116</v>
      </c>
      <c r="B39" s="2454"/>
      <c r="C39" s="2454"/>
      <c r="D39" s="2146"/>
      <c r="E39" s="1366"/>
      <c r="F39" s="1366"/>
      <c r="G39" s="1366"/>
      <c r="H39" s="1366"/>
      <c r="I39" s="1366"/>
      <c r="J39" s="1366"/>
      <c r="K39" s="1366"/>
      <c r="L39" s="1366"/>
      <c r="M39" s="1367"/>
      <c r="N39" s="374"/>
      <c r="O39" s="1368"/>
      <c r="P39" s="1159"/>
      <c r="Q39" s="1159"/>
      <c r="R39" s="1370"/>
    </row>
    <row r="40" spans="1:18" s="1327" customFormat="1" ht="10.5" customHeight="1" x14ac:dyDescent="0.15">
      <c r="A40" s="1371"/>
      <c r="B40" s="2452" t="s">
        <v>139</v>
      </c>
      <c r="C40" s="2452"/>
      <c r="D40" s="271" t="s">
        <v>947</v>
      </c>
      <c r="E40" s="272" t="s">
        <v>947</v>
      </c>
      <c r="F40" s="272" t="s">
        <v>947</v>
      </c>
      <c r="G40" s="272" t="s">
        <v>947</v>
      </c>
      <c r="H40" s="272">
        <v>202</v>
      </c>
      <c r="I40" s="272">
        <v>190</v>
      </c>
      <c r="J40" s="272">
        <v>208</v>
      </c>
      <c r="K40" s="272">
        <v>194</v>
      </c>
      <c r="L40" s="272">
        <v>201</v>
      </c>
      <c r="M40" s="1372"/>
      <c r="N40" s="374"/>
      <c r="O40" s="1339"/>
      <c r="P40" s="276">
        <v>202</v>
      </c>
      <c r="Q40" s="276">
        <v>201</v>
      </c>
      <c r="R40" s="1373"/>
    </row>
    <row r="41" spans="1:18" s="1327" customFormat="1" ht="10.5" customHeight="1" x14ac:dyDescent="0.15">
      <c r="A41" s="1371"/>
      <c r="B41" s="2451" t="s">
        <v>739</v>
      </c>
      <c r="C41" s="2451"/>
      <c r="D41" s="2141" t="s">
        <v>947</v>
      </c>
      <c r="E41" s="550" t="s">
        <v>212</v>
      </c>
      <c r="F41" s="550" t="s">
        <v>212</v>
      </c>
      <c r="G41" s="550" t="s">
        <v>212</v>
      </c>
      <c r="H41" s="550">
        <v>-4</v>
      </c>
      <c r="I41" s="550" t="s">
        <v>212</v>
      </c>
      <c r="J41" s="550" t="s">
        <v>212</v>
      </c>
      <c r="K41" s="550" t="s">
        <v>212</v>
      </c>
      <c r="L41" s="550" t="s">
        <v>212</v>
      </c>
      <c r="M41" s="1349"/>
      <c r="N41" s="374"/>
      <c r="O41" s="1350"/>
      <c r="P41" s="488">
        <v>-4</v>
      </c>
      <c r="Q41" s="488" t="s">
        <v>212</v>
      </c>
      <c r="R41" s="1374"/>
    </row>
    <row r="42" spans="1:18" s="1327" customFormat="1" ht="10.5" customHeight="1" x14ac:dyDescent="0.15">
      <c r="A42" s="1371"/>
      <c r="B42" s="2451" t="s">
        <v>191</v>
      </c>
      <c r="C42" s="2451"/>
      <c r="D42" s="271">
        <f>E46</f>
        <v>173</v>
      </c>
      <c r="E42" s="272">
        <f>F46</f>
        <v>173</v>
      </c>
      <c r="F42" s="272">
        <v>180</v>
      </c>
      <c r="G42" s="272">
        <v>187</v>
      </c>
      <c r="H42" s="272">
        <f>SUM(H40:H41)</f>
        <v>198</v>
      </c>
      <c r="I42" s="272" t="s">
        <v>212</v>
      </c>
      <c r="J42" s="272" t="s">
        <v>212</v>
      </c>
      <c r="K42" s="272" t="s">
        <v>212</v>
      </c>
      <c r="L42" s="272" t="s">
        <v>212</v>
      </c>
      <c r="M42" s="1372"/>
      <c r="N42" s="374"/>
      <c r="O42" s="1339"/>
      <c r="P42" s="276">
        <f>SUM(P40:P41)</f>
        <v>198</v>
      </c>
      <c r="Q42" s="276" t="s">
        <v>212</v>
      </c>
      <c r="R42" s="1373"/>
    </row>
    <row r="43" spans="1:18" s="1327" customFormat="1" ht="10.5" customHeight="1" x14ac:dyDescent="0.15">
      <c r="A43" s="1375"/>
      <c r="B43" s="2451" t="s">
        <v>598</v>
      </c>
      <c r="C43" s="2451"/>
      <c r="D43" s="1170">
        <v>4</v>
      </c>
      <c r="E43" s="1171">
        <v>2</v>
      </c>
      <c r="F43" s="1171">
        <v>4</v>
      </c>
      <c r="G43" s="1171">
        <v>6</v>
      </c>
      <c r="H43" s="1171">
        <v>5</v>
      </c>
      <c r="I43" s="1171">
        <v>5</v>
      </c>
      <c r="J43" s="1171">
        <v>4</v>
      </c>
      <c r="K43" s="1171">
        <v>5</v>
      </c>
      <c r="L43" s="1171">
        <v>5</v>
      </c>
      <c r="M43" s="273"/>
      <c r="N43" s="374"/>
      <c r="O43" s="1376"/>
      <c r="P43" s="276">
        <v>17</v>
      </c>
      <c r="Q43" s="276">
        <v>19</v>
      </c>
      <c r="R43" s="1359"/>
    </row>
    <row r="44" spans="1:18" s="1327" customFormat="1" ht="10.5" customHeight="1" x14ac:dyDescent="0.15">
      <c r="A44" s="1375"/>
      <c r="B44" s="2451" t="s">
        <v>599</v>
      </c>
      <c r="C44" s="2451"/>
      <c r="D44" s="1170">
        <v>-2</v>
      </c>
      <c r="E44" s="1171">
        <v>-2</v>
      </c>
      <c r="F44" s="1171">
        <v>-4</v>
      </c>
      <c r="G44" s="1171">
        <v>-21</v>
      </c>
      <c r="H44" s="1171">
        <v>-4</v>
      </c>
      <c r="I44" s="1171">
        <v>0</v>
      </c>
      <c r="J44" s="1171">
        <v>-4</v>
      </c>
      <c r="K44" s="1171">
        <v>0</v>
      </c>
      <c r="L44" s="1171">
        <v>-4</v>
      </c>
      <c r="M44" s="273"/>
      <c r="N44" s="374"/>
      <c r="O44" s="1376"/>
      <c r="P44" s="276">
        <v>-31</v>
      </c>
      <c r="Q44" s="276">
        <v>-8</v>
      </c>
      <c r="R44" s="1359"/>
    </row>
    <row r="45" spans="1:18" s="1327" customFormat="1" ht="10.5" customHeight="1" x14ac:dyDescent="0.15">
      <c r="A45" s="1375"/>
      <c r="B45" s="2451" t="s">
        <v>518</v>
      </c>
      <c r="C45" s="2451"/>
      <c r="D45" s="2136">
        <v>-1</v>
      </c>
      <c r="E45" s="681">
        <v>0</v>
      </c>
      <c r="F45" s="681">
        <v>-7</v>
      </c>
      <c r="G45" s="681">
        <v>8</v>
      </c>
      <c r="H45" s="681">
        <v>-12</v>
      </c>
      <c r="I45" s="550">
        <v>7</v>
      </c>
      <c r="J45" s="550">
        <v>-18</v>
      </c>
      <c r="K45" s="550">
        <v>9</v>
      </c>
      <c r="L45" s="550">
        <v>-8</v>
      </c>
      <c r="M45" s="373"/>
      <c r="N45" s="374"/>
      <c r="O45" s="1377"/>
      <c r="P45" s="479">
        <v>-11</v>
      </c>
      <c r="Q45" s="479">
        <v>-10</v>
      </c>
      <c r="R45" s="1378"/>
    </row>
    <row r="46" spans="1:18" s="1327" customFormat="1" ht="10.5" customHeight="1" x14ac:dyDescent="0.15">
      <c r="A46" s="1379"/>
      <c r="B46" s="2455" t="s">
        <v>149</v>
      </c>
      <c r="C46" s="2455"/>
      <c r="D46" s="2164">
        <f>SUM(D42:D45)</f>
        <v>174</v>
      </c>
      <c r="E46" s="1380">
        <f>SUM(E42:E45)</f>
        <v>173</v>
      </c>
      <c r="F46" s="1380">
        <f>SUM(F42:F45)</f>
        <v>173</v>
      </c>
      <c r="G46" s="1380">
        <f>SUM(G42:G45)</f>
        <v>180</v>
      </c>
      <c r="H46" s="1380">
        <f t="shared" ref="H46" si="17">SUM(H42:H45)</f>
        <v>187</v>
      </c>
      <c r="I46" s="1380">
        <f>SUM(I43:I45)+I40</f>
        <v>202</v>
      </c>
      <c r="J46" s="1380">
        <f t="shared" ref="J46:L46" si="18">SUM(J43:J45)+J40</f>
        <v>190</v>
      </c>
      <c r="K46" s="1380">
        <f t="shared" si="18"/>
        <v>208</v>
      </c>
      <c r="L46" s="1380">
        <f t="shared" si="18"/>
        <v>194</v>
      </c>
      <c r="M46" s="373"/>
      <c r="N46" s="374"/>
      <c r="O46" s="1381"/>
      <c r="P46" s="1382">
        <f>SUM(P42:P45)</f>
        <v>173</v>
      </c>
      <c r="Q46" s="1382">
        <f t="shared" ref="Q46" si="19">SUM(Q43:Q45)+Q40</f>
        <v>202</v>
      </c>
      <c r="R46" s="1378"/>
    </row>
    <row r="47" spans="1:18" s="1327" customFormat="1" ht="10.5" customHeight="1" x14ac:dyDescent="0.15">
      <c r="A47" s="2450" t="s">
        <v>310</v>
      </c>
      <c r="B47" s="2450"/>
      <c r="C47" s="2450"/>
      <c r="D47" s="296">
        <f>'Pg 20 Equity'!D39+'Pg 20 Equity'!D26+'Pg 20 Equity'!D19+'Pg 20 Equity'!D10+D38+D46</f>
        <v>36083</v>
      </c>
      <c r="E47" s="2029">
        <f>'Pg 20 Equity'!E39+'Pg 20 Equity'!E26+'Pg 20 Equity'!E19+'Pg 20 Equity'!E10+E38+E46</f>
        <v>35116</v>
      </c>
      <c r="F47" s="2029">
        <f>'Pg 20 Equity'!G39+'Pg 20 Equity'!G26+'Pg 20 Equity'!G19+'Pg 20 Equity'!G10+F38+F46</f>
        <v>34554</v>
      </c>
      <c r="G47" s="2029">
        <f>'Pg 20 Equity'!I39+'Pg 20 Equity'!I26+'Pg 20 Equity'!I19+'Pg 20 Equity'!I10+G38+G46</f>
        <v>33546</v>
      </c>
      <c r="H47" s="2029">
        <f>'Pg 20 Equity'!J39+'Pg 20 Equity'!J26+'Pg 20 Equity'!J19+'Pg 20 Equity'!J10+H38+H46</f>
        <v>32322</v>
      </c>
      <c r="I47" s="2029">
        <f>'Pg 20 Equity'!K39+'Pg 20 Equity'!K26+'Pg 20 Equity'!K19+'Pg 20 Equity'!K10+I38+I46</f>
        <v>31237</v>
      </c>
      <c r="J47" s="2029">
        <f>'Pg 20 Equity'!L39+'Pg 20 Equity'!L26+'Pg 20 Equity'!L19+'Pg 20 Equity'!L10+J38+J46</f>
        <v>30022</v>
      </c>
      <c r="K47" s="2029">
        <f>'Pg 20 Equity'!M39+'Pg 20 Equity'!M26+'Pg 20 Equity'!M19+'Pg 20 Equity'!M10+K38+K46</f>
        <v>25876</v>
      </c>
      <c r="L47" s="2029">
        <f>'Pg 20 Equity'!N39+'Pg 20 Equity'!N26+'Pg 20 Equity'!N19+'Pg 20 Equity'!N10+L38+L46</f>
        <v>24726</v>
      </c>
      <c r="M47" s="373"/>
      <c r="N47" s="374"/>
      <c r="O47" s="1345"/>
      <c r="P47" s="298">
        <v>35116</v>
      </c>
      <c r="Q47" s="298">
        <v>31237</v>
      </c>
      <c r="R47" s="1378"/>
    </row>
    <row r="48" spans="1:18" ht="3.75" hidden="1" customHeight="1" x14ac:dyDescent="0.2">
      <c r="A48" s="1383"/>
      <c r="B48" s="1383"/>
      <c r="C48" s="1383"/>
      <c r="D48" s="1383"/>
      <c r="E48" s="1384"/>
      <c r="F48" s="1385"/>
      <c r="G48" s="1385"/>
      <c r="H48" s="1385"/>
      <c r="I48" s="1385"/>
      <c r="J48" s="1385"/>
      <c r="K48" s="1385"/>
      <c r="L48" s="1385"/>
      <c r="M48" s="1385"/>
      <c r="N48" s="1385"/>
      <c r="O48" s="1386"/>
      <c r="P48" s="1385"/>
      <c r="Q48" s="1383"/>
      <c r="R48" s="1387"/>
    </row>
    <row r="49" spans="1:18" s="1392" customFormat="1" ht="3.75" customHeight="1" x14ac:dyDescent="0.15">
      <c r="A49" s="1388"/>
      <c r="B49" s="1388"/>
      <c r="C49" s="1388"/>
      <c r="D49" s="1388"/>
      <c r="E49" s="1389"/>
      <c r="F49" s="1390"/>
      <c r="G49" s="1390"/>
      <c r="H49" s="1390"/>
      <c r="I49" s="1390"/>
      <c r="J49" s="1390"/>
      <c r="K49" s="1390"/>
      <c r="L49" s="1390"/>
      <c r="M49" s="1390"/>
      <c r="N49" s="1390"/>
      <c r="O49" s="1391"/>
      <c r="P49" s="1390"/>
      <c r="Q49" s="1388"/>
      <c r="R49" s="1388"/>
    </row>
    <row r="50" spans="1:18" s="1392" customFormat="1" ht="9" customHeight="1" x14ac:dyDescent="0.15">
      <c r="A50" s="2222" t="s">
        <v>803</v>
      </c>
      <c r="B50" s="2438" t="s">
        <v>642</v>
      </c>
      <c r="C50" s="2438"/>
      <c r="D50" s="2438"/>
      <c r="E50" s="2438"/>
      <c r="F50" s="2438"/>
      <c r="G50" s="2438"/>
      <c r="H50" s="2438"/>
      <c r="I50" s="2438"/>
      <c r="J50" s="2438"/>
      <c r="K50" s="2438"/>
      <c r="L50" s="2438"/>
      <c r="M50" s="2438"/>
      <c r="N50" s="2438"/>
      <c r="O50" s="2438"/>
      <c r="P50" s="2438"/>
      <c r="Q50" s="2438"/>
      <c r="R50" s="2438"/>
    </row>
    <row r="51" spans="1:18" s="1392" customFormat="1" ht="17.25" customHeight="1" x14ac:dyDescent="0.15">
      <c r="A51" s="2222" t="s">
        <v>804</v>
      </c>
      <c r="B51" s="2453" t="s">
        <v>788</v>
      </c>
      <c r="C51" s="2453"/>
      <c r="D51" s="2453"/>
      <c r="E51" s="2453"/>
      <c r="F51" s="2453"/>
      <c r="G51" s="2453"/>
      <c r="H51" s="2453"/>
      <c r="I51" s="2453"/>
      <c r="J51" s="2453"/>
      <c r="K51" s="2453"/>
      <c r="L51" s="2453"/>
      <c r="M51" s="2453"/>
      <c r="N51" s="2453"/>
      <c r="O51" s="2453"/>
      <c r="P51" s="2453"/>
      <c r="Q51" s="2453"/>
      <c r="R51" s="2453"/>
    </row>
    <row r="52" spans="1:18" s="1392" customFormat="1" ht="8.25" customHeight="1" x14ac:dyDescent="0.15">
      <c r="A52" s="1388" t="s">
        <v>212</v>
      </c>
      <c r="B52" s="2447" t="s">
        <v>496</v>
      </c>
      <c r="C52" s="2447"/>
      <c r="D52" s="2447"/>
      <c r="E52" s="2447"/>
      <c r="F52" s="2447"/>
      <c r="G52" s="2447"/>
      <c r="H52" s="2447"/>
      <c r="I52" s="2447"/>
      <c r="J52" s="2447"/>
      <c r="K52" s="2447"/>
      <c r="L52" s="2447"/>
      <c r="M52" s="2447"/>
      <c r="N52" s="2447"/>
      <c r="O52" s="2447"/>
      <c r="P52" s="2447"/>
      <c r="Q52" s="2447"/>
      <c r="R52" s="2447"/>
    </row>
  </sheetData>
  <mergeCells count="25">
    <mergeCell ref="B52:R52"/>
    <mergeCell ref="A1:R1"/>
    <mergeCell ref="A3:C3"/>
    <mergeCell ref="A6:C6"/>
    <mergeCell ref="A7:C7"/>
    <mergeCell ref="E3:L3"/>
    <mergeCell ref="A47:C47"/>
    <mergeCell ref="B44:C44"/>
    <mergeCell ref="B40:C40"/>
    <mergeCell ref="B43:C43"/>
    <mergeCell ref="B45:C45"/>
    <mergeCell ref="B41:C41"/>
    <mergeCell ref="B42:C42"/>
    <mergeCell ref="B51:R51"/>
    <mergeCell ref="A39:C39"/>
    <mergeCell ref="B46:C46"/>
    <mergeCell ref="B50:R50"/>
    <mergeCell ref="B19:C19"/>
    <mergeCell ref="B8:C8"/>
    <mergeCell ref="A38:C38"/>
    <mergeCell ref="B28:C28"/>
    <mergeCell ref="A23:C23"/>
    <mergeCell ref="B24:C24"/>
    <mergeCell ref="B12:C12"/>
    <mergeCell ref="B32:C32"/>
  </mergeCells>
  <printOptions horizontalCentered="1"/>
  <pageMargins left="0.23622047244094491" right="0.23622047244094491" top="0.27559055118110237" bottom="0.23622047244094491" header="0.15748031496062992" footer="0.11811023622047245"/>
  <pageSetup scale="90" orientation="landscape" r:id="rId1"/>
  <colBreaks count="1" manualBreakCount="1">
    <brk id="1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zoomScaleNormal="100" zoomScaleSheetLayoutView="100" workbookViewId="0">
      <selection activeCell="A2" sqref="A2"/>
    </sheetView>
  </sheetViews>
  <sheetFormatPr defaultColWidth="9.140625" defaultRowHeight="12.75" x14ac:dyDescent="0.2"/>
  <cols>
    <col min="1" max="1" width="2.140625" style="1303" customWidth="1"/>
    <col min="2" max="2" width="53.140625" style="1303" customWidth="1"/>
    <col min="3" max="3" width="9.28515625" style="1314" customWidth="1"/>
    <col min="4" max="4" width="9" style="1315" customWidth="1"/>
    <col min="5" max="11" width="9" style="1303" customWidth="1"/>
    <col min="12" max="12" width="1.28515625" style="1303" customWidth="1"/>
    <col min="13" max="13" width="9.140625" style="1300" customWidth="1"/>
    <col min="14" max="14" width="9.140625" style="1301" customWidth="1"/>
    <col min="15" max="15" width="9.140625" style="1302" customWidth="1"/>
    <col min="16" max="18" width="9.140625" style="1301" customWidth="1"/>
    <col min="19" max="19" width="9.140625" style="1303" customWidth="1"/>
    <col min="20" max="16384" width="9.140625" style="1303"/>
  </cols>
  <sheetData>
    <row r="1" spans="1:18" s="2005" customFormat="1" ht="17.25" customHeight="1" x14ac:dyDescent="0.25">
      <c r="A1" s="2301" t="s">
        <v>832</v>
      </c>
      <c r="B1" s="2301"/>
      <c r="C1" s="2301"/>
      <c r="D1" s="2301"/>
      <c r="E1" s="2301"/>
      <c r="F1" s="2301"/>
      <c r="G1" s="2301"/>
      <c r="H1" s="2301"/>
      <c r="I1" s="2301"/>
      <c r="J1" s="2301"/>
      <c r="K1" s="2301"/>
      <c r="L1" s="2301"/>
      <c r="N1" s="2006"/>
      <c r="O1" s="2006"/>
      <c r="P1" s="2006"/>
      <c r="Q1" s="2006"/>
      <c r="R1" s="2006"/>
    </row>
    <row r="2" spans="1:18" ht="9" customHeight="1" x14ac:dyDescent="0.2">
      <c r="A2" s="1286"/>
      <c r="B2" s="1286"/>
      <c r="C2" s="1287"/>
      <c r="D2" s="1287"/>
      <c r="E2" s="1287"/>
      <c r="F2" s="1287"/>
      <c r="G2" s="1287"/>
      <c r="H2" s="1287"/>
      <c r="I2" s="1287"/>
      <c r="J2" s="1287"/>
      <c r="K2" s="1287"/>
      <c r="L2" s="1180"/>
    </row>
    <row r="3" spans="1:18" ht="12" customHeight="1" x14ac:dyDescent="0.2">
      <c r="A3" s="2349" t="s">
        <v>480</v>
      </c>
      <c r="B3" s="2349"/>
      <c r="C3" s="814" t="s">
        <v>726</v>
      </c>
      <c r="D3" s="2042" t="s">
        <v>662</v>
      </c>
      <c r="E3" s="2042" t="s">
        <v>633</v>
      </c>
      <c r="F3" s="2042" t="s">
        <v>580</v>
      </c>
      <c r="G3" s="2042" t="s">
        <v>225</v>
      </c>
      <c r="H3" s="2042" t="s">
        <v>481</v>
      </c>
      <c r="I3" s="2042" t="s">
        <v>482</v>
      </c>
      <c r="J3" s="2042" t="s">
        <v>483</v>
      </c>
      <c r="K3" s="2042" t="s">
        <v>484</v>
      </c>
      <c r="L3" s="816"/>
    </row>
    <row r="4" spans="1:18" ht="10.5" customHeight="1" x14ac:dyDescent="0.2">
      <c r="A4" s="1289"/>
      <c r="B4" s="1289"/>
      <c r="C4" s="1304"/>
      <c r="D4" s="2043"/>
      <c r="E4" s="2043"/>
      <c r="F4" s="2043"/>
      <c r="G4" s="2043"/>
      <c r="H4" s="2043"/>
      <c r="I4" s="2043"/>
      <c r="J4" s="2043"/>
      <c r="K4" s="2043"/>
      <c r="L4" s="1304"/>
    </row>
    <row r="5" spans="1:18" ht="11.25" customHeight="1" x14ac:dyDescent="0.2">
      <c r="A5" s="2459" t="s">
        <v>432</v>
      </c>
      <c r="B5" s="2459"/>
      <c r="C5" s="1305"/>
      <c r="D5" s="1291"/>
      <c r="E5" s="1291"/>
      <c r="F5" s="1291"/>
      <c r="G5" s="1291"/>
      <c r="H5" s="1291"/>
      <c r="I5" s="1291"/>
      <c r="J5" s="1291"/>
      <c r="K5" s="1291"/>
      <c r="L5" s="1292"/>
    </row>
    <row r="6" spans="1:18" ht="11.25" customHeight="1" x14ac:dyDescent="0.2">
      <c r="A6" s="944"/>
      <c r="B6" s="1306" t="s">
        <v>516</v>
      </c>
      <c r="C6" s="2135">
        <v>256999</v>
      </c>
      <c r="D6" s="913">
        <v>257994</v>
      </c>
      <c r="E6" s="913">
        <v>267552</v>
      </c>
      <c r="F6" s="917">
        <v>257719</v>
      </c>
      <c r="G6" s="917">
        <v>260551</v>
      </c>
      <c r="H6" s="966">
        <v>254899</v>
      </c>
      <c r="I6" s="966">
        <v>231458</v>
      </c>
      <c r="J6" s="966">
        <v>234784</v>
      </c>
      <c r="K6" s="966">
        <v>228555</v>
      </c>
      <c r="L6" s="1193"/>
    </row>
    <row r="7" spans="1:18" ht="11.25" customHeight="1" x14ac:dyDescent="0.2">
      <c r="A7" s="924"/>
      <c r="B7" s="1208" t="s">
        <v>311</v>
      </c>
      <c r="C7" s="2165">
        <v>1921177</v>
      </c>
      <c r="D7" s="881">
        <v>1944916</v>
      </c>
      <c r="E7" s="881">
        <v>2027122</v>
      </c>
      <c r="F7" s="921">
        <v>1918583</v>
      </c>
      <c r="G7" s="921">
        <v>1859408</v>
      </c>
      <c r="H7" s="938">
        <v>1836692</v>
      </c>
      <c r="I7" s="938">
        <v>1776805</v>
      </c>
      <c r="J7" s="938">
        <v>1787506</v>
      </c>
      <c r="K7" s="938">
        <v>1714828</v>
      </c>
      <c r="L7" s="1307"/>
    </row>
    <row r="8" spans="1:18" ht="11.25" customHeight="1" x14ac:dyDescent="0.2">
      <c r="A8" s="924"/>
      <c r="B8" s="2215" t="s">
        <v>785</v>
      </c>
      <c r="C8" s="2135">
        <v>101703</v>
      </c>
      <c r="D8" s="913">
        <v>101052</v>
      </c>
      <c r="E8" s="913">
        <v>105733</v>
      </c>
      <c r="F8" s="917">
        <v>102999</v>
      </c>
      <c r="G8" s="917">
        <v>102766</v>
      </c>
      <c r="H8" s="966">
        <v>101356</v>
      </c>
      <c r="I8" s="966">
        <v>97363</v>
      </c>
      <c r="J8" s="966">
        <v>98682</v>
      </c>
      <c r="K8" s="966">
        <v>92625</v>
      </c>
      <c r="L8" s="1308"/>
    </row>
    <row r="9" spans="1:18" ht="11.25" customHeight="1" x14ac:dyDescent="0.2">
      <c r="A9" s="2458" t="s">
        <v>95</v>
      </c>
      <c r="B9" s="2458"/>
      <c r="C9" s="925">
        <f>SUM(C6:C8)</f>
        <v>2279879</v>
      </c>
      <c r="D9" s="2038">
        <f>SUM(D6:D8)</f>
        <v>2303962</v>
      </c>
      <c r="E9" s="2038">
        <f>SUM(E6:E8)</f>
        <v>2400407</v>
      </c>
      <c r="F9" s="2044">
        <f>SUM(F6:F8)</f>
        <v>2279301</v>
      </c>
      <c r="G9" s="2044">
        <f t="shared" ref="G9:K9" si="0">SUM(G6:G8)</f>
        <v>2222725</v>
      </c>
      <c r="H9" s="2044">
        <f t="shared" si="0"/>
        <v>2192947</v>
      </c>
      <c r="I9" s="2044">
        <f t="shared" si="0"/>
        <v>2105626</v>
      </c>
      <c r="J9" s="2044">
        <f t="shared" si="0"/>
        <v>2120972</v>
      </c>
      <c r="K9" s="2044">
        <f t="shared" si="0"/>
        <v>2036008</v>
      </c>
      <c r="L9" s="1294"/>
    </row>
    <row r="10" spans="1:18" ht="3" customHeight="1" x14ac:dyDescent="0.2">
      <c r="A10" s="1309"/>
      <c r="B10" s="1309"/>
      <c r="C10" s="1287"/>
      <c r="D10" s="1287"/>
      <c r="E10" s="1287"/>
      <c r="F10" s="1287"/>
      <c r="G10" s="1287"/>
      <c r="H10" s="1287"/>
      <c r="I10" s="1287"/>
      <c r="J10" s="1287"/>
      <c r="K10" s="1287"/>
      <c r="L10" s="1180"/>
    </row>
    <row r="11" spans="1:18" ht="18.75" customHeight="1" x14ac:dyDescent="0.2">
      <c r="A11" s="2041" t="s">
        <v>803</v>
      </c>
      <c r="B11" s="2457" t="s">
        <v>313</v>
      </c>
      <c r="C11" s="2457"/>
      <c r="D11" s="2457"/>
      <c r="E11" s="2457"/>
      <c r="F11" s="2457"/>
      <c r="G11" s="2457"/>
      <c r="H11" s="2457"/>
      <c r="I11" s="2457"/>
      <c r="J11" s="2457"/>
      <c r="K11" s="2457"/>
      <c r="L11" s="2457"/>
    </row>
    <row r="12" spans="1:18" ht="10.15" customHeight="1" x14ac:dyDescent="0.2">
      <c r="A12" s="2041" t="s">
        <v>804</v>
      </c>
      <c r="B12" s="2456" t="s">
        <v>314</v>
      </c>
      <c r="C12" s="2456"/>
      <c r="D12" s="2456"/>
      <c r="E12" s="2456"/>
      <c r="F12" s="2456"/>
      <c r="G12" s="2456"/>
      <c r="H12" s="2456"/>
      <c r="I12" s="2456"/>
      <c r="J12" s="2456"/>
      <c r="K12" s="2456"/>
      <c r="L12" s="2456"/>
    </row>
    <row r="13" spans="1:18" ht="10.5" customHeight="1" x14ac:dyDescent="0.2">
      <c r="A13" s="1309"/>
      <c r="B13" s="1309"/>
      <c r="C13" s="1310"/>
      <c r="D13" s="1310"/>
      <c r="E13" s="1311"/>
      <c r="F13" s="1311"/>
      <c r="G13" s="1311"/>
      <c r="H13" s="1311"/>
      <c r="I13" s="1311"/>
      <c r="J13" s="1311"/>
      <c r="K13" s="1311"/>
      <c r="L13" s="1287"/>
    </row>
    <row r="14" spans="1:18" ht="17.25" customHeight="1" x14ac:dyDescent="0.2">
      <c r="A14" s="2332" t="s">
        <v>831</v>
      </c>
      <c r="B14" s="2332"/>
      <c r="C14" s="2332"/>
      <c r="D14" s="2332"/>
      <c r="E14" s="2332"/>
      <c r="F14" s="2332"/>
      <c r="G14" s="2332"/>
      <c r="H14" s="2332"/>
      <c r="I14" s="2332"/>
      <c r="J14" s="2332"/>
      <c r="K14" s="2332"/>
      <c r="L14" s="2332"/>
    </row>
    <row r="15" spans="1:18" ht="9" customHeight="1" x14ac:dyDescent="0.2">
      <c r="A15" s="1286"/>
      <c r="B15" s="1286"/>
      <c r="C15" s="1288"/>
      <c r="D15" s="1288"/>
      <c r="E15" s="1288"/>
      <c r="F15" s="1288"/>
      <c r="G15" s="1288"/>
      <c r="H15" s="1288"/>
      <c r="I15" s="1288"/>
      <c r="J15" s="1288"/>
      <c r="K15" s="1288"/>
      <c r="L15" s="1180"/>
    </row>
    <row r="16" spans="1:18" ht="12" customHeight="1" x14ac:dyDescent="0.2">
      <c r="A16" s="2349" t="s">
        <v>480</v>
      </c>
      <c r="B16" s="2349"/>
      <c r="C16" s="894" t="str">
        <f>C3</f>
        <v>T1/19</v>
      </c>
      <c r="D16" s="815" t="str">
        <f>D3</f>
        <v>T4/18</v>
      </c>
      <c r="E16" s="815" t="str">
        <f t="shared" ref="E16:K16" si="1">E3</f>
        <v>T3/18</v>
      </c>
      <c r="F16" s="815" t="str">
        <f t="shared" si="1"/>
        <v>T2/18</v>
      </c>
      <c r="G16" s="815" t="str">
        <f t="shared" si="1"/>
        <v>T1/18</v>
      </c>
      <c r="H16" s="815" t="str">
        <f t="shared" si="1"/>
        <v>T4/17</v>
      </c>
      <c r="I16" s="815" t="str">
        <f t="shared" si="1"/>
        <v>T3/17</v>
      </c>
      <c r="J16" s="815" t="str">
        <f t="shared" si="1"/>
        <v>T2/17</v>
      </c>
      <c r="K16" s="815" t="str">
        <f t="shared" si="1"/>
        <v>T1/17</v>
      </c>
      <c r="L16" s="816"/>
    </row>
    <row r="17" spans="1:12" ht="10.5" customHeight="1" x14ac:dyDescent="0.2">
      <c r="A17" s="1295"/>
      <c r="B17" s="1295"/>
      <c r="C17" s="1312"/>
      <c r="D17" s="1312"/>
      <c r="E17" s="1312"/>
      <c r="F17" s="1312"/>
      <c r="G17" s="1312"/>
      <c r="H17" s="1312"/>
      <c r="I17" s="1312"/>
      <c r="J17" s="1312"/>
      <c r="K17" s="1312"/>
      <c r="L17" s="1312"/>
    </row>
    <row r="18" spans="1:12" ht="11.25" customHeight="1" x14ac:dyDescent="0.2">
      <c r="A18" s="2459" t="s">
        <v>434</v>
      </c>
      <c r="B18" s="2459"/>
      <c r="C18" s="1305"/>
      <c r="D18" s="1291"/>
      <c r="E18" s="1291"/>
      <c r="F18" s="1291"/>
      <c r="G18" s="1291"/>
      <c r="H18" s="1291"/>
      <c r="I18" s="1291"/>
      <c r="J18" s="1291"/>
      <c r="K18" s="1291"/>
      <c r="L18" s="1292"/>
    </row>
    <row r="19" spans="1:12" ht="11.25" customHeight="1" x14ac:dyDescent="0.2">
      <c r="A19" s="944"/>
      <c r="B19" s="1306" t="s">
        <v>516</v>
      </c>
      <c r="C19" s="2135">
        <v>92829</v>
      </c>
      <c r="D19" s="913">
        <v>91467</v>
      </c>
      <c r="E19" s="913">
        <v>94215</v>
      </c>
      <c r="F19" s="917">
        <v>88293</v>
      </c>
      <c r="G19" s="917">
        <v>88090</v>
      </c>
      <c r="H19" s="966">
        <v>87334</v>
      </c>
      <c r="I19" s="966">
        <v>71275</v>
      </c>
      <c r="J19" s="966">
        <v>69936</v>
      </c>
      <c r="K19" s="966">
        <v>65302</v>
      </c>
      <c r="L19" s="1193"/>
    </row>
    <row r="20" spans="1:12" ht="11.25" customHeight="1" x14ac:dyDescent="0.2">
      <c r="A20" s="924"/>
      <c r="B20" s="1208" t="s">
        <v>107</v>
      </c>
      <c r="C20" s="2165">
        <v>34030</v>
      </c>
      <c r="D20" s="881">
        <v>32860</v>
      </c>
      <c r="E20" s="881">
        <v>32967</v>
      </c>
      <c r="F20" s="921">
        <v>33662</v>
      </c>
      <c r="G20" s="921">
        <v>34909</v>
      </c>
      <c r="H20" s="938">
        <v>32881</v>
      </c>
      <c r="I20" s="938">
        <v>32637</v>
      </c>
      <c r="J20" s="938">
        <v>30323</v>
      </c>
      <c r="K20" s="938">
        <v>28620</v>
      </c>
      <c r="L20" s="1307"/>
    </row>
    <row r="21" spans="1:12" ht="11.25" customHeight="1" x14ac:dyDescent="0.2">
      <c r="A21" s="924"/>
      <c r="B21" s="2215" t="s">
        <v>785</v>
      </c>
      <c r="C21" s="911">
        <v>101703</v>
      </c>
      <c r="D21" s="912">
        <v>101052</v>
      </c>
      <c r="E21" s="912">
        <v>105733</v>
      </c>
      <c r="F21" s="964">
        <v>102999</v>
      </c>
      <c r="G21" s="964">
        <v>102766</v>
      </c>
      <c r="H21" s="935">
        <v>101356</v>
      </c>
      <c r="I21" s="935">
        <v>97363</v>
      </c>
      <c r="J21" s="935">
        <v>98682</v>
      </c>
      <c r="K21" s="935">
        <v>92625</v>
      </c>
      <c r="L21" s="1308"/>
    </row>
    <row r="22" spans="1:12" ht="11.25" customHeight="1" x14ac:dyDescent="0.2">
      <c r="A22" s="2458" t="s">
        <v>312</v>
      </c>
      <c r="B22" s="2458"/>
      <c r="C22" s="925">
        <f>SUM(C19:C21)</f>
        <v>228562</v>
      </c>
      <c r="D22" s="2038">
        <f>SUM(D19:D21)</f>
        <v>225379</v>
      </c>
      <c r="E22" s="2038">
        <f>SUM(E19:E21)</f>
        <v>232915</v>
      </c>
      <c r="F22" s="2044">
        <f>SUM(F19:F21)</f>
        <v>224954</v>
      </c>
      <c r="G22" s="2044">
        <f t="shared" ref="G22:K22" si="2">SUM(G19:G21)</f>
        <v>225765</v>
      </c>
      <c r="H22" s="2044">
        <f t="shared" si="2"/>
        <v>221571</v>
      </c>
      <c r="I22" s="2044">
        <f t="shared" si="2"/>
        <v>201275</v>
      </c>
      <c r="J22" s="2044">
        <f t="shared" si="2"/>
        <v>198941</v>
      </c>
      <c r="K22" s="2044">
        <f t="shared" si="2"/>
        <v>186547</v>
      </c>
      <c r="L22" s="1313"/>
    </row>
    <row r="23" spans="1:12" ht="3" customHeight="1" x14ac:dyDescent="0.2">
      <c r="A23" s="1309"/>
      <c r="B23" s="1309"/>
      <c r="C23" s="1287"/>
      <c r="D23" s="1287"/>
      <c r="E23" s="1287"/>
      <c r="F23" s="1287"/>
      <c r="G23" s="1287"/>
      <c r="H23" s="1287"/>
      <c r="I23" s="1287"/>
      <c r="J23" s="1287"/>
      <c r="K23" s="1287"/>
      <c r="L23" s="1180"/>
    </row>
    <row r="24" spans="1:12" ht="20.45" customHeight="1" x14ac:dyDescent="0.2">
      <c r="A24" s="2041" t="s">
        <v>803</v>
      </c>
      <c r="B24" s="2457" t="s">
        <v>315</v>
      </c>
      <c r="C24" s="2457"/>
      <c r="D24" s="2457"/>
      <c r="E24" s="2457"/>
      <c r="F24" s="2457"/>
      <c r="G24" s="2457"/>
      <c r="H24" s="2457"/>
      <c r="I24" s="2457"/>
      <c r="J24" s="2457"/>
      <c r="K24" s="2457"/>
      <c r="L24" s="2457"/>
    </row>
  </sheetData>
  <mergeCells count="11">
    <mergeCell ref="A9:B9"/>
    <mergeCell ref="A1:L1"/>
    <mergeCell ref="A3:B3"/>
    <mergeCell ref="A5:B5"/>
    <mergeCell ref="B11:L11"/>
    <mergeCell ref="B12:L12"/>
    <mergeCell ref="B24:L24"/>
    <mergeCell ref="A14:L14"/>
    <mergeCell ref="A22:B22"/>
    <mergeCell ref="A18:B18"/>
    <mergeCell ref="A16:B16"/>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2"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zoomScaleSheetLayoutView="100" workbookViewId="0">
      <selection activeCell="A37" sqref="A37:C37"/>
    </sheetView>
  </sheetViews>
  <sheetFormatPr defaultColWidth="9.140625" defaultRowHeight="12.75" x14ac:dyDescent="0.2"/>
  <cols>
    <col min="1" max="2" width="2.140625" style="1284" customWidth="1"/>
    <col min="3" max="3" width="57.28515625" style="1284" customWidth="1"/>
    <col min="4" max="4" width="9.28515625" style="1299" customWidth="1"/>
    <col min="5" max="12" width="8.5703125" style="1284" customWidth="1"/>
    <col min="13" max="13" width="1.28515625" style="1284" customWidth="1"/>
    <col min="14" max="14" width="9.140625" style="1283" customWidth="1"/>
    <col min="15" max="15" width="9.140625" style="1284" customWidth="1"/>
    <col min="16" max="16" width="9.140625" style="1285" customWidth="1"/>
    <col min="17" max="17" width="9.140625" style="1284" customWidth="1"/>
    <col min="18" max="16384" width="9.140625" style="1284"/>
  </cols>
  <sheetData>
    <row r="1" spans="1:16" s="2003" customFormat="1" ht="15.75" customHeight="1" x14ac:dyDescent="0.25">
      <c r="A1" s="2301" t="s">
        <v>316</v>
      </c>
      <c r="B1" s="2301"/>
      <c r="C1" s="2301"/>
      <c r="D1" s="2301"/>
      <c r="E1" s="2301"/>
      <c r="F1" s="2301"/>
      <c r="G1" s="2301"/>
      <c r="H1" s="2301"/>
      <c r="I1" s="2301"/>
      <c r="J1" s="2301"/>
      <c r="K1" s="2301"/>
      <c r="L1" s="2301"/>
      <c r="M1" s="2301"/>
      <c r="P1" s="2004"/>
    </row>
    <row r="2" spans="1:16" ht="10.5" customHeight="1" x14ac:dyDescent="0.2">
      <c r="A2" s="1286"/>
      <c r="B2" s="1287"/>
      <c r="C2" s="1287"/>
      <c r="D2" s="1287"/>
      <c r="E2" s="1288"/>
      <c r="F2" s="1288"/>
      <c r="G2" s="1288"/>
      <c r="H2" s="1288"/>
      <c r="I2" s="1288"/>
      <c r="J2" s="1288"/>
      <c r="K2" s="1288"/>
      <c r="L2" s="1288"/>
      <c r="M2" s="1180"/>
    </row>
    <row r="3" spans="1:16" ht="10.5" customHeight="1" x14ac:dyDescent="0.2">
      <c r="A3" s="2349" t="s">
        <v>480</v>
      </c>
      <c r="B3" s="2349"/>
      <c r="C3" s="2349"/>
      <c r="D3" s="814" t="s">
        <v>726</v>
      </c>
      <c r="E3" s="2042" t="s">
        <v>662</v>
      </c>
      <c r="F3" s="2042" t="s">
        <v>633</v>
      </c>
      <c r="G3" s="2042" t="s">
        <v>580</v>
      </c>
      <c r="H3" s="2042" t="s">
        <v>225</v>
      </c>
      <c r="I3" s="2042" t="s">
        <v>481</v>
      </c>
      <c r="J3" s="2042" t="s">
        <v>482</v>
      </c>
      <c r="K3" s="2042" t="s">
        <v>483</v>
      </c>
      <c r="L3" s="2042" t="s">
        <v>484</v>
      </c>
      <c r="M3" s="816"/>
    </row>
    <row r="4" spans="1:16" ht="10.5" customHeight="1" x14ac:dyDescent="0.2">
      <c r="A4" s="1289"/>
      <c r="B4" s="1289"/>
      <c r="C4" s="1289"/>
      <c r="D4" s="1209"/>
      <c r="E4" s="1209"/>
      <c r="F4" s="1209"/>
      <c r="G4" s="1209"/>
      <c r="H4" s="1209"/>
      <c r="I4" s="1209"/>
      <c r="J4" s="1209"/>
      <c r="K4" s="1209"/>
      <c r="L4" s="1209"/>
      <c r="M4" s="1209"/>
    </row>
    <row r="5" spans="1:16" ht="10.5" customHeight="1" x14ac:dyDescent="0.2">
      <c r="A5" s="2459" t="s">
        <v>317</v>
      </c>
      <c r="B5" s="2459"/>
      <c r="C5" s="2459"/>
      <c r="D5" s="1290"/>
      <c r="E5" s="2045"/>
      <c r="F5" s="1291"/>
      <c r="G5" s="1291"/>
      <c r="H5" s="1291"/>
      <c r="I5" s="1291"/>
      <c r="J5" s="1291"/>
      <c r="K5" s="1291"/>
      <c r="L5" s="1291"/>
      <c r="M5" s="1292"/>
    </row>
    <row r="6" spans="1:16" ht="10.5" customHeight="1" x14ac:dyDescent="0.2">
      <c r="A6" s="515"/>
      <c r="B6" s="2460" t="s">
        <v>5</v>
      </c>
      <c r="C6" s="2460"/>
      <c r="D6" s="2135">
        <v>328123</v>
      </c>
      <c r="E6" s="913">
        <v>326572</v>
      </c>
      <c r="F6" s="913">
        <v>323434</v>
      </c>
      <c r="G6" s="917">
        <v>321707</v>
      </c>
      <c r="H6" s="917">
        <v>317854</v>
      </c>
      <c r="I6" s="966">
        <v>315885</v>
      </c>
      <c r="J6" s="966">
        <v>310104</v>
      </c>
      <c r="K6" s="966">
        <v>300864</v>
      </c>
      <c r="L6" s="966">
        <v>293808</v>
      </c>
      <c r="M6" s="1293"/>
    </row>
    <row r="7" spans="1:16" ht="10.5" customHeight="1" x14ac:dyDescent="0.2">
      <c r="A7" s="1272"/>
      <c r="B7" s="2460" t="s">
        <v>108</v>
      </c>
      <c r="C7" s="2460"/>
      <c r="D7" s="2165">
        <v>41765</v>
      </c>
      <c r="E7" s="881">
        <v>40206</v>
      </c>
      <c r="F7" s="881">
        <v>39273</v>
      </c>
      <c r="G7" s="921">
        <v>37953</v>
      </c>
      <c r="H7" s="921">
        <v>35268</v>
      </c>
      <c r="I7" s="938">
        <v>35446</v>
      </c>
      <c r="J7" s="938">
        <v>35862</v>
      </c>
      <c r="K7" s="938">
        <v>16903</v>
      </c>
      <c r="L7" s="938">
        <v>15419</v>
      </c>
      <c r="M7" s="1193"/>
    </row>
    <row r="8" spans="1:16" ht="10.5" customHeight="1" x14ac:dyDescent="0.2">
      <c r="A8" s="1272"/>
      <c r="B8" s="2460" t="s">
        <v>106</v>
      </c>
      <c r="C8" s="2460"/>
      <c r="D8" s="2135">
        <v>15184</v>
      </c>
      <c r="E8" s="913">
        <v>14883</v>
      </c>
      <c r="F8" s="913">
        <v>14603</v>
      </c>
      <c r="G8" s="917">
        <v>14556</v>
      </c>
      <c r="H8" s="917">
        <v>13557</v>
      </c>
      <c r="I8" s="966">
        <v>14227</v>
      </c>
      <c r="J8" s="966">
        <v>13027</v>
      </c>
      <c r="K8" s="966">
        <v>12985</v>
      </c>
      <c r="L8" s="966">
        <v>12867</v>
      </c>
      <c r="M8" s="1193"/>
    </row>
    <row r="9" spans="1:16" ht="11.25" customHeight="1" x14ac:dyDescent="0.2">
      <c r="A9" s="2348" t="s">
        <v>109</v>
      </c>
      <c r="B9" s="2348"/>
      <c r="C9" s="2348"/>
      <c r="D9" s="925">
        <f>SUM(D6:D8)</f>
        <v>385072</v>
      </c>
      <c r="E9" s="2038">
        <f>SUM(E6:E8)</f>
        <v>381661</v>
      </c>
      <c r="F9" s="2038">
        <f>SUM(F6:F8)</f>
        <v>377310</v>
      </c>
      <c r="G9" s="2044">
        <f>SUM(G6:G8)</f>
        <v>374216</v>
      </c>
      <c r="H9" s="2044">
        <f t="shared" ref="H9:L9" si="0">SUM(H6:H8)</f>
        <v>366679</v>
      </c>
      <c r="I9" s="2044">
        <f t="shared" si="0"/>
        <v>365558</v>
      </c>
      <c r="J9" s="2044">
        <f t="shared" si="0"/>
        <v>358993</v>
      </c>
      <c r="K9" s="2044">
        <f t="shared" si="0"/>
        <v>330752</v>
      </c>
      <c r="L9" s="2044">
        <f t="shared" si="0"/>
        <v>322094</v>
      </c>
      <c r="M9" s="1294"/>
    </row>
    <row r="10" spans="1:16" ht="5.25" customHeight="1" x14ac:dyDescent="0.2">
      <c r="A10" s="1295"/>
      <c r="B10" s="1295"/>
      <c r="C10" s="1198"/>
      <c r="D10" s="2135"/>
      <c r="E10" s="913"/>
      <c r="F10" s="913"/>
      <c r="G10" s="917"/>
      <c r="H10" s="917"/>
      <c r="I10" s="966"/>
      <c r="J10" s="966"/>
      <c r="K10" s="966"/>
      <c r="L10" s="966"/>
      <c r="M10" s="1293"/>
    </row>
    <row r="11" spans="1:16" ht="10.5" customHeight="1" x14ac:dyDescent="0.2">
      <c r="A11" s="515"/>
      <c r="B11" s="2460" t="s">
        <v>372</v>
      </c>
      <c r="C11" s="2460"/>
      <c r="D11" s="911">
        <v>207433</v>
      </c>
      <c r="E11" s="912">
        <v>207535</v>
      </c>
      <c r="F11" s="912">
        <v>208235</v>
      </c>
      <c r="G11" s="964">
        <v>208219</v>
      </c>
      <c r="H11" s="964">
        <v>207786</v>
      </c>
      <c r="I11" s="935">
        <v>207068</v>
      </c>
      <c r="J11" s="935">
        <v>203182</v>
      </c>
      <c r="K11" s="935">
        <v>196354</v>
      </c>
      <c r="L11" s="935">
        <v>191670</v>
      </c>
      <c r="M11" s="1293"/>
    </row>
    <row r="12" spans="1:16" ht="10.5" customHeight="1" x14ac:dyDescent="0.2">
      <c r="A12" s="1272"/>
      <c r="B12" s="2460" t="s">
        <v>156</v>
      </c>
      <c r="C12" s="2460"/>
      <c r="D12" s="2135">
        <v>42158</v>
      </c>
      <c r="E12" s="913">
        <v>42577</v>
      </c>
      <c r="F12" s="913">
        <v>42022</v>
      </c>
      <c r="G12" s="917">
        <v>41557</v>
      </c>
      <c r="H12" s="917">
        <v>40666</v>
      </c>
      <c r="I12" s="966">
        <v>40442</v>
      </c>
      <c r="J12" s="966">
        <v>39953</v>
      </c>
      <c r="K12" s="966">
        <v>38648</v>
      </c>
      <c r="L12" s="966">
        <v>37710</v>
      </c>
      <c r="M12" s="1193"/>
    </row>
    <row r="13" spans="1:16" ht="10.5" customHeight="1" x14ac:dyDescent="0.2">
      <c r="A13" s="1272"/>
      <c r="B13" s="2460" t="s">
        <v>62</v>
      </c>
      <c r="C13" s="2460"/>
      <c r="D13" s="922">
        <v>12059</v>
      </c>
      <c r="E13" s="882">
        <v>12255</v>
      </c>
      <c r="F13" s="882">
        <v>12142</v>
      </c>
      <c r="G13" s="923">
        <v>12193</v>
      </c>
      <c r="H13" s="923">
        <v>11872</v>
      </c>
      <c r="I13" s="1203">
        <v>11992</v>
      </c>
      <c r="J13" s="1203">
        <v>12057</v>
      </c>
      <c r="K13" s="1203">
        <v>11836</v>
      </c>
      <c r="L13" s="1203">
        <v>11782</v>
      </c>
      <c r="M13" s="1193"/>
    </row>
    <row r="14" spans="1:16" ht="11.25" customHeight="1" x14ac:dyDescent="0.2">
      <c r="A14" s="2348" t="s">
        <v>319</v>
      </c>
      <c r="B14" s="2348"/>
      <c r="C14" s="2348"/>
      <c r="D14" s="925">
        <f>SUM(D11:D13)</f>
        <v>261650</v>
      </c>
      <c r="E14" s="2038">
        <f>SUM(E11:E13)</f>
        <v>262367</v>
      </c>
      <c r="F14" s="2038">
        <f>SUM(F11:F13)</f>
        <v>262399</v>
      </c>
      <c r="G14" s="2044">
        <f>SUM(G11:G13)</f>
        <v>261969</v>
      </c>
      <c r="H14" s="2044">
        <f t="shared" ref="H14:L14" si="1">SUM(H11:H13)</f>
        <v>260324</v>
      </c>
      <c r="I14" s="2044">
        <f t="shared" si="1"/>
        <v>259502</v>
      </c>
      <c r="J14" s="2044">
        <f t="shared" si="1"/>
        <v>255192</v>
      </c>
      <c r="K14" s="2044">
        <f t="shared" si="1"/>
        <v>246838</v>
      </c>
      <c r="L14" s="2044">
        <f t="shared" si="1"/>
        <v>241162</v>
      </c>
      <c r="M14" s="930"/>
    </row>
    <row r="15" spans="1:16" ht="10.5" customHeight="1" x14ac:dyDescent="0.2">
      <c r="A15" s="2462"/>
      <c r="B15" s="2462"/>
      <c r="C15" s="2462"/>
      <c r="D15" s="2135"/>
      <c r="E15" s="913"/>
      <c r="F15" s="913"/>
      <c r="G15" s="917"/>
      <c r="H15" s="917"/>
      <c r="I15" s="966"/>
      <c r="J15" s="966"/>
      <c r="K15" s="966"/>
      <c r="L15" s="966"/>
      <c r="M15" s="1193"/>
    </row>
    <row r="16" spans="1:16" ht="10.5" customHeight="1" x14ac:dyDescent="0.2">
      <c r="A16" s="1296"/>
      <c r="B16" s="2460" t="s">
        <v>160</v>
      </c>
      <c r="C16" s="2460"/>
      <c r="D16" s="2135">
        <v>6650</v>
      </c>
      <c r="E16" s="913">
        <v>6731</v>
      </c>
      <c r="F16" s="913">
        <v>6817</v>
      </c>
      <c r="G16" s="917">
        <v>6799</v>
      </c>
      <c r="H16" s="917">
        <v>6831</v>
      </c>
      <c r="I16" s="966">
        <v>6794</v>
      </c>
      <c r="J16" s="966">
        <v>6864</v>
      </c>
      <c r="K16" s="966">
        <v>6956</v>
      </c>
      <c r="L16" s="966">
        <v>6873</v>
      </c>
      <c r="M16" s="1293"/>
    </row>
    <row r="17" spans="1:13" ht="10.5" customHeight="1" x14ac:dyDescent="0.2">
      <c r="A17" s="1272"/>
      <c r="B17" s="2460" t="s">
        <v>28</v>
      </c>
      <c r="C17" s="2460"/>
      <c r="D17" s="2165">
        <v>14644</v>
      </c>
      <c r="E17" s="881">
        <v>14457</v>
      </c>
      <c r="F17" s="881">
        <v>12649</v>
      </c>
      <c r="G17" s="921">
        <v>12607</v>
      </c>
      <c r="H17" s="921">
        <v>11543</v>
      </c>
      <c r="I17" s="938">
        <v>9492</v>
      </c>
      <c r="J17" s="938">
        <v>10384</v>
      </c>
      <c r="K17" s="938">
        <v>7507</v>
      </c>
      <c r="L17" s="938">
        <v>7777</v>
      </c>
      <c r="M17" s="1193"/>
    </row>
    <row r="18" spans="1:13" ht="10.5" customHeight="1" x14ac:dyDescent="0.2">
      <c r="A18" s="1272"/>
      <c r="B18" s="2460" t="s">
        <v>159</v>
      </c>
      <c r="C18" s="2460"/>
      <c r="D18" s="2165">
        <v>7564</v>
      </c>
      <c r="E18" s="881">
        <v>7571</v>
      </c>
      <c r="F18" s="881">
        <v>7219</v>
      </c>
      <c r="G18" s="921">
        <v>7217</v>
      </c>
      <c r="H18" s="921">
        <v>6807</v>
      </c>
      <c r="I18" s="938">
        <v>6743</v>
      </c>
      <c r="J18" s="938">
        <v>6149</v>
      </c>
      <c r="K18" s="938">
        <v>5066</v>
      </c>
      <c r="L18" s="938">
        <v>4849</v>
      </c>
      <c r="M18" s="1193"/>
    </row>
    <row r="19" spans="1:13" ht="10.5" customHeight="1" x14ac:dyDescent="0.2">
      <c r="A19" s="1272"/>
      <c r="B19" s="2460" t="s">
        <v>194</v>
      </c>
      <c r="C19" s="2460"/>
      <c r="D19" s="2165">
        <v>12297</v>
      </c>
      <c r="E19" s="881">
        <v>12533</v>
      </c>
      <c r="F19" s="881">
        <v>12215</v>
      </c>
      <c r="G19" s="921">
        <v>12179</v>
      </c>
      <c r="H19" s="921">
        <v>11303</v>
      </c>
      <c r="I19" s="938">
        <v>11540</v>
      </c>
      <c r="J19" s="938">
        <v>11107</v>
      </c>
      <c r="K19" s="938">
        <v>8387</v>
      </c>
      <c r="L19" s="938">
        <v>7658</v>
      </c>
      <c r="M19" s="1193"/>
    </row>
    <row r="20" spans="1:13" ht="10.5" customHeight="1" x14ac:dyDescent="0.2">
      <c r="A20" s="1272"/>
      <c r="B20" s="2460" t="s">
        <v>147</v>
      </c>
      <c r="C20" s="2460"/>
      <c r="D20" s="2165">
        <v>4780</v>
      </c>
      <c r="E20" s="881">
        <v>4586</v>
      </c>
      <c r="F20" s="881">
        <v>4357</v>
      </c>
      <c r="G20" s="921">
        <v>4309</v>
      </c>
      <c r="H20" s="921">
        <v>3808</v>
      </c>
      <c r="I20" s="938">
        <v>3903</v>
      </c>
      <c r="J20" s="938">
        <v>3766</v>
      </c>
      <c r="K20" s="938">
        <v>2101</v>
      </c>
      <c r="L20" s="938">
        <v>1858</v>
      </c>
      <c r="M20" s="1193"/>
    </row>
    <row r="21" spans="1:13" ht="10.5" customHeight="1" x14ac:dyDescent="0.2">
      <c r="A21" s="1272"/>
      <c r="B21" s="2460" t="s">
        <v>192</v>
      </c>
      <c r="C21" s="2460"/>
      <c r="D21" s="2165">
        <v>4361</v>
      </c>
      <c r="E21" s="881">
        <v>4081</v>
      </c>
      <c r="F21" s="881">
        <v>4351</v>
      </c>
      <c r="G21" s="921">
        <v>4077</v>
      </c>
      <c r="H21" s="921">
        <v>3722</v>
      </c>
      <c r="I21" s="938">
        <v>3832</v>
      </c>
      <c r="J21" s="938">
        <v>3673</v>
      </c>
      <c r="K21" s="938">
        <v>3047</v>
      </c>
      <c r="L21" s="938">
        <v>2772</v>
      </c>
      <c r="M21" s="1193"/>
    </row>
    <row r="22" spans="1:13" ht="10.5" customHeight="1" x14ac:dyDescent="0.2">
      <c r="A22" s="1272"/>
      <c r="B22" s="2460" t="s">
        <v>190</v>
      </c>
      <c r="C22" s="2460"/>
      <c r="D22" s="2165">
        <v>33945</v>
      </c>
      <c r="E22" s="881">
        <v>32492</v>
      </c>
      <c r="F22" s="881">
        <v>30739</v>
      </c>
      <c r="G22" s="921">
        <v>29637</v>
      </c>
      <c r="H22" s="921">
        <v>28206</v>
      </c>
      <c r="I22" s="938">
        <v>28379</v>
      </c>
      <c r="J22" s="938">
        <v>28188</v>
      </c>
      <c r="K22" s="938">
        <v>23106</v>
      </c>
      <c r="L22" s="938">
        <v>21614</v>
      </c>
      <c r="M22" s="1193"/>
    </row>
    <row r="23" spans="1:13" ht="10.5" customHeight="1" x14ac:dyDescent="0.2">
      <c r="A23" s="1272"/>
      <c r="B23" s="2460" t="s">
        <v>321</v>
      </c>
      <c r="C23" s="2460"/>
      <c r="D23" s="2165">
        <v>6413</v>
      </c>
      <c r="E23" s="881">
        <v>6115</v>
      </c>
      <c r="F23" s="881">
        <v>6144</v>
      </c>
      <c r="G23" s="921">
        <v>6004</v>
      </c>
      <c r="H23" s="921">
        <v>5841</v>
      </c>
      <c r="I23" s="938">
        <v>5687</v>
      </c>
      <c r="J23" s="938">
        <v>5567</v>
      </c>
      <c r="K23" s="938">
        <v>5456</v>
      </c>
      <c r="L23" s="938">
        <v>5537</v>
      </c>
      <c r="M23" s="1193"/>
    </row>
    <row r="24" spans="1:13" ht="10.5" customHeight="1" x14ac:dyDescent="0.2">
      <c r="A24" s="1272"/>
      <c r="B24" s="2460" t="s">
        <v>183</v>
      </c>
      <c r="C24" s="2460"/>
      <c r="D24" s="2165">
        <v>8450</v>
      </c>
      <c r="E24" s="881">
        <v>7879</v>
      </c>
      <c r="F24" s="881">
        <v>7549</v>
      </c>
      <c r="G24" s="921">
        <v>7444</v>
      </c>
      <c r="H24" s="921">
        <v>6958</v>
      </c>
      <c r="I24" s="938">
        <v>7515</v>
      </c>
      <c r="J24" s="938">
        <v>7147</v>
      </c>
      <c r="K24" s="938">
        <v>6057</v>
      </c>
      <c r="L24" s="938">
        <v>5912</v>
      </c>
      <c r="M24" s="1193"/>
    </row>
    <row r="25" spans="1:13" ht="10.5" customHeight="1" x14ac:dyDescent="0.2">
      <c r="A25" s="1272"/>
      <c r="B25" s="2460" t="s">
        <v>162</v>
      </c>
      <c r="C25" s="2460"/>
      <c r="D25" s="2165">
        <v>1721</v>
      </c>
      <c r="E25" s="881">
        <v>1594</v>
      </c>
      <c r="F25" s="881">
        <v>1405</v>
      </c>
      <c r="G25" s="921">
        <v>1600</v>
      </c>
      <c r="H25" s="921">
        <v>1306</v>
      </c>
      <c r="I25" s="938">
        <v>1539</v>
      </c>
      <c r="J25" s="938">
        <v>1517</v>
      </c>
      <c r="K25" s="938">
        <v>1419</v>
      </c>
      <c r="L25" s="938">
        <v>1540</v>
      </c>
      <c r="M25" s="1193"/>
    </row>
    <row r="26" spans="1:13" ht="10.5" customHeight="1" x14ac:dyDescent="0.2">
      <c r="A26" s="1272"/>
      <c r="B26" s="2460" t="s">
        <v>161</v>
      </c>
      <c r="C26" s="2460"/>
      <c r="D26" s="2165">
        <v>687</v>
      </c>
      <c r="E26" s="881">
        <v>661</v>
      </c>
      <c r="F26" s="881">
        <v>650</v>
      </c>
      <c r="G26" s="921">
        <v>710</v>
      </c>
      <c r="H26" s="921">
        <v>675</v>
      </c>
      <c r="I26" s="938">
        <v>673</v>
      </c>
      <c r="J26" s="938">
        <v>667</v>
      </c>
      <c r="K26" s="938">
        <v>502</v>
      </c>
      <c r="L26" s="938">
        <v>449</v>
      </c>
      <c r="M26" s="1193"/>
    </row>
    <row r="27" spans="1:13" ht="10.5" customHeight="1" x14ac:dyDescent="0.2">
      <c r="A27" s="1272"/>
      <c r="B27" s="2460" t="s">
        <v>188</v>
      </c>
      <c r="C27" s="2460"/>
      <c r="D27" s="2165">
        <v>1570</v>
      </c>
      <c r="E27" s="881">
        <v>1657</v>
      </c>
      <c r="F27" s="881">
        <v>1594</v>
      </c>
      <c r="G27" s="921">
        <v>1344</v>
      </c>
      <c r="H27" s="921">
        <v>1387</v>
      </c>
      <c r="I27" s="938">
        <v>1442</v>
      </c>
      <c r="J27" s="938">
        <v>1218</v>
      </c>
      <c r="K27" s="938">
        <v>509</v>
      </c>
      <c r="L27" s="938">
        <v>466</v>
      </c>
      <c r="M27" s="1193"/>
    </row>
    <row r="28" spans="1:13" ht="10.5" customHeight="1" x14ac:dyDescent="0.2">
      <c r="A28" s="1272"/>
      <c r="B28" s="2460" t="s">
        <v>187</v>
      </c>
      <c r="C28" s="2460"/>
      <c r="D28" s="2165">
        <v>1106</v>
      </c>
      <c r="E28" s="881">
        <v>1370</v>
      </c>
      <c r="F28" s="881">
        <v>1353</v>
      </c>
      <c r="G28" s="921">
        <v>1282</v>
      </c>
      <c r="H28" s="921">
        <v>1210</v>
      </c>
      <c r="I28" s="938">
        <v>1338</v>
      </c>
      <c r="J28" s="938">
        <v>930</v>
      </c>
      <c r="K28" s="938">
        <v>706</v>
      </c>
      <c r="L28" s="938">
        <v>731</v>
      </c>
      <c r="M28" s="1193"/>
    </row>
    <row r="29" spans="1:13" ht="10.5" customHeight="1" x14ac:dyDescent="0.2">
      <c r="A29" s="1272"/>
      <c r="B29" s="2460" t="s">
        <v>186</v>
      </c>
      <c r="C29" s="2460"/>
      <c r="D29" s="2165">
        <v>726</v>
      </c>
      <c r="E29" s="881">
        <v>714</v>
      </c>
      <c r="F29" s="881">
        <v>663</v>
      </c>
      <c r="G29" s="921">
        <v>451</v>
      </c>
      <c r="H29" s="921">
        <v>521</v>
      </c>
      <c r="I29" s="938">
        <v>497</v>
      </c>
      <c r="J29" s="938">
        <v>542</v>
      </c>
      <c r="K29" s="938">
        <v>503</v>
      </c>
      <c r="L29" s="938">
        <v>520</v>
      </c>
      <c r="M29" s="1193"/>
    </row>
    <row r="30" spans="1:13" ht="10.5" customHeight="1" x14ac:dyDescent="0.2">
      <c r="A30" s="1272"/>
      <c r="B30" s="2460" t="s">
        <v>185</v>
      </c>
      <c r="C30" s="2460"/>
      <c r="D30" s="2165">
        <v>4688</v>
      </c>
      <c r="E30" s="881">
        <v>4415</v>
      </c>
      <c r="F30" s="881">
        <v>4428</v>
      </c>
      <c r="G30" s="921">
        <v>4315</v>
      </c>
      <c r="H30" s="921">
        <v>4190</v>
      </c>
      <c r="I30" s="938">
        <v>4267</v>
      </c>
      <c r="J30" s="938">
        <v>4100</v>
      </c>
      <c r="K30" s="938">
        <v>3477</v>
      </c>
      <c r="L30" s="938">
        <v>3186</v>
      </c>
      <c r="M30" s="1193"/>
    </row>
    <row r="31" spans="1:13" ht="10.5" customHeight="1" x14ac:dyDescent="0.2">
      <c r="A31" s="1272"/>
      <c r="B31" s="2460" t="s">
        <v>184</v>
      </c>
      <c r="C31" s="2460"/>
      <c r="D31" s="2165">
        <v>5236</v>
      </c>
      <c r="E31" s="881">
        <v>4164</v>
      </c>
      <c r="F31" s="881">
        <v>4720</v>
      </c>
      <c r="G31" s="921">
        <v>4228</v>
      </c>
      <c r="H31" s="921">
        <v>4039</v>
      </c>
      <c r="I31" s="938">
        <v>4151</v>
      </c>
      <c r="J31" s="938">
        <v>4093</v>
      </c>
      <c r="K31" s="938">
        <v>4022</v>
      </c>
      <c r="L31" s="938">
        <v>3830</v>
      </c>
      <c r="M31" s="1193"/>
    </row>
    <row r="32" spans="1:13" ht="10.5" customHeight="1" x14ac:dyDescent="0.2">
      <c r="A32" s="1272"/>
      <c r="B32" s="2460" t="s">
        <v>30</v>
      </c>
      <c r="C32" s="2460"/>
      <c r="D32" s="2165">
        <v>5995</v>
      </c>
      <c r="E32" s="881">
        <v>5926</v>
      </c>
      <c r="F32" s="881">
        <v>5845</v>
      </c>
      <c r="G32" s="921">
        <v>5826</v>
      </c>
      <c r="H32" s="921">
        <v>5824</v>
      </c>
      <c r="I32" s="938">
        <v>6065</v>
      </c>
      <c r="J32" s="938">
        <v>5949</v>
      </c>
      <c r="K32" s="938">
        <v>2822</v>
      </c>
      <c r="L32" s="938">
        <v>2918</v>
      </c>
      <c r="M32" s="1193"/>
    </row>
    <row r="33" spans="1:13" ht="10.5" customHeight="1" x14ac:dyDescent="0.2">
      <c r="A33" s="1272"/>
      <c r="B33" s="2460" t="s">
        <v>324</v>
      </c>
      <c r="C33" s="2460"/>
      <c r="D33" s="2165">
        <v>2896</v>
      </c>
      <c r="E33" s="881">
        <v>2644</v>
      </c>
      <c r="F33" s="881">
        <v>2502</v>
      </c>
      <c r="G33" s="921">
        <v>2537</v>
      </c>
      <c r="H33" s="921">
        <v>2491</v>
      </c>
      <c r="I33" s="938">
        <v>2538</v>
      </c>
      <c r="J33" s="938">
        <v>2223</v>
      </c>
      <c r="K33" s="938">
        <v>2403</v>
      </c>
      <c r="L33" s="938">
        <v>2539</v>
      </c>
      <c r="M33" s="1193"/>
    </row>
    <row r="34" spans="1:13" ht="10.5" customHeight="1" x14ac:dyDescent="0.2">
      <c r="A34" s="1272"/>
      <c r="B34" s="2460" t="s">
        <v>501</v>
      </c>
      <c r="C34" s="2460"/>
      <c r="D34" s="2165">
        <v>0</v>
      </c>
      <c r="E34" s="881">
        <v>0</v>
      </c>
      <c r="F34" s="881">
        <v>0</v>
      </c>
      <c r="G34" s="921">
        <v>0</v>
      </c>
      <c r="H34" s="921">
        <v>0</v>
      </c>
      <c r="I34" s="938">
        <v>12</v>
      </c>
      <c r="J34" s="938">
        <v>32</v>
      </c>
      <c r="K34" s="938">
        <v>179</v>
      </c>
      <c r="L34" s="938">
        <v>212</v>
      </c>
      <c r="M34" s="1193"/>
    </row>
    <row r="35" spans="1:13" ht="10.5" customHeight="1" x14ac:dyDescent="0.2">
      <c r="A35" s="1198"/>
      <c r="B35" s="2462" t="s">
        <v>629</v>
      </c>
      <c r="C35" s="2462"/>
      <c r="D35" s="2135"/>
      <c r="E35" s="913"/>
      <c r="F35" s="913"/>
      <c r="G35" s="917"/>
      <c r="H35" s="917"/>
      <c r="I35" s="966"/>
      <c r="J35" s="966"/>
      <c r="K35" s="966"/>
      <c r="L35" s="966"/>
      <c r="M35" s="1193"/>
    </row>
    <row r="36" spans="1:13" ht="23.25" customHeight="1" x14ac:dyDescent="0.2">
      <c r="A36" s="1296"/>
      <c r="B36" s="1195"/>
      <c r="C36" s="2067" t="s">
        <v>830</v>
      </c>
      <c r="D36" s="2135">
        <v>-307</v>
      </c>
      <c r="E36" s="913">
        <v>-296</v>
      </c>
      <c r="F36" s="913">
        <v>-289</v>
      </c>
      <c r="G36" s="917">
        <v>-319</v>
      </c>
      <c r="H36" s="917">
        <v>-307</v>
      </c>
      <c r="I36" s="966">
        <v>-351</v>
      </c>
      <c r="J36" s="966">
        <v>-315</v>
      </c>
      <c r="K36" s="966">
        <v>-311</v>
      </c>
      <c r="L36" s="966">
        <v>-309</v>
      </c>
      <c r="M36" s="1193"/>
    </row>
    <row r="37" spans="1:13" ht="22.5" customHeight="1" x14ac:dyDescent="0.2">
      <c r="A37" s="2461" t="s">
        <v>538</v>
      </c>
      <c r="B37" s="2348"/>
      <c r="C37" s="2348"/>
      <c r="D37" s="925">
        <f>SUM(D16:D36)</f>
        <v>123422</v>
      </c>
      <c r="E37" s="2038">
        <f>SUM(E16:E36)</f>
        <v>119294</v>
      </c>
      <c r="F37" s="2038">
        <f>SUM(F16:F36)</f>
        <v>114911</v>
      </c>
      <c r="G37" s="2044">
        <f>SUM(G16:G36)</f>
        <v>112247</v>
      </c>
      <c r="H37" s="2044">
        <f t="shared" ref="H37:L37" si="2">SUM(H16:H36)</f>
        <v>106355</v>
      </c>
      <c r="I37" s="2044">
        <f t="shared" si="2"/>
        <v>106056</v>
      </c>
      <c r="J37" s="2044">
        <f t="shared" si="2"/>
        <v>103801</v>
      </c>
      <c r="K37" s="2044">
        <f t="shared" si="2"/>
        <v>83914</v>
      </c>
      <c r="L37" s="2044">
        <f t="shared" si="2"/>
        <v>80932</v>
      </c>
      <c r="M37" s="930"/>
    </row>
    <row r="38" spans="1:13" ht="11.25" customHeight="1" x14ac:dyDescent="0.2">
      <c r="A38" s="2348" t="s">
        <v>109</v>
      </c>
      <c r="B38" s="2348"/>
      <c r="C38" s="2348"/>
      <c r="D38" s="2157">
        <f>D37+D14</f>
        <v>385072</v>
      </c>
      <c r="E38" s="876">
        <f>E37+E14</f>
        <v>381661</v>
      </c>
      <c r="F38" s="876">
        <f>F37+F14</f>
        <v>377310</v>
      </c>
      <c r="G38" s="950">
        <f>G37+G14</f>
        <v>374216</v>
      </c>
      <c r="H38" s="950">
        <f t="shared" ref="H38:L38" si="3">H37+H14</f>
        <v>366679</v>
      </c>
      <c r="I38" s="950">
        <f t="shared" si="3"/>
        <v>365558</v>
      </c>
      <c r="J38" s="950">
        <f t="shared" si="3"/>
        <v>358993</v>
      </c>
      <c r="K38" s="950">
        <f t="shared" si="3"/>
        <v>330752</v>
      </c>
      <c r="L38" s="950">
        <f t="shared" si="3"/>
        <v>322094</v>
      </c>
      <c r="M38" s="1206"/>
    </row>
    <row r="39" spans="1:13" s="1298" customFormat="1" ht="5.25" customHeight="1" x14ac:dyDescent="0.15">
      <c r="A39" s="1297"/>
      <c r="B39" s="2369"/>
      <c r="C39" s="2369"/>
      <c r="D39" s="2369"/>
      <c r="E39" s="2369"/>
      <c r="F39" s="2369"/>
      <c r="G39" s="2369"/>
      <c r="H39" s="2369"/>
      <c r="I39" s="2369"/>
      <c r="J39" s="2369"/>
      <c r="K39" s="2369"/>
      <c r="L39" s="2369"/>
      <c r="M39" s="2369"/>
    </row>
    <row r="40" spans="1:13" s="1298" customFormat="1" ht="10.5" customHeight="1" x14ac:dyDescent="0.15">
      <c r="A40" s="2096" t="s">
        <v>803</v>
      </c>
      <c r="B40" s="2420" t="s">
        <v>326</v>
      </c>
      <c r="C40" s="2420"/>
      <c r="D40" s="2420"/>
      <c r="E40" s="2420"/>
      <c r="F40" s="2420"/>
      <c r="G40" s="2420"/>
      <c r="H40" s="2420"/>
      <c r="I40" s="2420"/>
      <c r="J40" s="2420"/>
      <c r="K40" s="2420"/>
      <c r="L40" s="2420"/>
      <c r="M40" s="2420"/>
    </row>
  </sheetData>
  <mergeCells count="36">
    <mergeCell ref="A3:C3"/>
    <mergeCell ref="B17:C17"/>
    <mergeCell ref="B18:C18"/>
    <mergeCell ref="B19:C19"/>
    <mergeCell ref="B20:C20"/>
    <mergeCell ref="B32:C32"/>
    <mergeCell ref="A15:C15"/>
    <mergeCell ref="B35:C35"/>
    <mergeCell ref="B34:C34"/>
    <mergeCell ref="B40:M40"/>
    <mergeCell ref="B21:C21"/>
    <mergeCell ref="B22:C22"/>
    <mergeCell ref="B23:C23"/>
    <mergeCell ref="B24:C24"/>
    <mergeCell ref="B25:C25"/>
    <mergeCell ref="B26:C26"/>
    <mergeCell ref="B39:M39"/>
    <mergeCell ref="B27:C27"/>
    <mergeCell ref="A38:C38"/>
    <mergeCell ref="B30:C30"/>
    <mergeCell ref="A1:M1"/>
    <mergeCell ref="B33:C33"/>
    <mergeCell ref="B29:C29"/>
    <mergeCell ref="A37:C37"/>
    <mergeCell ref="A14:C14"/>
    <mergeCell ref="A9:C9"/>
    <mergeCell ref="A5:C5"/>
    <mergeCell ref="B6:C6"/>
    <mergeCell ref="B7:C7"/>
    <mergeCell ref="B8:C8"/>
    <mergeCell ref="B11:C11"/>
    <mergeCell ref="B12:C12"/>
    <mergeCell ref="B13:C13"/>
    <mergeCell ref="B16:C16"/>
    <mergeCell ref="B28:C28"/>
    <mergeCell ref="B31:C31"/>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3"/>
  <sheetViews>
    <sheetView zoomScaleNormal="100" workbookViewId="0">
      <selection activeCell="E35" sqref="E35"/>
    </sheetView>
  </sheetViews>
  <sheetFormatPr defaultColWidth="9.140625" defaultRowHeight="12.75" x14ac:dyDescent="0.2"/>
  <cols>
    <col min="1" max="2" width="2.140625" style="3" customWidth="1"/>
    <col min="3" max="3" width="60.5703125" style="3" customWidth="1"/>
    <col min="4" max="4" width="4.28515625" style="3" customWidth="1"/>
    <col min="5" max="5" width="9.28515625" style="31" customWidth="1"/>
    <col min="6" max="13" width="8.5703125" style="3" customWidth="1"/>
    <col min="14" max="14" width="1.28515625" style="3" customWidth="1"/>
    <col min="15" max="16384" width="9.140625" style="3"/>
  </cols>
  <sheetData>
    <row r="1" spans="1:14" ht="15.75" customHeight="1" x14ac:dyDescent="0.2">
      <c r="A1" s="2468" t="s">
        <v>663</v>
      </c>
      <c r="B1" s="2468"/>
      <c r="C1" s="2468"/>
      <c r="D1" s="2468"/>
      <c r="E1" s="2468"/>
      <c r="F1" s="2468"/>
      <c r="G1" s="2468"/>
      <c r="H1" s="2468"/>
      <c r="I1" s="2468"/>
      <c r="J1" s="2468"/>
      <c r="K1" s="2468"/>
      <c r="L1" s="2468"/>
      <c r="M1" s="2468"/>
      <c r="N1" s="2468"/>
    </row>
    <row r="2" spans="1:14" s="4" customFormat="1" ht="10.5" customHeight="1" x14ac:dyDescent="0.2">
      <c r="A2" s="2469"/>
      <c r="B2" s="2469"/>
      <c r="C2" s="2469"/>
      <c r="D2" s="2469"/>
      <c r="E2" s="2469"/>
      <c r="F2" s="2469"/>
      <c r="G2" s="2469"/>
      <c r="H2" s="2469"/>
      <c r="I2" s="2469"/>
      <c r="J2" s="2469"/>
      <c r="K2" s="2469"/>
      <c r="L2" s="2469"/>
      <c r="M2" s="2469"/>
      <c r="N2" s="2469"/>
    </row>
    <row r="3" spans="1:14" ht="10.5" customHeight="1" x14ac:dyDescent="0.2">
      <c r="A3" s="2469" t="s">
        <v>664</v>
      </c>
      <c r="B3" s="2469"/>
      <c r="C3" s="2469"/>
      <c r="D3" s="5"/>
      <c r="E3" s="6" t="s">
        <v>662</v>
      </c>
      <c r="F3" s="7"/>
      <c r="G3" s="7"/>
      <c r="H3" s="7"/>
      <c r="I3" s="7"/>
      <c r="J3" s="7"/>
      <c r="K3" s="7"/>
      <c r="L3" s="7"/>
      <c r="M3" s="7"/>
      <c r="N3" s="8"/>
    </row>
    <row r="4" spans="1:14" ht="10.5" customHeight="1" x14ac:dyDescent="0.2">
      <c r="A4" s="9"/>
      <c r="B4" s="9"/>
      <c r="C4" s="9"/>
      <c r="D4" s="9"/>
      <c r="E4" s="10"/>
      <c r="F4" s="10"/>
      <c r="G4" s="10"/>
      <c r="H4" s="10"/>
      <c r="I4" s="10"/>
      <c r="J4" s="10"/>
      <c r="K4" s="10"/>
      <c r="L4" s="10"/>
      <c r="M4" s="10"/>
      <c r="N4" s="10"/>
    </row>
    <row r="5" spans="1:14" ht="10.5" customHeight="1" x14ac:dyDescent="0.2">
      <c r="A5" s="2470" t="s">
        <v>665</v>
      </c>
      <c r="B5" s="2470"/>
      <c r="C5" s="2470"/>
      <c r="D5" s="11"/>
      <c r="E5" s="12"/>
      <c r="F5" s="10"/>
      <c r="G5" s="10"/>
      <c r="H5" s="10"/>
      <c r="I5" s="10"/>
      <c r="J5" s="10"/>
      <c r="K5" s="10"/>
      <c r="L5" s="10"/>
      <c r="M5" s="10"/>
      <c r="N5" s="10"/>
    </row>
    <row r="6" spans="1:14" ht="10.5" customHeight="1" x14ac:dyDescent="0.2">
      <c r="A6" s="13"/>
      <c r="B6" s="2464" t="s">
        <v>5</v>
      </c>
      <c r="C6" s="2464"/>
      <c r="D6" s="14"/>
      <c r="E6" s="15">
        <v>0</v>
      </c>
      <c r="F6" s="16"/>
      <c r="G6" s="16"/>
      <c r="H6" s="16"/>
      <c r="I6" s="16"/>
      <c r="J6" s="16"/>
      <c r="K6" s="16"/>
      <c r="L6" s="16"/>
      <c r="M6" s="16"/>
      <c r="N6" s="17"/>
    </row>
    <row r="7" spans="1:14" ht="10.5" customHeight="1" x14ac:dyDescent="0.2">
      <c r="A7" s="18"/>
      <c r="B7" s="2464" t="s">
        <v>666</v>
      </c>
      <c r="C7" s="2464"/>
      <c r="D7" s="14"/>
      <c r="E7" s="19">
        <v>0</v>
      </c>
      <c r="F7" s="16"/>
      <c r="G7" s="16"/>
      <c r="H7" s="16"/>
      <c r="I7" s="16"/>
      <c r="J7" s="16"/>
      <c r="K7" s="16"/>
      <c r="L7" s="16"/>
      <c r="M7" s="16"/>
      <c r="N7" s="10"/>
    </row>
    <row r="8" spans="1:14" ht="10.5" customHeight="1" x14ac:dyDescent="0.2">
      <c r="A8" s="18"/>
      <c r="B8" s="2464" t="s">
        <v>667</v>
      </c>
      <c r="C8" s="2464"/>
      <c r="D8" s="14"/>
      <c r="E8" s="15">
        <v>0</v>
      </c>
      <c r="F8" s="16"/>
      <c r="G8" s="16"/>
      <c r="H8" s="16"/>
      <c r="I8" s="16"/>
      <c r="J8" s="16"/>
      <c r="K8" s="16"/>
      <c r="L8" s="16"/>
      <c r="M8" s="16"/>
      <c r="N8" s="10"/>
    </row>
    <row r="9" spans="1:14" ht="10.5" customHeight="1" x14ac:dyDescent="0.2">
      <c r="A9" s="2466" t="s">
        <v>668</v>
      </c>
      <c r="B9" s="2466"/>
      <c r="C9" s="2466"/>
      <c r="D9" s="14"/>
      <c r="E9" s="20">
        <f t="shared" ref="E9" si="0">SUM(E6:E8)</f>
        <v>0</v>
      </c>
      <c r="F9" s="16"/>
      <c r="G9" s="16"/>
      <c r="H9" s="16"/>
      <c r="I9" s="16"/>
      <c r="J9" s="16"/>
      <c r="K9" s="16"/>
      <c r="L9" s="16"/>
      <c r="M9" s="16"/>
      <c r="N9" s="17"/>
    </row>
    <row r="10" spans="1:14" ht="5.25" customHeight="1" x14ac:dyDescent="0.2">
      <c r="A10" s="21"/>
      <c r="B10" s="21"/>
      <c r="C10" s="22"/>
      <c r="D10" s="23"/>
      <c r="E10" s="15"/>
      <c r="F10" s="16"/>
      <c r="G10" s="16"/>
      <c r="H10" s="16"/>
      <c r="I10" s="16"/>
      <c r="J10" s="16"/>
      <c r="K10" s="16"/>
      <c r="L10" s="16"/>
      <c r="M10" s="16"/>
      <c r="N10" s="17"/>
    </row>
    <row r="11" spans="1:14" ht="10.5" customHeight="1" x14ac:dyDescent="0.2">
      <c r="A11" s="13"/>
      <c r="B11" s="2464" t="s">
        <v>669</v>
      </c>
      <c r="C11" s="2464"/>
      <c r="D11" s="14"/>
      <c r="E11" s="24">
        <v>0</v>
      </c>
      <c r="F11" s="16"/>
      <c r="G11" s="16"/>
      <c r="H11" s="16"/>
      <c r="I11" s="16"/>
      <c r="J11" s="16"/>
      <c r="K11" s="16"/>
      <c r="L11" s="16"/>
      <c r="M11" s="16"/>
      <c r="N11" s="17"/>
    </row>
    <row r="12" spans="1:14" ht="10.5" customHeight="1" x14ac:dyDescent="0.2">
      <c r="A12" s="18"/>
      <c r="B12" s="2464" t="s">
        <v>670</v>
      </c>
      <c r="C12" s="2464"/>
      <c r="D12" s="14"/>
      <c r="E12" s="15">
        <v>0</v>
      </c>
      <c r="F12" s="16"/>
      <c r="G12" s="16"/>
      <c r="H12" s="16"/>
      <c r="I12" s="16"/>
      <c r="J12" s="16"/>
      <c r="K12" s="16"/>
      <c r="L12" s="16"/>
      <c r="M12" s="16"/>
      <c r="N12" s="10"/>
    </row>
    <row r="13" spans="1:14" ht="10.5" customHeight="1" x14ac:dyDescent="0.2">
      <c r="A13" s="18"/>
      <c r="B13" s="2464" t="s">
        <v>671</v>
      </c>
      <c r="C13" s="2464"/>
      <c r="D13" s="14"/>
      <c r="E13" s="25">
        <v>0</v>
      </c>
      <c r="F13" s="16"/>
      <c r="G13" s="16"/>
      <c r="H13" s="16"/>
      <c r="I13" s="16"/>
      <c r="J13" s="16"/>
      <c r="K13" s="16"/>
      <c r="L13" s="16"/>
      <c r="M13" s="16"/>
      <c r="N13" s="10"/>
    </row>
    <row r="14" spans="1:14" ht="10.5" customHeight="1" x14ac:dyDescent="0.2">
      <c r="A14" s="2466" t="s">
        <v>672</v>
      </c>
      <c r="B14" s="2466"/>
      <c r="C14" s="2466"/>
      <c r="D14" s="14"/>
      <c r="E14" s="20">
        <f t="shared" ref="E14" si="1">SUM(E11:E13)</f>
        <v>0</v>
      </c>
      <c r="F14" s="16"/>
      <c r="G14" s="16"/>
      <c r="H14" s="16"/>
      <c r="I14" s="16"/>
      <c r="J14" s="16"/>
      <c r="K14" s="16"/>
      <c r="L14" s="16"/>
      <c r="M14" s="16"/>
      <c r="N14" s="10"/>
    </row>
    <row r="15" spans="1:14" ht="10.5" customHeight="1" x14ac:dyDescent="0.2">
      <c r="A15" s="2465"/>
      <c r="B15" s="2465"/>
      <c r="C15" s="2465"/>
      <c r="D15" s="23"/>
      <c r="E15" s="15"/>
      <c r="F15" s="16"/>
      <c r="G15" s="16"/>
      <c r="H15" s="16"/>
      <c r="I15" s="16"/>
      <c r="J15" s="16"/>
      <c r="K15" s="16"/>
      <c r="L15" s="16"/>
      <c r="M15" s="16"/>
      <c r="N15" s="10"/>
    </row>
    <row r="16" spans="1:14" ht="10.5" customHeight="1" x14ac:dyDescent="0.2">
      <c r="A16" s="26"/>
      <c r="B16" s="2464" t="s">
        <v>673</v>
      </c>
      <c r="C16" s="2464"/>
      <c r="D16" s="14"/>
      <c r="E16" s="15">
        <v>0</v>
      </c>
      <c r="F16" s="16"/>
      <c r="G16" s="16"/>
      <c r="H16" s="16"/>
      <c r="I16" s="16"/>
      <c r="J16" s="16"/>
      <c r="K16" s="16"/>
      <c r="L16" s="16"/>
      <c r="M16" s="16"/>
      <c r="N16" s="17"/>
    </row>
    <row r="17" spans="1:14" ht="10.5" customHeight="1" x14ac:dyDescent="0.2">
      <c r="A17" s="18"/>
      <c r="B17" s="2464" t="s">
        <v>674</v>
      </c>
      <c r="C17" s="2464"/>
      <c r="D17" s="14"/>
      <c r="E17" s="19">
        <v>0</v>
      </c>
      <c r="F17" s="16"/>
      <c r="G17" s="16"/>
      <c r="H17" s="16"/>
      <c r="I17" s="16"/>
      <c r="J17" s="16"/>
      <c r="K17" s="16"/>
      <c r="L17" s="16"/>
      <c r="M17" s="16"/>
      <c r="N17" s="10"/>
    </row>
    <row r="18" spans="1:14" ht="10.5" customHeight="1" x14ac:dyDescent="0.2">
      <c r="A18" s="18"/>
      <c r="B18" s="2464" t="s">
        <v>675</v>
      </c>
      <c r="C18" s="2464"/>
      <c r="D18" s="14"/>
      <c r="E18" s="19">
        <v>0</v>
      </c>
      <c r="F18" s="16"/>
      <c r="G18" s="16"/>
      <c r="H18" s="16"/>
      <c r="I18" s="16"/>
      <c r="J18" s="16"/>
      <c r="K18" s="16"/>
      <c r="L18" s="16"/>
      <c r="M18" s="16"/>
      <c r="N18" s="10"/>
    </row>
    <row r="19" spans="1:14" ht="10.5" customHeight="1" x14ac:dyDescent="0.2">
      <c r="A19" s="18"/>
      <c r="B19" s="2464" t="s">
        <v>676</v>
      </c>
      <c r="C19" s="2464"/>
      <c r="D19" s="14"/>
      <c r="E19" s="19">
        <v>0</v>
      </c>
      <c r="F19" s="16"/>
      <c r="G19" s="16"/>
      <c r="H19" s="16"/>
      <c r="I19" s="16"/>
      <c r="J19" s="16"/>
      <c r="K19" s="16"/>
      <c r="L19" s="16"/>
      <c r="M19" s="16"/>
      <c r="N19" s="10"/>
    </row>
    <row r="20" spans="1:14" ht="10.5" customHeight="1" x14ac:dyDescent="0.2">
      <c r="A20" s="18"/>
      <c r="B20" s="2464" t="s">
        <v>677</v>
      </c>
      <c r="C20" s="2464"/>
      <c r="D20" s="14"/>
      <c r="E20" s="19">
        <v>0</v>
      </c>
      <c r="F20" s="16"/>
      <c r="G20" s="16"/>
      <c r="H20" s="16"/>
      <c r="I20" s="16"/>
      <c r="J20" s="16"/>
      <c r="K20" s="16"/>
      <c r="L20" s="16"/>
      <c r="M20" s="16"/>
      <c r="N20" s="10"/>
    </row>
    <row r="21" spans="1:14" ht="10.5" customHeight="1" x14ac:dyDescent="0.2">
      <c r="A21" s="18"/>
      <c r="B21" s="2464" t="s">
        <v>678</v>
      </c>
      <c r="C21" s="2464"/>
      <c r="D21" s="14"/>
      <c r="E21" s="19">
        <v>0</v>
      </c>
      <c r="F21" s="16"/>
      <c r="G21" s="16"/>
      <c r="H21" s="16"/>
      <c r="I21" s="16"/>
      <c r="J21" s="16"/>
      <c r="K21" s="16"/>
      <c r="L21" s="16"/>
      <c r="M21" s="16"/>
      <c r="N21" s="10"/>
    </row>
    <row r="22" spans="1:14" ht="10.5" customHeight="1" x14ac:dyDescent="0.2">
      <c r="A22" s="18"/>
      <c r="B22" s="2464" t="s">
        <v>679</v>
      </c>
      <c r="C22" s="2464"/>
      <c r="D22" s="14"/>
      <c r="E22" s="19">
        <v>0</v>
      </c>
      <c r="F22" s="16"/>
      <c r="G22" s="16"/>
      <c r="H22" s="16"/>
      <c r="I22" s="16"/>
      <c r="J22" s="16"/>
      <c r="K22" s="16"/>
      <c r="L22" s="16"/>
      <c r="M22" s="16"/>
      <c r="N22" s="10"/>
    </row>
    <row r="23" spans="1:14" ht="10.5" customHeight="1" x14ac:dyDescent="0.2">
      <c r="A23" s="18"/>
      <c r="B23" s="2464" t="s">
        <v>321</v>
      </c>
      <c r="C23" s="2464"/>
      <c r="D23" s="14"/>
      <c r="E23" s="19">
        <v>0</v>
      </c>
      <c r="F23" s="16"/>
      <c r="G23" s="16"/>
      <c r="H23" s="16"/>
      <c r="I23" s="16"/>
      <c r="J23" s="16"/>
      <c r="K23" s="16"/>
      <c r="L23" s="16"/>
      <c r="M23" s="16"/>
      <c r="N23" s="10"/>
    </row>
    <row r="24" spans="1:14" ht="10.5" customHeight="1" x14ac:dyDescent="0.2">
      <c r="A24" s="18"/>
      <c r="B24" s="2464" t="s">
        <v>680</v>
      </c>
      <c r="C24" s="2464"/>
      <c r="D24" s="14"/>
      <c r="E24" s="19">
        <v>0</v>
      </c>
      <c r="F24" s="16"/>
      <c r="G24" s="16"/>
      <c r="H24" s="16"/>
      <c r="I24" s="16"/>
      <c r="J24" s="16"/>
      <c r="K24" s="16"/>
      <c r="L24" s="16"/>
      <c r="M24" s="16"/>
      <c r="N24" s="10"/>
    </row>
    <row r="25" spans="1:14" ht="10.5" customHeight="1" x14ac:dyDescent="0.2">
      <c r="A25" s="18"/>
      <c r="B25" s="2464" t="s">
        <v>681</v>
      </c>
      <c r="C25" s="2464"/>
      <c r="D25" s="14"/>
      <c r="E25" s="19">
        <v>0</v>
      </c>
      <c r="F25" s="16"/>
      <c r="G25" s="16"/>
      <c r="H25" s="16"/>
      <c r="I25" s="16"/>
      <c r="J25" s="16"/>
      <c r="K25" s="16"/>
      <c r="L25" s="16"/>
      <c r="M25" s="16"/>
      <c r="N25" s="10"/>
    </row>
    <row r="26" spans="1:14" ht="10.5" customHeight="1" x14ac:dyDescent="0.2">
      <c r="A26" s="18"/>
      <c r="B26" s="2464" t="s">
        <v>682</v>
      </c>
      <c r="C26" s="2464"/>
      <c r="D26" s="14"/>
      <c r="E26" s="19">
        <v>0</v>
      </c>
      <c r="F26" s="16"/>
      <c r="G26" s="16"/>
      <c r="H26" s="16"/>
      <c r="I26" s="16"/>
      <c r="J26" s="16"/>
      <c r="K26" s="16"/>
      <c r="L26" s="16"/>
      <c r="M26" s="16"/>
      <c r="N26" s="10"/>
    </row>
    <row r="27" spans="1:14" ht="10.5" customHeight="1" x14ac:dyDescent="0.2">
      <c r="A27" s="18"/>
      <c r="B27" s="2464" t="s">
        <v>683</v>
      </c>
      <c r="C27" s="2464"/>
      <c r="D27" s="14"/>
      <c r="E27" s="19">
        <v>0</v>
      </c>
      <c r="F27" s="16"/>
      <c r="G27" s="16"/>
      <c r="H27" s="16"/>
      <c r="I27" s="16"/>
      <c r="J27" s="16"/>
      <c r="K27" s="16"/>
      <c r="L27" s="16"/>
      <c r="M27" s="16"/>
      <c r="N27" s="10"/>
    </row>
    <row r="28" spans="1:14" ht="10.5" customHeight="1" x14ac:dyDescent="0.2">
      <c r="A28" s="18"/>
      <c r="B28" s="2464" t="s">
        <v>684</v>
      </c>
      <c r="C28" s="2464"/>
      <c r="D28" s="14"/>
      <c r="E28" s="19">
        <v>0</v>
      </c>
      <c r="F28" s="16"/>
      <c r="G28" s="16"/>
      <c r="H28" s="16"/>
      <c r="I28" s="16"/>
      <c r="J28" s="16"/>
      <c r="K28" s="16"/>
      <c r="L28" s="16"/>
      <c r="M28" s="16"/>
      <c r="N28" s="10"/>
    </row>
    <row r="29" spans="1:14" ht="10.5" customHeight="1" x14ac:dyDescent="0.2">
      <c r="A29" s="18"/>
      <c r="B29" s="2464" t="s">
        <v>685</v>
      </c>
      <c r="C29" s="2464"/>
      <c r="D29" s="14"/>
      <c r="E29" s="19">
        <v>0</v>
      </c>
      <c r="F29" s="16"/>
      <c r="G29" s="16"/>
      <c r="H29" s="16"/>
      <c r="I29" s="16"/>
      <c r="J29" s="16"/>
      <c r="K29" s="16"/>
      <c r="L29" s="16"/>
      <c r="M29" s="16"/>
      <c r="N29" s="10"/>
    </row>
    <row r="30" spans="1:14" ht="10.5" customHeight="1" x14ac:dyDescent="0.2">
      <c r="A30" s="18"/>
      <c r="B30" s="2464" t="s">
        <v>686</v>
      </c>
      <c r="C30" s="2464"/>
      <c r="D30" s="14"/>
      <c r="E30" s="19">
        <v>0</v>
      </c>
      <c r="F30" s="16"/>
      <c r="G30" s="16"/>
      <c r="H30" s="16"/>
      <c r="I30" s="16"/>
      <c r="J30" s="16"/>
      <c r="K30" s="16"/>
      <c r="L30" s="16"/>
      <c r="M30" s="16"/>
      <c r="N30" s="10"/>
    </row>
    <row r="31" spans="1:14" ht="10.5" customHeight="1" x14ac:dyDescent="0.2">
      <c r="A31" s="18"/>
      <c r="B31" s="2464" t="s">
        <v>687</v>
      </c>
      <c r="C31" s="2464"/>
      <c r="D31" s="14"/>
      <c r="E31" s="19">
        <v>0</v>
      </c>
      <c r="F31" s="16"/>
      <c r="G31" s="16"/>
      <c r="H31" s="16"/>
      <c r="I31" s="16"/>
      <c r="J31" s="16"/>
      <c r="K31" s="16"/>
      <c r="L31" s="16"/>
      <c r="M31" s="16"/>
      <c r="N31" s="10"/>
    </row>
    <row r="32" spans="1:14" ht="10.5" customHeight="1" x14ac:dyDescent="0.2">
      <c r="A32" s="18"/>
      <c r="B32" s="2464" t="s">
        <v>688</v>
      </c>
      <c r="C32" s="2464"/>
      <c r="D32" s="14"/>
      <c r="E32" s="19">
        <v>0</v>
      </c>
      <c r="F32" s="16"/>
      <c r="G32" s="16"/>
      <c r="H32" s="16"/>
      <c r="I32" s="16"/>
      <c r="J32" s="16"/>
      <c r="K32" s="16"/>
      <c r="L32" s="16"/>
      <c r="M32" s="16"/>
      <c r="N32" s="10"/>
    </row>
    <row r="33" spans="1:14" ht="10.5" customHeight="1" x14ac:dyDescent="0.2">
      <c r="A33" s="18"/>
      <c r="B33" s="2464" t="s">
        <v>689</v>
      </c>
      <c r="C33" s="2464"/>
      <c r="D33" s="14"/>
      <c r="E33" s="19">
        <v>0</v>
      </c>
      <c r="F33" s="16"/>
      <c r="G33" s="16"/>
      <c r="H33" s="16"/>
      <c r="I33" s="16"/>
      <c r="J33" s="16"/>
      <c r="K33" s="16"/>
      <c r="L33" s="16"/>
      <c r="M33" s="16"/>
      <c r="N33" s="10"/>
    </row>
    <row r="34" spans="1:14" ht="10.5" customHeight="1" x14ac:dyDescent="0.2">
      <c r="A34" s="18"/>
      <c r="B34" s="2464" t="s">
        <v>690</v>
      </c>
      <c r="C34" s="2464"/>
      <c r="D34" s="14"/>
      <c r="E34" s="19">
        <v>0</v>
      </c>
      <c r="F34" s="16"/>
      <c r="G34" s="16"/>
      <c r="H34" s="16"/>
      <c r="I34" s="16"/>
      <c r="J34" s="16"/>
      <c r="K34" s="16"/>
      <c r="L34" s="16"/>
      <c r="M34" s="16"/>
      <c r="N34" s="10"/>
    </row>
    <row r="35" spans="1:14" ht="10.5" customHeight="1" x14ac:dyDescent="0.2">
      <c r="A35" s="22"/>
      <c r="B35" s="2465" t="s">
        <v>691</v>
      </c>
      <c r="C35" s="2465"/>
      <c r="D35" s="23"/>
      <c r="E35" s="15"/>
      <c r="F35" s="16"/>
      <c r="G35" s="16"/>
      <c r="H35" s="16"/>
      <c r="I35" s="16"/>
      <c r="J35" s="16"/>
      <c r="K35" s="16"/>
      <c r="L35" s="16"/>
      <c r="M35" s="16"/>
      <c r="N35" s="10"/>
    </row>
    <row r="36" spans="1:14" ht="10.5" customHeight="1" x14ac:dyDescent="0.2">
      <c r="A36" s="26"/>
      <c r="B36" s="27"/>
      <c r="C36" s="27" t="s">
        <v>692</v>
      </c>
      <c r="D36" s="28" t="s">
        <v>693</v>
      </c>
      <c r="E36" s="15">
        <v>0</v>
      </c>
      <c r="F36" s="16"/>
      <c r="G36" s="16"/>
      <c r="H36" s="16"/>
      <c r="I36" s="16"/>
      <c r="J36" s="16"/>
      <c r="K36" s="16"/>
      <c r="L36" s="16"/>
      <c r="M36" s="16"/>
      <c r="N36" s="10"/>
    </row>
    <row r="37" spans="1:14" ht="10.5" customHeight="1" x14ac:dyDescent="0.2">
      <c r="A37" s="2466" t="s">
        <v>694</v>
      </c>
      <c r="B37" s="2466"/>
      <c r="C37" s="2466"/>
      <c r="D37" s="14"/>
      <c r="E37" s="20">
        <f t="shared" ref="E37" si="2">SUM(E16:E36)</f>
        <v>0</v>
      </c>
      <c r="F37" s="16"/>
      <c r="G37" s="16"/>
      <c r="H37" s="16"/>
      <c r="I37" s="16"/>
      <c r="J37" s="16"/>
      <c r="K37" s="16"/>
      <c r="L37" s="16"/>
      <c r="M37" s="16"/>
      <c r="N37" s="10"/>
    </row>
    <row r="38" spans="1:14" ht="10.5" customHeight="1" x14ac:dyDescent="0.2">
      <c r="A38" s="2466" t="s">
        <v>695</v>
      </c>
      <c r="B38" s="2466"/>
      <c r="C38" s="2466"/>
      <c r="D38" s="14"/>
      <c r="E38" s="29">
        <f t="shared" ref="E38" si="3">E14+E37</f>
        <v>0</v>
      </c>
      <c r="F38" s="16"/>
      <c r="G38" s="16"/>
      <c r="H38" s="16"/>
      <c r="I38" s="16"/>
      <c r="J38" s="16"/>
      <c r="K38" s="16"/>
      <c r="L38" s="16"/>
      <c r="M38" s="16"/>
      <c r="N38" s="10"/>
    </row>
    <row r="39" spans="1:14" s="2" customFormat="1" ht="5.25" customHeight="1" x14ac:dyDescent="0.15">
      <c r="A39" s="30"/>
      <c r="B39" s="2467"/>
      <c r="C39" s="2467"/>
      <c r="D39" s="2467"/>
      <c r="E39" s="2467"/>
      <c r="F39" s="2467"/>
      <c r="G39" s="2467"/>
      <c r="H39" s="2467"/>
      <c r="I39" s="2467"/>
      <c r="J39" s="2467"/>
      <c r="K39" s="2467"/>
      <c r="L39" s="2467"/>
      <c r="M39" s="2467"/>
      <c r="N39" s="2467"/>
    </row>
    <row r="40" spans="1:14" s="2" customFormat="1" ht="10.5" customHeight="1" x14ac:dyDescent="0.15">
      <c r="A40" s="30">
        <v>1</v>
      </c>
      <c r="B40" s="2463" t="s">
        <v>696</v>
      </c>
      <c r="C40" s="2463"/>
      <c r="D40" s="2463"/>
      <c r="E40" s="2463"/>
      <c r="F40" s="2463"/>
      <c r="G40" s="2463"/>
      <c r="H40" s="2463"/>
      <c r="I40" s="2463"/>
      <c r="J40" s="2463"/>
      <c r="K40" s="2463"/>
      <c r="L40" s="2463"/>
      <c r="M40" s="2463"/>
      <c r="N40" s="2463"/>
    </row>
    <row r="41" spans="1:14" x14ac:dyDescent="0.2">
      <c r="A41" s="1"/>
      <c r="B41" s="1"/>
      <c r="C41" s="1"/>
      <c r="D41" s="1"/>
      <c r="E41" s="1"/>
      <c r="F41" s="1"/>
      <c r="G41" s="1"/>
      <c r="H41" s="1"/>
      <c r="I41" s="1"/>
      <c r="J41" s="1"/>
      <c r="K41" s="1"/>
      <c r="L41" s="1"/>
      <c r="M41" s="1"/>
      <c r="N41" s="1"/>
    </row>
    <row r="42" spans="1:14" x14ac:dyDescent="0.2">
      <c r="A42" s="1"/>
      <c r="B42" s="1"/>
      <c r="C42" s="1"/>
      <c r="D42" s="1"/>
      <c r="E42" s="1"/>
      <c r="F42" s="1"/>
      <c r="G42" s="1"/>
      <c r="H42" s="1"/>
      <c r="I42" s="1"/>
      <c r="J42" s="1"/>
      <c r="K42" s="1"/>
      <c r="L42" s="1"/>
      <c r="M42" s="1"/>
      <c r="N42" s="1"/>
    </row>
    <row r="43" spans="1:14" x14ac:dyDescent="0.2">
      <c r="A43" s="1"/>
      <c r="B43" s="1"/>
      <c r="C43" s="1"/>
      <c r="D43" s="1"/>
      <c r="E43" s="1"/>
      <c r="F43" s="1"/>
      <c r="G43" s="1"/>
      <c r="H43" s="1"/>
      <c r="I43" s="1"/>
      <c r="J43" s="1"/>
      <c r="K43" s="1"/>
      <c r="L43" s="1"/>
      <c r="M43" s="1"/>
      <c r="N43" s="1"/>
    </row>
  </sheetData>
  <sheetProtection selectLockedCells="1"/>
  <mergeCells count="37">
    <mergeCell ref="B7:C7"/>
    <mergeCell ref="A1:N1"/>
    <mergeCell ref="A2:N2"/>
    <mergeCell ref="A3:C3"/>
    <mergeCell ref="A5:C5"/>
    <mergeCell ref="B6:C6"/>
    <mergeCell ref="B20:C20"/>
    <mergeCell ref="B8:C8"/>
    <mergeCell ref="A9:C9"/>
    <mergeCell ref="B11:C11"/>
    <mergeCell ref="B12:C12"/>
    <mergeCell ref="B13:C13"/>
    <mergeCell ref="A14:C14"/>
    <mergeCell ref="A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0:N40"/>
    <mergeCell ref="B33:C33"/>
    <mergeCell ref="B34:C34"/>
    <mergeCell ref="B35:C35"/>
    <mergeCell ref="A37:C37"/>
    <mergeCell ref="A38:C38"/>
    <mergeCell ref="B39:N39"/>
  </mergeCells>
  <pageMargins left="0.23622047244094491" right="0.23622047244094491" top="0.27559055118110237" bottom="0.23622047244094491" header="0.11811023622047245" footer="0.11811023622047245"/>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zoomScaleSheetLayoutView="100" workbookViewId="0">
      <selection activeCell="B46" sqref="B46:L46"/>
    </sheetView>
  </sheetViews>
  <sheetFormatPr defaultColWidth="9.140625" defaultRowHeight="12.75" x14ac:dyDescent="0.2"/>
  <cols>
    <col min="1" max="1" width="2.140625" style="1267" customWidth="1"/>
    <col min="2" max="2" width="61.85546875" style="1267" customWidth="1"/>
    <col min="3" max="3" width="7.85546875" style="1282" customWidth="1"/>
    <col min="4" max="11" width="7.85546875" style="1267" customWidth="1"/>
    <col min="12" max="12" width="1.28515625" style="1267" customWidth="1"/>
    <col min="13" max="13" width="9.140625" style="1266" customWidth="1"/>
    <col min="14" max="14" width="9.140625" style="1267" customWidth="1"/>
    <col min="15" max="15" width="9.140625" style="1268" customWidth="1"/>
    <col min="16" max="16" width="9.140625" style="1267" customWidth="1"/>
    <col min="17" max="16384" width="9.140625" style="1267"/>
  </cols>
  <sheetData>
    <row r="1" spans="1:15" s="2001" customFormat="1" ht="17.25" customHeight="1" x14ac:dyDescent="0.25">
      <c r="A1" s="2301" t="s">
        <v>829</v>
      </c>
      <c r="B1" s="2301"/>
      <c r="C1" s="2301"/>
      <c r="D1" s="2301"/>
      <c r="E1" s="2301"/>
      <c r="F1" s="2301"/>
      <c r="G1" s="2301"/>
      <c r="H1" s="2301"/>
      <c r="I1" s="2301"/>
      <c r="J1" s="2301"/>
      <c r="K1" s="2301"/>
      <c r="L1" s="2301"/>
      <c r="O1" s="2002"/>
    </row>
    <row r="2" spans="1:15" ht="9.75" customHeight="1" x14ac:dyDescent="0.2">
      <c r="A2" s="1151"/>
      <c r="B2" s="1151"/>
      <c r="C2" s="390"/>
      <c r="D2" s="390"/>
      <c r="E2" s="390"/>
      <c r="F2" s="390"/>
      <c r="G2" s="390"/>
      <c r="H2" s="390"/>
      <c r="I2" s="390"/>
      <c r="J2" s="390"/>
      <c r="K2" s="390"/>
      <c r="L2" s="390"/>
    </row>
    <row r="3" spans="1:15" ht="11.25" customHeight="1" x14ac:dyDescent="0.2">
      <c r="A3" s="2472" t="s">
        <v>480</v>
      </c>
      <c r="B3" s="2472"/>
      <c r="C3" s="814" t="s">
        <v>726</v>
      </c>
      <c r="D3" s="2042" t="s">
        <v>662</v>
      </c>
      <c r="E3" s="2042" t="s">
        <v>633</v>
      </c>
      <c r="F3" s="2042" t="s">
        <v>580</v>
      </c>
      <c r="G3" s="2042" t="s">
        <v>225</v>
      </c>
      <c r="H3" s="2042" t="s">
        <v>481</v>
      </c>
      <c r="I3" s="2042" t="s">
        <v>482</v>
      </c>
      <c r="J3" s="2042" t="s">
        <v>483</v>
      </c>
      <c r="K3" s="2042" t="s">
        <v>484</v>
      </c>
      <c r="L3" s="1188"/>
    </row>
    <row r="4" spans="1:15" ht="10.5" customHeight="1" x14ac:dyDescent="0.2">
      <c r="A4" s="1269"/>
      <c r="B4" s="1269"/>
      <c r="C4" s="899"/>
      <c r="D4" s="897"/>
      <c r="E4" s="897"/>
      <c r="F4" s="897"/>
      <c r="G4" s="897"/>
      <c r="H4" s="897"/>
      <c r="I4" s="897"/>
      <c r="J4" s="897"/>
      <c r="K4" s="897"/>
      <c r="L4" s="899"/>
    </row>
    <row r="5" spans="1:15" ht="10.5" customHeight="1" x14ac:dyDescent="0.2">
      <c r="A5" s="2471" t="s">
        <v>327</v>
      </c>
      <c r="B5" s="2471"/>
      <c r="C5" s="904"/>
      <c r="D5" s="1270"/>
      <c r="E5" s="1270"/>
      <c r="F5" s="1270"/>
      <c r="G5" s="1270"/>
      <c r="H5" s="1270"/>
      <c r="I5" s="1270"/>
      <c r="J5" s="1270"/>
      <c r="K5" s="1270"/>
      <c r="L5" s="903"/>
    </row>
    <row r="6" spans="1:15" ht="10.5" customHeight="1" x14ac:dyDescent="0.2">
      <c r="A6" s="2459" t="s">
        <v>318</v>
      </c>
      <c r="B6" s="2459"/>
      <c r="C6" s="1271"/>
      <c r="D6" s="825"/>
      <c r="E6" s="825"/>
      <c r="F6" s="825"/>
      <c r="G6" s="825"/>
      <c r="H6" s="825"/>
      <c r="I6" s="825"/>
      <c r="J6" s="825"/>
      <c r="K6" s="825"/>
      <c r="L6" s="907"/>
    </row>
    <row r="7" spans="1:15" ht="10.5" customHeight="1" x14ac:dyDescent="0.2">
      <c r="A7" s="931"/>
      <c r="B7" s="910" t="s">
        <v>600</v>
      </c>
      <c r="C7" s="2135">
        <v>728</v>
      </c>
      <c r="D7" s="913">
        <v>677</v>
      </c>
      <c r="E7" s="913">
        <v>696</v>
      </c>
      <c r="F7" s="917">
        <v>704</v>
      </c>
      <c r="G7" s="917">
        <v>678</v>
      </c>
      <c r="H7" s="917">
        <v>513</v>
      </c>
      <c r="I7" s="917">
        <v>514</v>
      </c>
      <c r="J7" s="917">
        <v>534</v>
      </c>
      <c r="K7" s="917">
        <v>522</v>
      </c>
      <c r="L7" s="907"/>
    </row>
    <row r="8" spans="1:15" ht="10.5" customHeight="1" x14ac:dyDescent="0.2">
      <c r="A8" s="1272"/>
      <c r="B8" s="1208" t="s">
        <v>601</v>
      </c>
      <c r="C8" s="922">
        <v>189</v>
      </c>
      <c r="D8" s="882">
        <v>182</v>
      </c>
      <c r="E8" s="882">
        <v>175</v>
      </c>
      <c r="F8" s="923">
        <v>179</v>
      </c>
      <c r="G8" s="923">
        <v>167</v>
      </c>
      <c r="H8" s="1203">
        <v>171</v>
      </c>
      <c r="I8" s="1203">
        <v>176</v>
      </c>
      <c r="J8" s="1203">
        <v>195</v>
      </c>
      <c r="K8" s="1203">
        <v>192</v>
      </c>
      <c r="L8" s="907"/>
    </row>
    <row r="9" spans="1:15" ht="11.25" customHeight="1" x14ac:dyDescent="0.2">
      <c r="A9" s="1272"/>
      <c r="B9" s="1208" t="s">
        <v>328</v>
      </c>
      <c r="C9" s="925">
        <f>SUM(C7:C8)</f>
        <v>917</v>
      </c>
      <c r="D9" s="2038">
        <f>SUM(D7:D8)</f>
        <v>859</v>
      </c>
      <c r="E9" s="2038">
        <f>SUM(E7:E8)</f>
        <v>871</v>
      </c>
      <c r="F9" s="2044">
        <f>SUM(F7:F8)</f>
        <v>883</v>
      </c>
      <c r="G9" s="2044">
        <f t="shared" ref="G9:K9" si="0">SUM(G7:G8)</f>
        <v>845</v>
      </c>
      <c r="H9" s="2044">
        <f t="shared" si="0"/>
        <v>684</v>
      </c>
      <c r="I9" s="2044">
        <f t="shared" si="0"/>
        <v>690</v>
      </c>
      <c r="J9" s="2044">
        <f t="shared" si="0"/>
        <v>729</v>
      </c>
      <c r="K9" s="2044">
        <f t="shared" si="0"/>
        <v>714</v>
      </c>
      <c r="L9" s="1273"/>
    </row>
    <row r="10" spans="1:15" ht="10.5" customHeight="1" x14ac:dyDescent="0.2">
      <c r="A10" s="1274"/>
      <c r="B10" s="1274"/>
      <c r="C10" s="2135"/>
      <c r="D10" s="913"/>
      <c r="E10" s="913"/>
      <c r="F10" s="917"/>
      <c r="G10" s="917"/>
      <c r="H10" s="917"/>
      <c r="I10" s="917"/>
      <c r="J10" s="917"/>
      <c r="K10" s="917"/>
      <c r="L10" s="907"/>
    </row>
    <row r="11" spans="1:15" ht="10.5" customHeight="1" x14ac:dyDescent="0.2">
      <c r="A11" s="2471" t="s">
        <v>91</v>
      </c>
      <c r="B11" s="2471"/>
      <c r="C11" s="2135"/>
      <c r="D11" s="913"/>
      <c r="E11" s="913"/>
      <c r="F11" s="917"/>
      <c r="G11" s="917"/>
      <c r="H11" s="917"/>
      <c r="I11" s="917"/>
      <c r="J11" s="917"/>
      <c r="K11" s="917"/>
      <c r="L11" s="907"/>
    </row>
    <row r="12" spans="1:15" ht="10.5" customHeight="1" x14ac:dyDescent="0.2">
      <c r="A12" s="1275"/>
      <c r="B12" s="962" t="s">
        <v>602</v>
      </c>
      <c r="C12" s="911">
        <v>20</v>
      </c>
      <c r="D12" s="912">
        <v>18</v>
      </c>
      <c r="E12" s="912">
        <v>20</v>
      </c>
      <c r="F12" s="964">
        <v>17</v>
      </c>
      <c r="G12" s="964">
        <v>27</v>
      </c>
      <c r="H12" s="935">
        <v>24</v>
      </c>
      <c r="I12" s="935">
        <v>28</v>
      </c>
      <c r="J12" s="935">
        <v>20</v>
      </c>
      <c r="K12" s="935">
        <v>21</v>
      </c>
      <c r="L12" s="907"/>
    </row>
    <row r="13" spans="1:15" ht="10.5" customHeight="1" x14ac:dyDescent="0.2">
      <c r="A13" s="1276"/>
      <c r="B13" s="919" t="s">
        <v>603</v>
      </c>
      <c r="C13" s="2165">
        <v>59</v>
      </c>
      <c r="D13" s="881">
        <v>71</v>
      </c>
      <c r="E13" s="881">
        <v>71</v>
      </c>
      <c r="F13" s="921">
        <v>15</v>
      </c>
      <c r="G13" s="921">
        <v>10</v>
      </c>
      <c r="H13" s="938">
        <v>10</v>
      </c>
      <c r="I13" s="938">
        <v>10</v>
      </c>
      <c r="J13" s="938">
        <v>3</v>
      </c>
      <c r="K13" s="938">
        <v>4</v>
      </c>
      <c r="L13" s="907"/>
    </row>
    <row r="14" spans="1:15" ht="10.5" customHeight="1" x14ac:dyDescent="0.2">
      <c r="A14" s="1276"/>
      <c r="B14" s="919" t="s">
        <v>604</v>
      </c>
      <c r="C14" s="2165">
        <v>117</v>
      </c>
      <c r="D14" s="881">
        <v>70</v>
      </c>
      <c r="E14" s="881">
        <v>46</v>
      </c>
      <c r="F14" s="921">
        <v>48</v>
      </c>
      <c r="G14" s="921">
        <v>45</v>
      </c>
      <c r="H14" s="938">
        <v>46</v>
      </c>
      <c r="I14" s="938">
        <v>30</v>
      </c>
      <c r="J14" s="938">
        <v>28</v>
      </c>
      <c r="K14" s="938">
        <v>24</v>
      </c>
      <c r="L14" s="907"/>
    </row>
    <row r="15" spans="1:15" ht="10.5" customHeight="1" x14ac:dyDescent="0.2">
      <c r="A15" s="1276"/>
      <c r="B15" s="919" t="s">
        <v>605</v>
      </c>
      <c r="C15" s="2165">
        <v>128</v>
      </c>
      <c r="D15" s="881">
        <v>88</v>
      </c>
      <c r="E15" s="881">
        <v>117</v>
      </c>
      <c r="F15" s="921">
        <v>119</v>
      </c>
      <c r="G15" s="921">
        <v>137</v>
      </c>
      <c r="H15" s="938">
        <v>101</v>
      </c>
      <c r="I15" s="938">
        <v>109</v>
      </c>
      <c r="J15" s="938">
        <v>102</v>
      </c>
      <c r="K15" s="938">
        <v>96</v>
      </c>
      <c r="L15" s="907"/>
    </row>
    <row r="16" spans="1:15" ht="10.5" customHeight="1" x14ac:dyDescent="0.2">
      <c r="A16" s="1276"/>
      <c r="B16" s="919" t="s">
        <v>606</v>
      </c>
      <c r="C16" s="2165">
        <v>12</v>
      </c>
      <c r="D16" s="881">
        <v>12</v>
      </c>
      <c r="E16" s="881">
        <v>10</v>
      </c>
      <c r="F16" s="921">
        <v>12</v>
      </c>
      <c r="G16" s="921">
        <v>8</v>
      </c>
      <c r="H16" s="938">
        <v>8</v>
      </c>
      <c r="I16" s="938">
        <v>15</v>
      </c>
      <c r="J16" s="938">
        <v>18</v>
      </c>
      <c r="K16" s="938">
        <v>19</v>
      </c>
      <c r="L16" s="907"/>
    </row>
    <row r="17" spans="1:12" ht="10.5" customHeight="1" x14ac:dyDescent="0.2">
      <c r="A17" s="1276"/>
      <c r="B17" s="919" t="s">
        <v>607</v>
      </c>
      <c r="C17" s="2165">
        <v>11</v>
      </c>
      <c r="D17" s="881">
        <v>13</v>
      </c>
      <c r="E17" s="881">
        <v>14</v>
      </c>
      <c r="F17" s="921">
        <v>9</v>
      </c>
      <c r="G17" s="921">
        <v>4</v>
      </c>
      <c r="H17" s="938">
        <v>4</v>
      </c>
      <c r="I17" s="938">
        <v>6</v>
      </c>
      <c r="J17" s="938">
        <v>6</v>
      </c>
      <c r="K17" s="938">
        <v>6</v>
      </c>
      <c r="L17" s="907"/>
    </row>
    <row r="18" spans="1:12" ht="10.5" customHeight="1" x14ac:dyDescent="0.2">
      <c r="A18" s="1276"/>
      <c r="B18" s="919" t="s">
        <v>608</v>
      </c>
      <c r="C18" s="2165">
        <v>205</v>
      </c>
      <c r="D18" s="881">
        <v>186</v>
      </c>
      <c r="E18" s="881">
        <v>175</v>
      </c>
      <c r="F18" s="921">
        <v>203</v>
      </c>
      <c r="G18" s="921">
        <v>235</v>
      </c>
      <c r="H18" s="938">
        <v>248</v>
      </c>
      <c r="I18" s="938">
        <v>232</v>
      </c>
      <c r="J18" s="938">
        <v>177</v>
      </c>
      <c r="K18" s="938">
        <v>184</v>
      </c>
      <c r="L18" s="907"/>
    </row>
    <row r="19" spans="1:12" ht="10.5" customHeight="1" x14ac:dyDescent="0.2">
      <c r="A19" s="1276"/>
      <c r="B19" s="919" t="s">
        <v>609</v>
      </c>
      <c r="C19" s="2165">
        <v>6</v>
      </c>
      <c r="D19" s="881">
        <v>9</v>
      </c>
      <c r="E19" s="881">
        <v>37</v>
      </c>
      <c r="F19" s="921">
        <v>10</v>
      </c>
      <c r="G19" s="921">
        <v>9</v>
      </c>
      <c r="H19" s="938">
        <v>10</v>
      </c>
      <c r="I19" s="938">
        <v>5</v>
      </c>
      <c r="J19" s="938">
        <v>4</v>
      </c>
      <c r="K19" s="938">
        <v>4</v>
      </c>
      <c r="L19" s="907"/>
    </row>
    <row r="20" spans="1:12" ht="10.5" customHeight="1" x14ac:dyDescent="0.2">
      <c r="A20" s="1276"/>
      <c r="B20" s="919" t="s">
        <v>610</v>
      </c>
      <c r="C20" s="2165">
        <v>45</v>
      </c>
      <c r="D20" s="881">
        <v>55</v>
      </c>
      <c r="E20" s="881">
        <v>67</v>
      </c>
      <c r="F20" s="921">
        <v>121</v>
      </c>
      <c r="G20" s="921">
        <v>99</v>
      </c>
      <c r="H20" s="938">
        <v>116</v>
      </c>
      <c r="I20" s="938">
        <v>144</v>
      </c>
      <c r="J20" s="938">
        <v>236</v>
      </c>
      <c r="K20" s="938">
        <v>336</v>
      </c>
      <c r="L20" s="907"/>
    </row>
    <row r="21" spans="1:12" ht="10.5" customHeight="1" x14ac:dyDescent="0.2">
      <c r="A21" s="1276"/>
      <c r="B21" s="919" t="s">
        <v>611</v>
      </c>
      <c r="C21" s="2165">
        <v>0</v>
      </c>
      <c r="D21" s="881">
        <v>0</v>
      </c>
      <c r="E21" s="881">
        <v>0</v>
      </c>
      <c r="F21" s="921">
        <v>0</v>
      </c>
      <c r="G21" s="921">
        <v>0</v>
      </c>
      <c r="H21" s="938">
        <v>0</v>
      </c>
      <c r="I21" s="938">
        <v>0</v>
      </c>
      <c r="J21" s="938">
        <v>0</v>
      </c>
      <c r="K21" s="938">
        <v>0</v>
      </c>
      <c r="L21" s="907"/>
    </row>
    <row r="22" spans="1:12" ht="10.5" customHeight="1" x14ac:dyDescent="0.2">
      <c r="A22" s="1276"/>
      <c r="B22" s="919" t="s">
        <v>612</v>
      </c>
      <c r="C22" s="2165">
        <v>1</v>
      </c>
      <c r="D22" s="881">
        <v>0</v>
      </c>
      <c r="E22" s="881">
        <v>0</v>
      </c>
      <c r="F22" s="921">
        <v>0</v>
      </c>
      <c r="G22" s="921">
        <v>0</v>
      </c>
      <c r="H22" s="938">
        <v>0</v>
      </c>
      <c r="I22" s="938">
        <v>1</v>
      </c>
      <c r="J22" s="938">
        <v>1</v>
      </c>
      <c r="K22" s="938">
        <v>1</v>
      </c>
      <c r="L22" s="907"/>
    </row>
    <row r="23" spans="1:12" ht="10.5" customHeight="1" x14ac:dyDescent="0.2">
      <c r="A23" s="1276"/>
      <c r="B23" s="919" t="s">
        <v>613</v>
      </c>
      <c r="C23" s="2165">
        <v>1</v>
      </c>
      <c r="D23" s="881">
        <v>1</v>
      </c>
      <c r="E23" s="881">
        <v>3</v>
      </c>
      <c r="F23" s="921">
        <v>10</v>
      </c>
      <c r="G23" s="921">
        <v>2</v>
      </c>
      <c r="H23" s="938">
        <v>2</v>
      </c>
      <c r="I23" s="938">
        <v>2</v>
      </c>
      <c r="J23" s="938">
        <v>2</v>
      </c>
      <c r="K23" s="938">
        <v>2</v>
      </c>
      <c r="L23" s="907"/>
    </row>
    <row r="24" spans="1:12" ht="10.5" customHeight="1" x14ac:dyDescent="0.2">
      <c r="A24" s="1276"/>
      <c r="B24" s="919" t="s">
        <v>614</v>
      </c>
      <c r="C24" s="2165">
        <v>1</v>
      </c>
      <c r="D24" s="881">
        <v>1</v>
      </c>
      <c r="E24" s="881">
        <v>0</v>
      </c>
      <c r="F24" s="921">
        <v>0</v>
      </c>
      <c r="G24" s="921">
        <v>0</v>
      </c>
      <c r="H24" s="938">
        <v>1</v>
      </c>
      <c r="I24" s="938">
        <v>1</v>
      </c>
      <c r="J24" s="938">
        <v>1</v>
      </c>
      <c r="K24" s="938">
        <v>1</v>
      </c>
      <c r="L24" s="907"/>
    </row>
    <row r="25" spans="1:12" ht="10.5" customHeight="1" x14ac:dyDescent="0.2">
      <c r="A25" s="1277"/>
      <c r="B25" s="937" t="s">
        <v>615</v>
      </c>
      <c r="C25" s="2165">
        <v>2</v>
      </c>
      <c r="D25" s="881">
        <v>2</v>
      </c>
      <c r="E25" s="881">
        <v>2</v>
      </c>
      <c r="F25" s="921">
        <v>2</v>
      </c>
      <c r="G25" s="921">
        <v>3</v>
      </c>
      <c r="H25" s="938">
        <v>2</v>
      </c>
      <c r="I25" s="938">
        <v>15</v>
      </c>
      <c r="J25" s="938">
        <v>1</v>
      </c>
      <c r="K25" s="938">
        <v>1</v>
      </c>
      <c r="L25" s="907"/>
    </row>
    <row r="26" spans="1:12" ht="10.5" customHeight="1" x14ac:dyDescent="0.2">
      <c r="A26" s="1277"/>
      <c r="B26" s="937" t="s">
        <v>616</v>
      </c>
      <c r="C26" s="2165">
        <v>7</v>
      </c>
      <c r="D26" s="881">
        <v>7</v>
      </c>
      <c r="E26" s="881">
        <v>7</v>
      </c>
      <c r="F26" s="921">
        <v>8</v>
      </c>
      <c r="G26" s="921">
        <v>6</v>
      </c>
      <c r="H26" s="938">
        <v>6</v>
      </c>
      <c r="I26" s="938">
        <v>6</v>
      </c>
      <c r="J26" s="938">
        <v>3</v>
      </c>
      <c r="K26" s="938">
        <v>3</v>
      </c>
      <c r="L26" s="907"/>
    </row>
    <row r="27" spans="1:12" ht="10.5" customHeight="1" x14ac:dyDescent="0.2">
      <c r="A27" s="1277"/>
      <c r="B27" s="937" t="s">
        <v>617</v>
      </c>
      <c r="C27" s="2165">
        <v>176</v>
      </c>
      <c r="D27" s="881">
        <v>0</v>
      </c>
      <c r="E27" s="881">
        <v>0</v>
      </c>
      <c r="F27" s="921">
        <v>0</v>
      </c>
      <c r="G27" s="921">
        <v>0</v>
      </c>
      <c r="H27" s="938">
        <v>0</v>
      </c>
      <c r="I27" s="938">
        <v>0</v>
      </c>
      <c r="J27" s="938">
        <v>0</v>
      </c>
      <c r="K27" s="938">
        <v>0</v>
      </c>
      <c r="L27" s="907"/>
    </row>
    <row r="28" spans="1:12" ht="10.5" customHeight="1" x14ac:dyDescent="0.2">
      <c r="A28" s="1277"/>
      <c r="B28" s="937" t="s">
        <v>618</v>
      </c>
      <c r="C28" s="922">
        <v>75</v>
      </c>
      <c r="D28" s="882">
        <v>76</v>
      </c>
      <c r="E28" s="882">
        <v>63</v>
      </c>
      <c r="F28" s="923">
        <v>66</v>
      </c>
      <c r="G28" s="923">
        <v>44</v>
      </c>
      <c r="H28" s="1203">
        <v>48</v>
      </c>
      <c r="I28" s="1203">
        <v>50</v>
      </c>
      <c r="J28" s="1203">
        <v>2</v>
      </c>
      <c r="K28" s="1203">
        <v>2</v>
      </c>
      <c r="L28" s="907"/>
    </row>
    <row r="29" spans="1:12" ht="10.5" customHeight="1" x14ac:dyDescent="0.2">
      <c r="A29" s="1277"/>
      <c r="B29" s="937" t="s">
        <v>634</v>
      </c>
      <c r="C29" s="922">
        <v>11</v>
      </c>
      <c r="D29" s="882">
        <v>12</v>
      </c>
      <c r="E29" s="882">
        <v>149</v>
      </c>
      <c r="F29" s="923">
        <v>0</v>
      </c>
      <c r="G29" s="923">
        <v>0</v>
      </c>
      <c r="H29" s="1203">
        <v>0</v>
      </c>
      <c r="I29" s="1203">
        <v>0</v>
      </c>
      <c r="J29" s="1203">
        <v>0</v>
      </c>
      <c r="K29" s="1203">
        <v>0</v>
      </c>
      <c r="L29" s="907"/>
    </row>
    <row r="30" spans="1:12" ht="11.25" customHeight="1" x14ac:dyDescent="0.2">
      <c r="A30" s="1278"/>
      <c r="B30" s="1279" t="s">
        <v>329</v>
      </c>
      <c r="C30" s="925">
        <f>SUM(C12:C29)</f>
        <v>877</v>
      </c>
      <c r="D30" s="2038">
        <f>SUM(D12:D29)</f>
        <v>621</v>
      </c>
      <c r="E30" s="2038">
        <f>SUM(E12:E29)</f>
        <v>781</v>
      </c>
      <c r="F30" s="2044">
        <f>SUM(F12:F29)</f>
        <v>640</v>
      </c>
      <c r="G30" s="2044">
        <f t="shared" ref="G30:K30" si="1">SUM(G12:G29)</f>
        <v>629</v>
      </c>
      <c r="H30" s="2044">
        <f t="shared" si="1"/>
        <v>626</v>
      </c>
      <c r="I30" s="2044">
        <f t="shared" si="1"/>
        <v>654</v>
      </c>
      <c r="J30" s="2044">
        <f t="shared" si="1"/>
        <v>604</v>
      </c>
      <c r="K30" s="2044">
        <f t="shared" si="1"/>
        <v>704</v>
      </c>
      <c r="L30" s="930"/>
    </row>
    <row r="31" spans="1:12" ht="11.25" customHeight="1" x14ac:dyDescent="0.2">
      <c r="A31" s="2475" t="s">
        <v>29</v>
      </c>
      <c r="B31" s="2475"/>
      <c r="C31" s="2157">
        <f>C30+C9</f>
        <v>1794</v>
      </c>
      <c r="D31" s="876">
        <f>D30+D9</f>
        <v>1480</v>
      </c>
      <c r="E31" s="876">
        <f>E30+E9</f>
        <v>1652</v>
      </c>
      <c r="F31" s="950">
        <f>F30+F9</f>
        <v>1523</v>
      </c>
      <c r="G31" s="950">
        <f t="shared" ref="G31:K31" si="2">G30+G9</f>
        <v>1474</v>
      </c>
      <c r="H31" s="950">
        <f t="shared" si="2"/>
        <v>1310</v>
      </c>
      <c r="I31" s="950">
        <f t="shared" si="2"/>
        <v>1344</v>
      </c>
      <c r="J31" s="950">
        <f t="shared" si="2"/>
        <v>1333</v>
      </c>
      <c r="K31" s="950">
        <f t="shared" si="2"/>
        <v>1418</v>
      </c>
      <c r="L31" s="896"/>
    </row>
    <row r="32" spans="1:12" ht="10.5" customHeight="1" x14ac:dyDescent="0.2">
      <c r="A32" s="1280"/>
      <c r="B32" s="1280"/>
      <c r="C32" s="2166"/>
      <c r="D32" s="1233"/>
      <c r="E32" s="1233"/>
      <c r="F32" s="900"/>
      <c r="G32" s="900"/>
      <c r="H32" s="900"/>
      <c r="I32" s="900"/>
      <c r="J32" s="900"/>
      <c r="K32" s="900"/>
      <c r="L32" s="899"/>
    </row>
    <row r="33" spans="1:12" ht="10.5" customHeight="1" x14ac:dyDescent="0.2">
      <c r="A33" s="2473" t="s">
        <v>330</v>
      </c>
      <c r="B33" s="2473"/>
      <c r="C33" s="2167"/>
      <c r="D33" s="1238"/>
      <c r="E33" s="1238"/>
      <c r="F33" s="902"/>
      <c r="G33" s="902"/>
      <c r="H33" s="902"/>
      <c r="I33" s="902"/>
      <c r="J33" s="902"/>
      <c r="K33" s="902"/>
      <c r="L33" s="903"/>
    </row>
    <row r="34" spans="1:12" ht="10.5" customHeight="1" x14ac:dyDescent="0.2">
      <c r="A34" s="2473" t="s">
        <v>619</v>
      </c>
      <c r="B34" s="2473"/>
      <c r="C34" s="2135"/>
      <c r="D34" s="913"/>
      <c r="E34" s="913"/>
      <c r="F34" s="917"/>
      <c r="G34" s="917"/>
      <c r="H34" s="917"/>
      <c r="I34" s="917"/>
      <c r="J34" s="917"/>
      <c r="K34" s="917"/>
      <c r="L34" s="907"/>
    </row>
    <row r="35" spans="1:12" ht="10.5" customHeight="1" x14ac:dyDescent="0.2">
      <c r="A35" s="1281"/>
      <c r="B35" s="934" t="s">
        <v>620</v>
      </c>
      <c r="C35" s="911">
        <v>688</v>
      </c>
      <c r="D35" s="912">
        <v>634</v>
      </c>
      <c r="E35" s="912">
        <v>628</v>
      </c>
      <c r="F35" s="964">
        <v>635</v>
      </c>
      <c r="G35" s="964">
        <v>592</v>
      </c>
      <c r="H35" s="964">
        <v>408</v>
      </c>
      <c r="I35" s="964">
        <v>400</v>
      </c>
      <c r="J35" s="964">
        <v>414</v>
      </c>
      <c r="K35" s="964">
        <v>405</v>
      </c>
      <c r="L35" s="907"/>
    </row>
    <row r="36" spans="1:12" ht="10.5" customHeight="1" x14ac:dyDescent="0.2">
      <c r="A36" s="1281"/>
      <c r="B36" s="934" t="s">
        <v>621</v>
      </c>
      <c r="C36" s="911">
        <v>16</v>
      </c>
      <c r="D36" s="912">
        <v>15</v>
      </c>
      <c r="E36" s="912">
        <v>16</v>
      </c>
      <c r="F36" s="964">
        <v>13</v>
      </c>
      <c r="G36" s="964">
        <v>12</v>
      </c>
      <c r="H36" s="964">
        <v>11</v>
      </c>
      <c r="I36" s="964">
        <v>10</v>
      </c>
      <c r="J36" s="964">
        <v>0</v>
      </c>
      <c r="K36" s="964">
        <v>0</v>
      </c>
      <c r="L36" s="907"/>
    </row>
    <row r="37" spans="1:12" ht="10.5" customHeight="1" x14ac:dyDescent="0.2">
      <c r="A37" s="1272"/>
      <c r="B37" s="1208" t="s">
        <v>622</v>
      </c>
      <c r="C37" s="922">
        <v>213</v>
      </c>
      <c r="D37" s="882">
        <v>210</v>
      </c>
      <c r="E37" s="882">
        <v>227</v>
      </c>
      <c r="F37" s="923">
        <v>235</v>
      </c>
      <c r="G37" s="923">
        <v>241</v>
      </c>
      <c r="H37" s="1203">
        <v>265</v>
      </c>
      <c r="I37" s="1203">
        <v>280</v>
      </c>
      <c r="J37" s="1203">
        <v>315</v>
      </c>
      <c r="K37" s="1203">
        <v>309</v>
      </c>
      <c r="L37" s="1193"/>
    </row>
    <row r="38" spans="1:12" ht="11.25" customHeight="1" x14ac:dyDescent="0.2">
      <c r="A38" s="1269"/>
      <c r="B38" s="1269"/>
      <c r="C38" s="925">
        <f>SUM(C35:C37)</f>
        <v>917</v>
      </c>
      <c r="D38" s="2038">
        <f>SUM(D35:D37)</f>
        <v>859</v>
      </c>
      <c r="E38" s="2038">
        <f>SUM(E35:E37)</f>
        <v>871</v>
      </c>
      <c r="F38" s="2044">
        <f>SUM(F35:F37)</f>
        <v>883</v>
      </c>
      <c r="G38" s="2044">
        <f t="shared" ref="G38:K38" si="3">SUM(G35:G37)</f>
        <v>845</v>
      </c>
      <c r="H38" s="2044">
        <f t="shared" si="3"/>
        <v>684</v>
      </c>
      <c r="I38" s="2044">
        <f t="shared" si="3"/>
        <v>690</v>
      </c>
      <c r="J38" s="2044">
        <f t="shared" si="3"/>
        <v>729</v>
      </c>
      <c r="K38" s="2044">
        <f t="shared" si="3"/>
        <v>714</v>
      </c>
      <c r="L38" s="1188"/>
    </row>
    <row r="39" spans="1:12" ht="10.5" customHeight="1" x14ac:dyDescent="0.2">
      <c r="A39" s="2459" t="s">
        <v>623</v>
      </c>
      <c r="B39" s="2459"/>
      <c r="C39" s="2135"/>
      <c r="D39" s="913"/>
      <c r="E39" s="913"/>
      <c r="F39" s="917"/>
      <c r="G39" s="917"/>
      <c r="H39" s="966"/>
      <c r="I39" s="966"/>
      <c r="J39" s="966"/>
      <c r="K39" s="966"/>
      <c r="L39" s="1193"/>
    </row>
    <row r="40" spans="1:12" ht="10.5" customHeight="1" x14ac:dyDescent="0.2">
      <c r="A40" s="1275"/>
      <c r="B40" s="962" t="s">
        <v>620</v>
      </c>
      <c r="C40" s="911">
        <v>241</v>
      </c>
      <c r="D40" s="912">
        <v>135</v>
      </c>
      <c r="E40" s="912">
        <v>108</v>
      </c>
      <c r="F40" s="964">
        <v>117</v>
      </c>
      <c r="G40" s="964">
        <v>123</v>
      </c>
      <c r="H40" s="964">
        <v>103</v>
      </c>
      <c r="I40" s="964">
        <v>98</v>
      </c>
      <c r="J40" s="964">
        <v>100</v>
      </c>
      <c r="K40" s="964">
        <v>156</v>
      </c>
      <c r="L40" s="907"/>
    </row>
    <row r="41" spans="1:12" ht="10.5" customHeight="1" x14ac:dyDescent="0.2">
      <c r="A41" s="1275"/>
      <c r="B41" s="962" t="s">
        <v>621</v>
      </c>
      <c r="C41" s="911">
        <v>481</v>
      </c>
      <c r="D41" s="912">
        <v>326</v>
      </c>
      <c r="E41" s="912">
        <v>343</v>
      </c>
      <c r="F41" s="964">
        <v>351</v>
      </c>
      <c r="G41" s="964">
        <v>332</v>
      </c>
      <c r="H41" s="964">
        <v>359</v>
      </c>
      <c r="I41" s="964">
        <v>370</v>
      </c>
      <c r="J41" s="964">
        <v>294</v>
      </c>
      <c r="K41" s="964">
        <v>333</v>
      </c>
      <c r="L41" s="907"/>
    </row>
    <row r="42" spans="1:12" ht="10.5" customHeight="1" x14ac:dyDescent="0.2">
      <c r="A42" s="1275"/>
      <c r="B42" s="962" t="s">
        <v>622</v>
      </c>
      <c r="C42" s="922">
        <v>155</v>
      </c>
      <c r="D42" s="882">
        <v>160</v>
      </c>
      <c r="E42" s="882">
        <v>330</v>
      </c>
      <c r="F42" s="923">
        <v>172</v>
      </c>
      <c r="G42" s="923">
        <v>174</v>
      </c>
      <c r="H42" s="923">
        <v>164</v>
      </c>
      <c r="I42" s="923">
        <v>186</v>
      </c>
      <c r="J42" s="923">
        <v>210</v>
      </c>
      <c r="K42" s="923">
        <v>215</v>
      </c>
      <c r="L42" s="907"/>
    </row>
    <row r="43" spans="1:12" ht="11.25" customHeight="1" x14ac:dyDescent="0.2">
      <c r="A43" s="1269"/>
      <c r="B43" s="1269"/>
      <c r="C43" s="925">
        <f>SUM(C40:C42)</f>
        <v>877</v>
      </c>
      <c r="D43" s="2038">
        <f>SUM(D40:D42)</f>
        <v>621</v>
      </c>
      <c r="E43" s="2038">
        <f>SUM(E40:E42)</f>
        <v>781</v>
      </c>
      <c r="F43" s="2044">
        <f>SUM(F40:F42)</f>
        <v>640</v>
      </c>
      <c r="G43" s="2044">
        <f t="shared" ref="G43:K43" si="4">SUM(G40:G42)</f>
        <v>629</v>
      </c>
      <c r="H43" s="2044">
        <f t="shared" si="4"/>
        <v>626</v>
      </c>
      <c r="I43" s="2044">
        <f t="shared" si="4"/>
        <v>654</v>
      </c>
      <c r="J43" s="2044">
        <f t="shared" si="4"/>
        <v>604</v>
      </c>
      <c r="K43" s="2044">
        <f t="shared" si="4"/>
        <v>704</v>
      </c>
      <c r="L43" s="1188"/>
    </row>
    <row r="44" spans="1:12" ht="11.25" customHeight="1" x14ac:dyDescent="0.2">
      <c r="A44" s="2458" t="s">
        <v>29</v>
      </c>
      <c r="B44" s="2458"/>
      <c r="C44" s="2157">
        <f>C43+C38</f>
        <v>1794</v>
      </c>
      <c r="D44" s="876">
        <f>D43+D38</f>
        <v>1480</v>
      </c>
      <c r="E44" s="876">
        <f>E43+E38</f>
        <v>1652</v>
      </c>
      <c r="F44" s="950">
        <f>F43+F38</f>
        <v>1523</v>
      </c>
      <c r="G44" s="950">
        <f t="shared" ref="G44:K44" si="5">G43+G38</f>
        <v>1474</v>
      </c>
      <c r="H44" s="950">
        <f t="shared" si="5"/>
        <v>1310</v>
      </c>
      <c r="I44" s="950">
        <f t="shared" si="5"/>
        <v>1344</v>
      </c>
      <c r="J44" s="950">
        <f t="shared" si="5"/>
        <v>1333</v>
      </c>
      <c r="K44" s="950">
        <f t="shared" si="5"/>
        <v>1418</v>
      </c>
      <c r="L44" s="1206"/>
    </row>
    <row r="45" spans="1:12" ht="5.25" customHeight="1" x14ac:dyDescent="0.2">
      <c r="A45" s="1180"/>
      <c r="B45" s="1180"/>
      <c r="C45" s="1180"/>
      <c r="D45" s="1180"/>
      <c r="E45" s="1180"/>
      <c r="F45" s="1180"/>
      <c r="G45" s="1180"/>
      <c r="H45" s="1180"/>
      <c r="I45" s="1180"/>
      <c r="J45" s="1180"/>
      <c r="K45" s="1180"/>
      <c r="L45" s="1180"/>
    </row>
    <row r="46" spans="1:12" ht="57" customHeight="1" x14ac:dyDescent="0.2">
      <c r="A46" s="2098" t="s">
        <v>803</v>
      </c>
      <c r="B46" s="2474" t="s">
        <v>738</v>
      </c>
      <c r="C46" s="2474"/>
      <c r="D46" s="2474"/>
      <c r="E46" s="2474"/>
      <c r="F46" s="2474"/>
      <c r="G46" s="2474"/>
      <c r="H46" s="2474"/>
      <c r="I46" s="2474"/>
      <c r="J46" s="2474"/>
      <c r="K46" s="2474"/>
      <c r="L46" s="2474"/>
    </row>
    <row r="47" spans="1:12" ht="9.75" customHeight="1" x14ac:dyDescent="0.2"/>
  </sheetData>
  <mergeCells count="11">
    <mergeCell ref="B46:L46"/>
    <mergeCell ref="A39:B39"/>
    <mergeCell ref="A44:B44"/>
    <mergeCell ref="A11:B11"/>
    <mergeCell ref="A31:B31"/>
    <mergeCell ref="A34:B34"/>
    <mergeCell ref="A1:L1"/>
    <mergeCell ref="A6:B6"/>
    <mergeCell ref="A5:B5"/>
    <mergeCell ref="A3:B3"/>
    <mergeCell ref="A33:B33"/>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2" min="2" max="4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zoomScaleNormal="100" zoomScaleSheetLayoutView="100" workbookViewId="0">
      <selection activeCell="A32" sqref="A32:C32"/>
    </sheetView>
  </sheetViews>
  <sheetFormatPr defaultColWidth="9.140625" defaultRowHeight="12.75" x14ac:dyDescent="0.2"/>
  <cols>
    <col min="1" max="2" width="2.140625" style="1051" customWidth="1"/>
    <col min="3" max="3" width="78.5703125" style="1051" customWidth="1"/>
    <col min="4" max="4" width="7.140625" style="1051" customWidth="1"/>
    <col min="5" max="5" width="7.140625" style="1218" customWidth="1"/>
    <col min="6" max="6" width="7.140625" style="971" customWidth="1"/>
    <col min="7" max="12" width="7.140625" style="887" customWidth="1"/>
    <col min="13" max="13" width="1.28515625" style="887" customWidth="1"/>
    <col min="14" max="14" width="9.140625" style="887" customWidth="1"/>
    <col min="15" max="15" width="9.140625" style="888" customWidth="1"/>
    <col min="16" max="16" width="9.140625" style="33" customWidth="1"/>
    <col min="17" max="17" width="9.140625" style="887" customWidth="1"/>
    <col min="18" max="16384" width="9.140625" style="887"/>
  </cols>
  <sheetData>
    <row r="1" spans="1:16" s="1993" customFormat="1" ht="17.25" customHeight="1" x14ac:dyDescent="0.25">
      <c r="A1" s="2430" t="s">
        <v>522</v>
      </c>
      <c r="B1" s="2430"/>
      <c r="C1" s="2430"/>
      <c r="D1" s="2430"/>
      <c r="E1" s="2430"/>
      <c r="F1" s="2430"/>
      <c r="G1" s="2430"/>
      <c r="H1" s="2430"/>
      <c r="I1" s="2430"/>
      <c r="J1" s="2430"/>
      <c r="K1" s="2430"/>
      <c r="L1" s="2430"/>
      <c r="M1" s="2430"/>
      <c r="P1" s="2000"/>
    </row>
    <row r="2" spans="1:16" ht="9" customHeight="1" x14ac:dyDescent="0.2">
      <c r="A2" s="1184"/>
      <c r="B2" s="1184"/>
      <c r="C2" s="1184"/>
      <c r="D2" s="1185"/>
      <c r="E2" s="1185"/>
      <c r="F2" s="1185"/>
      <c r="G2" s="1185"/>
      <c r="H2" s="1185"/>
      <c r="I2" s="1185"/>
      <c r="J2" s="1185"/>
      <c r="K2" s="1185"/>
      <c r="L2" s="1185"/>
      <c r="M2" s="1185"/>
    </row>
    <row r="3" spans="1:16" ht="10.5" customHeight="1" x14ac:dyDescent="0.2">
      <c r="A3" s="2331" t="s">
        <v>480</v>
      </c>
      <c r="B3" s="2331"/>
      <c r="C3" s="2331"/>
      <c r="D3" s="1240" t="s">
        <v>726</v>
      </c>
      <c r="E3" s="2040" t="s">
        <v>662</v>
      </c>
      <c r="F3" s="2040" t="s">
        <v>633</v>
      </c>
      <c r="G3" s="2040" t="s">
        <v>580</v>
      </c>
      <c r="H3" s="2040" t="s">
        <v>225</v>
      </c>
      <c r="I3" s="2040" t="s">
        <v>481</v>
      </c>
      <c r="J3" s="2040" t="s">
        <v>482</v>
      </c>
      <c r="K3" s="2040" t="s">
        <v>483</v>
      </c>
      <c r="L3" s="2040" t="s">
        <v>484</v>
      </c>
      <c r="M3" s="1241"/>
    </row>
    <row r="4" spans="1:16" ht="10.5" customHeight="1" x14ac:dyDescent="0.2">
      <c r="A4" s="1242"/>
      <c r="B4" s="1242"/>
      <c r="C4" s="1242"/>
      <c r="D4" s="985"/>
      <c r="E4" s="1242"/>
      <c r="F4" s="1242"/>
      <c r="G4" s="1242"/>
      <c r="H4" s="1242"/>
      <c r="I4" s="1242"/>
      <c r="J4" s="1242"/>
      <c r="K4" s="1242"/>
      <c r="L4" s="1242"/>
      <c r="M4" s="985"/>
    </row>
    <row r="5" spans="1:16" ht="10.5" customHeight="1" x14ac:dyDescent="0.2">
      <c r="A5" s="2366" t="s">
        <v>332</v>
      </c>
      <c r="B5" s="2366"/>
      <c r="C5" s="2366"/>
      <c r="D5" s="972"/>
      <c r="E5" s="973"/>
      <c r="F5" s="973"/>
      <c r="G5" s="973"/>
      <c r="H5" s="973"/>
      <c r="I5" s="973"/>
      <c r="J5" s="973"/>
      <c r="K5" s="973"/>
      <c r="L5" s="973"/>
      <c r="M5" s="974"/>
    </row>
    <row r="6" spans="1:16" ht="10.5" customHeight="1" x14ac:dyDescent="0.2">
      <c r="A6" s="1243"/>
      <c r="B6" s="2247" t="s">
        <v>318</v>
      </c>
      <c r="C6" s="2247"/>
      <c r="D6" s="1244"/>
      <c r="E6" s="1242"/>
      <c r="F6" s="1242"/>
      <c r="G6" s="1242"/>
      <c r="H6" s="1242"/>
      <c r="I6" s="1242"/>
      <c r="J6" s="1242"/>
      <c r="K6" s="1242"/>
      <c r="L6" s="1242"/>
      <c r="M6" s="994"/>
    </row>
    <row r="7" spans="1:16" ht="10.5" customHeight="1" x14ac:dyDescent="0.2">
      <c r="A7" s="1245"/>
      <c r="B7" s="1044"/>
      <c r="C7" s="1044" t="s">
        <v>372</v>
      </c>
      <c r="D7" s="996">
        <v>149</v>
      </c>
      <c r="E7" s="997">
        <v>143</v>
      </c>
      <c r="F7" s="997">
        <v>146</v>
      </c>
      <c r="G7" s="1246">
        <v>139</v>
      </c>
      <c r="H7" s="1246">
        <v>137</v>
      </c>
      <c r="I7" s="1000">
        <v>145</v>
      </c>
      <c r="J7" s="1000">
        <v>153</v>
      </c>
      <c r="K7" s="1000">
        <v>172</v>
      </c>
      <c r="L7" s="1000">
        <v>165</v>
      </c>
      <c r="M7" s="1005"/>
    </row>
    <row r="8" spans="1:16" ht="10.5" customHeight="1" x14ac:dyDescent="0.2">
      <c r="A8" s="1247"/>
      <c r="B8" s="1006"/>
      <c r="C8" s="1006" t="s">
        <v>156</v>
      </c>
      <c r="D8" s="996">
        <v>117</v>
      </c>
      <c r="E8" s="997">
        <v>109</v>
      </c>
      <c r="F8" s="997">
        <v>117</v>
      </c>
      <c r="G8" s="1246">
        <v>113</v>
      </c>
      <c r="H8" s="1246">
        <v>112</v>
      </c>
      <c r="I8" s="1248">
        <v>141</v>
      </c>
      <c r="J8" s="1248">
        <v>143</v>
      </c>
      <c r="K8" s="1248">
        <v>153</v>
      </c>
      <c r="L8" s="1248">
        <v>145</v>
      </c>
      <c r="M8" s="1005"/>
    </row>
    <row r="9" spans="1:16" ht="11.25" customHeight="1" x14ac:dyDescent="0.2">
      <c r="A9" s="1086"/>
      <c r="B9" s="2394" t="s">
        <v>826</v>
      </c>
      <c r="C9" s="2394"/>
      <c r="D9" s="1007">
        <f>SUM(D7:D8)</f>
        <v>266</v>
      </c>
      <c r="E9" s="2035">
        <f>SUM(E7:E8)</f>
        <v>252</v>
      </c>
      <c r="F9" s="2035">
        <f>SUM(F7:F8)</f>
        <v>263</v>
      </c>
      <c r="G9" s="2046">
        <f>SUM(G7:G8)</f>
        <v>252</v>
      </c>
      <c r="H9" s="2046">
        <f t="shared" ref="H9:L9" si="0">SUM(H7:H8)</f>
        <v>249</v>
      </c>
      <c r="I9" s="2046">
        <f t="shared" si="0"/>
        <v>286</v>
      </c>
      <c r="J9" s="2046">
        <f t="shared" si="0"/>
        <v>296</v>
      </c>
      <c r="K9" s="2046">
        <f t="shared" si="0"/>
        <v>325</v>
      </c>
      <c r="L9" s="2046">
        <f t="shared" si="0"/>
        <v>310</v>
      </c>
      <c r="M9" s="1250"/>
    </row>
    <row r="10" spans="1:16" ht="10.5" customHeight="1" x14ac:dyDescent="0.2">
      <c r="A10" s="2247"/>
      <c r="B10" s="2247"/>
      <c r="C10" s="2247"/>
      <c r="D10" s="1013"/>
      <c r="E10" s="1004"/>
      <c r="F10" s="1004"/>
      <c r="G10" s="992"/>
      <c r="H10" s="992"/>
      <c r="I10" s="1015"/>
      <c r="J10" s="1015"/>
      <c r="K10" s="1015"/>
      <c r="L10" s="1015"/>
      <c r="M10" s="1005"/>
    </row>
    <row r="11" spans="1:16" ht="10.5" customHeight="1" x14ac:dyDescent="0.2">
      <c r="A11" s="1243"/>
      <c r="B11" s="2247" t="s">
        <v>91</v>
      </c>
      <c r="C11" s="2247"/>
      <c r="D11" s="1013"/>
      <c r="E11" s="1004"/>
      <c r="F11" s="1004"/>
      <c r="G11" s="992"/>
      <c r="H11" s="992"/>
      <c r="I11" s="1015"/>
      <c r="J11" s="1015"/>
      <c r="K11" s="1015"/>
      <c r="L11" s="1015"/>
      <c r="M11" s="1005"/>
    </row>
    <row r="12" spans="1:16" ht="10.5" customHeight="1" x14ac:dyDescent="0.2">
      <c r="A12" s="1251"/>
      <c r="B12" s="1252"/>
      <c r="C12" s="1252" t="s">
        <v>160</v>
      </c>
      <c r="D12" s="996">
        <v>7</v>
      </c>
      <c r="E12" s="997">
        <v>7</v>
      </c>
      <c r="F12" s="997">
        <v>6</v>
      </c>
      <c r="G12" s="1246">
        <v>8</v>
      </c>
      <c r="H12" s="1246">
        <v>10</v>
      </c>
      <c r="I12" s="992">
        <v>11</v>
      </c>
      <c r="J12" s="992">
        <v>12</v>
      </c>
      <c r="K12" s="992">
        <v>13</v>
      </c>
      <c r="L12" s="992">
        <v>13</v>
      </c>
      <c r="M12" s="994"/>
    </row>
    <row r="13" spans="1:16" ht="10.5" customHeight="1" x14ac:dyDescent="0.2">
      <c r="A13" s="1253"/>
      <c r="B13" s="1016"/>
      <c r="C13" s="1016" t="s">
        <v>28</v>
      </c>
      <c r="D13" s="996">
        <v>16</v>
      </c>
      <c r="E13" s="997">
        <v>15</v>
      </c>
      <c r="F13" s="997">
        <v>8</v>
      </c>
      <c r="G13" s="1246">
        <v>3</v>
      </c>
      <c r="H13" s="1246">
        <v>2</v>
      </c>
      <c r="I13" s="1254">
        <v>0</v>
      </c>
      <c r="J13" s="1254">
        <v>1</v>
      </c>
      <c r="K13" s="1254">
        <v>1</v>
      </c>
      <c r="L13" s="1254">
        <v>2</v>
      </c>
      <c r="M13" s="994"/>
    </row>
    <row r="14" spans="1:16" ht="10.5" customHeight="1" x14ac:dyDescent="0.2">
      <c r="A14" s="1255"/>
      <c r="B14" s="1256"/>
      <c r="C14" s="1256" t="s">
        <v>159</v>
      </c>
      <c r="D14" s="996">
        <v>42</v>
      </c>
      <c r="E14" s="997">
        <v>24</v>
      </c>
      <c r="F14" s="997">
        <v>22</v>
      </c>
      <c r="G14" s="1246">
        <v>22</v>
      </c>
      <c r="H14" s="1246">
        <v>19</v>
      </c>
      <c r="I14" s="1246">
        <v>21</v>
      </c>
      <c r="J14" s="1246">
        <v>17</v>
      </c>
      <c r="K14" s="1246">
        <v>18</v>
      </c>
      <c r="L14" s="1246">
        <v>16</v>
      </c>
      <c r="M14" s="994"/>
    </row>
    <row r="15" spans="1:16" ht="10.5" customHeight="1" x14ac:dyDescent="0.2">
      <c r="A15" s="1255"/>
      <c r="B15" s="1256"/>
      <c r="C15" s="1256" t="s">
        <v>325</v>
      </c>
      <c r="D15" s="996">
        <v>66</v>
      </c>
      <c r="E15" s="997">
        <v>57</v>
      </c>
      <c r="F15" s="997">
        <v>50</v>
      </c>
      <c r="G15" s="1246">
        <v>52</v>
      </c>
      <c r="H15" s="1246">
        <v>59</v>
      </c>
      <c r="I15" s="1246">
        <v>42</v>
      </c>
      <c r="J15" s="1246">
        <v>47</v>
      </c>
      <c r="K15" s="1246">
        <v>52</v>
      </c>
      <c r="L15" s="1246">
        <v>50</v>
      </c>
      <c r="M15" s="994"/>
    </row>
    <row r="16" spans="1:16" ht="10.5" customHeight="1" x14ac:dyDescent="0.2">
      <c r="A16" s="1255"/>
      <c r="B16" s="1256"/>
      <c r="C16" s="1256" t="s">
        <v>147</v>
      </c>
      <c r="D16" s="996">
        <v>5</v>
      </c>
      <c r="E16" s="997">
        <v>4</v>
      </c>
      <c r="F16" s="997">
        <v>6</v>
      </c>
      <c r="G16" s="1246">
        <v>6</v>
      </c>
      <c r="H16" s="1246">
        <v>4</v>
      </c>
      <c r="I16" s="1246">
        <v>5</v>
      </c>
      <c r="J16" s="1246">
        <v>4</v>
      </c>
      <c r="K16" s="1246">
        <v>5</v>
      </c>
      <c r="L16" s="1246">
        <v>5</v>
      </c>
      <c r="M16" s="994"/>
    </row>
    <row r="17" spans="1:13" ht="10.5" customHeight="1" x14ac:dyDescent="0.2">
      <c r="A17" s="1255"/>
      <c r="B17" s="1256"/>
      <c r="C17" s="1256" t="s">
        <v>192</v>
      </c>
      <c r="D17" s="996">
        <v>3</v>
      </c>
      <c r="E17" s="997">
        <v>4</v>
      </c>
      <c r="F17" s="997">
        <v>4</v>
      </c>
      <c r="G17" s="1246">
        <v>2</v>
      </c>
      <c r="H17" s="1246">
        <v>3</v>
      </c>
      <c r="I17" s="1246">
        <v>3</v>
      </c>
      <c r="J17" s="1246">
        <v>6</v>
      </c>
      <c r="K17" s="1246">
        <v>6</v>
      </c>
      <c r="L17" s="1246">
        <v>5</v>
      </c>
      <c r="M17" s="994"/>
    </row>
    <row r="18" spans="1:13" ht="10.5" customHeight="1" x14ac:dyDescent="0.2">
      <c r="A18" s="1255"/>
      <c r="B18" s="1256"/>
      <c r="C18" s="1256" t="s">
        <v>190</v>
      </c>
      <c r="D18" s="996">
        <v>65</v>
      </c>
      <c r="E18" s="997">
        <v>83</v>
      </c>
      <c r="F18" s="997">
        <v>76</v>
      </c>
      <c r="G18" s="1246">
        <v>73</v>
      </c>
      <c r="H18" s="1246">
        <v>89</v>
      </c>
      <c r="I18" s="1246">
        <v>89</v>
      </c>
      <c r="J18" s="1246">
        <v>87</v>
      </c>
      <c r="K18" s="1246">
        <v>79</v>
      </c>
      <c r="L18" s="1246">
        <v>79</v>
      </c>
      <c r="M18" s="994"/>
    </row>
    <row r="19" spans="1:13" ht="10.5" customHeight="1" x14ac:dyDescent="0.2">
      <c r="A19" s="1257"/>
      <c r="B19" s="1258"/>
      <c r="C19" s="1258" t="s">
        <v>321</v>
      </c>
      <c r="D19" s="996">
        <v>2</v>
      </c>
      <c r="E19" s="997">
        <v>5</v>
      </c>
      <c r="F19" s="997">
        <v>4</v>
      </c>
      <c r="G19" s="1246">
        <v>4</v>
      </c>
      <c r="H19" s="1246">
        <v>3</v>
      </c>
      <c r="I19" s="1246">
        <v>1</v>
      </c>
      <c r="J19" s="1246">
        <v>1</v>
      </c>
      <c r="K19" s="1246">
        <v>1</v>
      </c>
      <c r="L19" s="1246">
        <v>2</v>
      </c>
      <c r="M19" s="994"/>
    </row>
    <row r="20" spans="1:13" ht="10.5" customHeight="1" x14ac:dyDescent="0.2">
      <c r="A20" s="1257"/>
      <c r="B20" s="1258"/>
      <c r="C20" s="1258" t="s">
        <v>183</v>
      </c>
      <c r="D20" s="996">
        <v>5</v>
      </c>
      <c r="E20" s="997">
        <v>6</v>
      </c>
      <c r="F20" s="997">
        <v>10</v>
      </c>
      <c r="G20" s="1246">
        <v>9</v>
      </c>
      <c r="H20" s="1246">
        <v>10</v>
      </c>
      <c r="I20" s="1089">
        <v>10</v>
      </c>
      <c r="J20" s="1089">
        <v>6</v>
      </c>
      <c r="K20" s="1089">
        <v>15</v>
      </c>
      <c r="L20" s="1089">
        <v>31</v>
      </c>
      <c r="M20" s="994"/>
    </row>
    <row r="21" spans="1:13" ht="10.5" customHeight="1" x14ac:dyDescent="0.2">
      <c r="A21" s="1257"/>
      <c r="B21" s="1258"/>
      <c r="C21" s="1258" t="s">
        <v>162</v>
      </c>
      <c r="D21" s="996">
        <v>0</v>
      </c>
      <c r="E21" s="997">
        <v>0</v>
      </c>
      <c r="F21" s="997">
        <v>0</v>
      </c>
      <c r="G21" s="1246">
        <v>0</v>
      </c>
      <c r="H21" s="1246">
        <v>0</v>
      </c>
      <c r="I21" s="1089">
        <v>0</v>
      </c>
      <c r="J21" s="1089">
        <v>0</v>
      </c>
      <c r="K21" s="1089">
        <v>0</v>
      </c>
      <c r="L21" s="1089">
        <v>0</v>
      </c>
      <c r="M21" s="994"/>
    </row>
    <row r="22" spans="1:13" ht="10.5" customHeight="1" x14ac:dyDescent="0.2">
      <c r="A22" s="1257"/>
      <c r="B22" s="1258"/>
      <c r="C22" s="1258" t="s">
        <v>161</v>
      </c>
      <c r="D22" s="996">
        <v>0</v>
      </c>
      <c r="E22" s="997">
        <v>0</v>
      </c>
      <c r="F22" s="997">
        <v>0</v>
      </c>
      <c r="G22" s="1246">
        <v>0</v>
      </c>
      <c r="H22" s="1246">
        <v>0</v>
      </c>
      <c r="I22" s="1089">
        <v>0</v>
      </c>
      <c r="J22" s="1089">
        <v>1</v>
      </c>
      <c r="K22" s="1089">
        <v>1</v>
      </c>
      <c r="L22" s="1089">
        <v>1</v>
      </c>
      <c r="M22" s="994"/>
    </row>
    <row r="23" spans="1:13" ht="10.5" customHeight="1" x14ac:dyDescent="0.2">
      <c r="A23" s="1257"/>
      <c r="B23" s="1258"/>
      <c r="C23" s="1258" t="s">
        <v>188</v>
      </c>
      <c r="D23" s="996">
        <v>0</v>
      </c>
      <c r="E23" s="997">
        <v>0</v>
      </c>
      <c r="F23" s="997">
        <v>0</v>
      </c>
      <c r="G23" s="1246">
        <v>5</v>
      </c>
      <c r="H23" s="1246">
        <v>2</v>
      </c>
      <c r="I23" s="1246">
        <v>2</v>
      </c>
      <c r="J23" s="1246">
        <v>2</v>
      </c>
      <c r="K23" s="1246">
        <v>2</v>
      </c>
      <c r="L23" s="1246">
        <v>2</v>
      </c>
      <c r="M23" s="994"/>
    </row>
    <row r="24" spans="1:13" ht="10.5" customHeight="1" x14ac:dyDescent="0.2">
      <c r="A24" s="1257"/>
      <c r="B24" s="1258"/>
      <c r="C24" s="1258" t="s">
        <v>187</v>
      </c>
      <c r="D24" s="996">
        <v>1</v>
      </c>
      <c r="E24" s="997">
        <v>1</v>
      </c>
      <c r="F24" s="997">
        <v>0</v>
      </c>
      <c r="G24" s="1246">
        <v>0</v>
      </c>
      <c r="H24" s="1246">
        <v>0</v>
      </c>
      <c r="I24" s="1246">
        <v>0</v>
      </c>
      <c r="J24" s="1246">
        <v>1</v>
      </c>
      <c r="K24" s="1246">
        <v>1</v>
      </c>
      <c r="L24" s="1246">
        <v>1</v>
      </c>
      <c r="M24" s="994"/>
    </row>
    <row r="25" spans="1:13" ht="10.5" customHeight="1" x14ac:dyDescent="0.2">
      <c r="A25" s="1257"/>
      <c r="B25" s="1258"/>
      <c r="C25" s="1258" t="s">
        <v>186</v>
      </c>
      <c r="D25" s="996">
        <v>0</v>
      </c>
      <c r="E25" s="997">
        <v>0</v>
      </c>
      <c r="F25" s="997">
        <v>0</v>
      </c>
      <c r="G25" s="1246">
        <v>0</v>
      </c>
      <c r="H25" s="1246">
        <v>0</v>
      </c>
      <c r="I25" s="1246">
        <v>0</v>
      </c>
      <c r="J25" s="1246">
        <v>1</v>
      </c>
      <c r="K25" s="1246">
        <v>1</v>
      </c>
      <c r="L25" s="1246">
        <v>1</v>
      </c>
      <c r="M25" s="994"/>
    </row>
    <row r="26" spans="1:13" ht="10.5" customHeight="1" x14ac:dyDescent="0.2">
      <c r="A26" s="1257"/>
      <c r="B26" s="1258"/>
      <c r="C26" s="1258" t="s">
        <v>185</v>
      </c>
      <c r="D26" s="996">
        <v>2</v>
      </c>
      <c r="E26" s="997">
        <v>4</v>
      </c>
      <c r="F26" s="997">
        <v>4</v>
      </c>
      <c r="G26" s="1246">
        <v>4</v>
      </c>
      <c r="H26" s="1246">
        <v>4</v>
      </c>
      <c r="I26" s="1246">
        <v>4</v>
      </c>
      <c r="J26" s="1246">
        <v>2</v>
      </c>
      <c r="K26" s="1246">
        <v>2</v>
      </c>
      <c r="L26" s="1246">
        <v>3</v>
      </c>
      <c r="M26" s="994"/>
    </row>
    <row r="27" spans="1:13" ht="10.5" customHeight="1" x14ac:dyDescent="0.2">
      <c r="A27" s="1257"/>
      <c r="B27" s="1258"/>
      <c r="C27" s="1258" t="s">
        <v>184</v>
      </c>
      <c r="D27" s="996">
        <v>21</v>
      </c>
      <c r="E27" s="997">
        <v>0</v>
      </c>
      <c r="F27" s="997">
        <v>0</v>
      </c>
      <c r="G27" s="1246">
        <v>0</v>
      </c>
      <c r="H27" s="1246">
        <v>0</v>
      </c>
      <c r="I27" s="1089">
        <v>0</v>
      </c>
      <c r="J27" s="1089">
        <v>0</v>
      </c>
      <c r="K27" s="1089">
        <v>0</v>
      </c>
      <c r="L27" s="1089">
        <v>0</v>
      </c>
      <c r="M27" s="994"/>
    </row>
    <row r="28" spans="1:13" ht="10.5" customHeight="1" x14ac:dyDescent="0.2">
      <c r="A28" s="1257"/>
      <c r="B28" s="1258"/>
      <c r="C28" s="1258" t="s">
        <v>30</v>
      </c>
      <c r="D28" s="996">
        <v>17</v>
      </c>
      <c r="E28" s="997">
        <v>15</v>
      </c>
      <c r="F28" s="997">
        <v>16</v>
      </c>
      <c r="G28" s="1246">
        <v>9</v>
      </c>
      <c r="H28" s="1246">
        <v>3</v>
      </c>
      <c r="I28" s="1089">
        <v>3</v>
      </c>
      <c r="J28" s="1089">
        <v>2</v>
      </c>
      <c r="K28" s="1089">
        <v>2</v>
      </c>
      <c r="L28" s="1089">
        <v>2</v>
      </c>
      <c r="M28" s="994"/>
    </row>
    <row r="29" spans="1:13" ht="10.5" customHeight="1" x14ac:dyDescent="0.2">
      <c r="A29" s="1257"/>
      <c r="B29" s="1258"/>
      <c r="C29" s="1258" t="s">
        <v>324</v>
      </c>
      <c r="D29" s="996">
        <v>6</v>
      </c>
      <c r="E29" s="997">
        <v>5</v>
      </c>
      <c r="F29" s="997">
        <v>25</v>
      </c>
      <c r="G29" s="1246">
        <v>0</v>
      </c>
      <c r="H29" s="1246">
        <v>0</v>
      </c>
      <c r="I29" s="1089">
        <v>0</v>
      </c>
      <c r="J29" s="1089">
        <v>0</v>
      </c>
      <c r="K29" s="1089">
        <v>0</v>
      </c>
      <c r="L29" s="1089">
        <v>0</v>
      </c>
      <c r="M29" s="994"/>
    </row>
    <row r="30" spans="1:13" ht="11.25" customHeight="1" x14ac:dyDescent="0.2">
      <c r="A30" s="1259"/>
      <c r="B30" s="2394" t="s">
        <v>825</v>
      </c>
      <c r="C30" s="2394"/>
      <c r="D30" s="1007">
        <f>SUM(D12:D29)</f>
        <v>258</v>
      </c>
      <c r="E30" s="2035">
        <f>SUM(E12:E29)</f>
        <v>230</v>
      </c>
      <c r="F30" s="2035">
        <f>SUM(F12:F29)</f>
        <v>231</v>
      </c>
      <c r="G30" s="2046">
        <f>SUM(G12:G29)</f>
        <v>197</v>
      </c>
      <c r="H30" s="2046">
        <f t="shared" ref="H30:L30" si="1">SUM(H12:H29)</f>
        <v>208</v>
      </c>
      <c r="I30" s="2046">
        <f t="shared" si="1"/>
        <v>191</v>
      </c>
      <c r="J30" s="2046">
        <f t="shared" si="1"/>
        <v>190</v>
      </c>
      <c r="K30" s="2046">
        <f t="shared" si="1"/>
        <v>199</v>
      </c>
      <c r="L30" s="2046">
        <f t="shared" si="1"/>
        <v>213</v>
      </c>
      <c r="M30" s="1250"/>
    </row>
    <row r="31" spans="1:13" ht="10.5" customHeight="1" x14ac:dyDescent="0.2">
      <c r="A31" s="2391" t="s">
        <v>827</v>
      </c>
      <c r="B31" s="2391"/>
      <c r="C31" s="2391"/>
      <c r="D31" s="1007">
        <f>D30+D9</f>
        <v>524</v>
      </c>
      <c r="E31" s="2035">
        <f>E30+E9</f>
        <v>482</v>
      </c>
      <c r="F31" s="2035">
        <f>F30+F9</f>
        <v>494</v>
      </c>
      <c r="G31" s="2046">
        <f>G30+G9</f>
        <v>449</v>
      </c>
      <c r="H31" s="2046">
        <f t="shared" ref="H31:L31" si="2">H30+H9</f>
        <v>457</v>
      </c>
      <c r="I31" s="2046">
        <f t="shared" si="2"/>
        <v>477</v>
      </c>
      <c r="J31" s="2046">
        <f t="shared" si="2"/>
        <v>486</v>
      </c>
      <c r="K31" s="2046">
        <f t="shared" si="2"/>
        <v>524</v>
      </c>
      <c r="L31" s="2046">
        <f t="shared" si="2"/>
        <v>523</v>
      </c>
      <c r="M31" s="1012"/>
    </row>
    <row r="32" spans="1:13" ht="10.5" customHeight="1" x14ac:dyDescent="0.2">
      <c r="A32" s="2398" t="s">
        <v>539</v>
      </c>
      <c r="B32" s="2398"/>
      <c r="C32" s="2398"/>
      <c r="D32" s="1013"/>
      <c r="E32" s="1004"/>
      <c r="F32" s="1004"/>
      <c r="G32" s="992"/>
      <c r="H32" s="992"/>
      <c r="I32" s="1015"/>
      <c r="J32" s="1015"/>
      <c r="K32" s="1015"/>
      <c r="L32" s="1015"/>
      <c r="M32" s="1005"/>
    </row>
    <row r="33" spans="1:13" ht="10.5" customHeight="1" x14ac:dyDescent="0.2">
      <c r="A33" s="1131"/>
      <c r="B33" s="2398" t="s">
        <v>791</v>
      </c>
      <c r="C33" s="2398"/>
      <c r="D33" s="2168"/>
      <c r="E33" s="1076"/>
      <c r="F33" s="1076"/>
      <c r="G33" s="1260"/>
      <c r="H33" s="1260"/>
      <c r="I33" s="1260"/>
      <c r="J33" s="1260"/>
      <c r="K33" s="1260"/>
      <c r="L33" s="1260"/>
      <c r="M33" s="1028"/>
    </row>
    <row r="34" spans="1:13" ht="10.5" customHeight="1" x14ac:dyDescent="0.2">
      <c r="A34" s="1261"/>
      <c r="B34" s="2328" t="s">
        <v>318</v>
      </c>
      <c r="C34" s="2328"/>
      <c r="D34" s="996">
        <v>884</v>
      </c>
      <c r="E34" s="997">
        <v>861</v>
      </c>
      <c r="F34" s="997">
        <v>858</v>
      </c>
      <c r="G34" s="1246">
        <v>851</v>
      </c>
      <c r="H34" s="1246">
        <v>862</v>
      </c>
      <c r="I34" s="1246">
        <v>798</v>
      </c>
      <c r="J34" s="1246">
        <v>807</v>
      </c>
      <c r="K34" s="1246">
        <v>812</v>
      </c>
      <c r="L34" s="1246">
        <v>817</v>
      </c>
      <c r="M34" s="1028"/>
    </row>
    <row r="35" spans="1:13" ht="10.5" customHeight="1" x14ac:dyDescent="0.2">
      <c r="A35" s="1086"/>
      <c r="B35" s="2329" t="s">
        <v>523</v>
      </c>
      <c r="C35" s="2329"/>
      <c r="D35" s="996">
        <v>307</v>
      </c>
      <c r="E35" s="997">
        <v>296</v>
      </c>
      <c r="F35" s="997">
        <v>289</v>
      </c>
      <c r="G35" s="1246">
        <v>319</v>
      </c>
      <c r="H35" s="1246">
        <v>307</v>
      </c>
      <c r="I35" s="1246">
        <v>343</v>
      </c>
      <c r="J35" s="1246">
        <v>305</v>
      </c>
      <c r="K35" s="1246">
        <v>303</v>
      </c>
      <c r="L35" s="1246">
        <v>300</v>
      </c>
      <c r="M35" s="1028"/>
    </row>
    <row r="36" spans="1:13" ht="10.5" customHeight="1" x14ac:dyDescent="0.2">
      <c r="A36" s="2393" t="s">
        <v>660</v>
      </c>
      <c r="B36" s="2393"/>
      <c r="C36" s="2393"/>
      <c r="D36" s="1013"/>
      <c r="E36" s="1004"/>
      <c r="F36" s="1004"/>
      <c r="G36" s="992"/>
      <c r="H36" s="992"/>
      <c r="I36" s="1260"/>
      <c r="J36" s="1260"/>
      <c r="K36" s="1260"/>
      <c r="L36" s="1260"/>
      <c r="M36" s="1028"/>
    </row>
    <row r="37" spans="1:13" ht="11.25" customHeight="1" x14ac:dyDescent="0.2">
      <c r="A37" s="2068"/>
      <c r="B37" s="2396" t="s">
        <v>540</v>
      </c>
      <c r="C37" s="2396"/>
      <c r="D37" s="1007">
        <f>SUM(D34:D36)</f>
        <v>1191</v>
      </c>
      <c r="E37" s="2035">
        <f>SUM(E34:E36)</f>
        <v>1157</v>
      </c>
      <c r="F37" s="2035">
        <f>SUM(F34:F36)</f>
        <v>1147</v>
      </c>
      <c r="G37" s="2046">
        <f>SUM(G34:G36)</f>
        <v>1170</v>
      </c>
      <c r="H37" s="2046">
        <f t="shared" ref="H37:L37" si="3">SUM(H34:H36)</f>
        <v>1169</v>
      </c>
      <c r="I37" s="2046">
        <f t="shared" si="3"/>
        <v>1141</v>
      </c>
      <c r="J37" s="2046">
        <f t="shared" si="3"/>
        <v>1112</v>
      </c>
      <c r="K37" s="2046">
        <f t="shared" si="3"/>
        <v>1115</v>
      </c>
      <c r="L37" s="2046">
        <f t="shared" si="3"/>
        <v>1117</v>
      </c>
      <c r="M37" s="1032"/>
    </row>
    <row r="38" spans="1:13" ht="10.5" customHeight="1" x14ac:dyDescent="0.2">
      <c r="A38" s="2247" t="s">
        <v>828</v>
      </c>
      <c r="B38" s="2247"/>
      <c r="C38" s="2247"/>
      <c r="D38" s="1013"/>
      <c r="E38" s="1004"/>
      <c r="F38" s="1004"/>
      <c r="G38" s="992"/>
      <c r="H38" s="992"/>
      <c r="I38" s="1015"/>
      <c r="J38" s="1015"/>
      <c r="K38" s="1015"/>
      <c r="L38" s="1015"/>
      <c r="M38" s="1030"/>
    </row>
    <row r="39" spans="1:13" ht="20.25" customHeight="1" x14ac:dyDescent="0.2">
      <c r="A39" s="1261"/>
      <c r="B39" s="2477" t="s">
        <v>753</v>
      </c>
      <c r="C39" s="2327"/>
      <c r="D39" s="996">
        <v>110</v>
      </c>
      <c r="E39" s="997">
        <v>102</v>
      </c>
      <c r="F39" s="997">
        <v>103</v>
      </c>
      <c r="G39" s="1246">
        <v>109</v>
      </c>
      <c r="H39" s="1246">
        <v>101</v>
      </c>
      <c r="I39" s="1246">
        <v>119</v>
      </c>
      <c r="J39" s="1246">
        <v>122</v>
      </c>
      <c r="K39" s="1246">
        <v>114</v>
      </c>
      <c r="L39" s="1246">
        <v>121</v>
      </c>
      <c r="M39" s="1262"/>
    </row>
    <row r="40" spans="1:13" ht="10.5" customHeight="1" x14ac:dyDescent="0.2">
      <c r="A40" s="1135"/>
      <c r="B40" s="2401" t="s">
        <v>775</v>
      </c>
      <c r="C40" s="2479"/>
      <c r="D40" s="1033">
        <v>20</v>
      </c>
      <c r="E40" s="1034">
        <v>0</v>
      </c>
      <c r="F40" s="1034">
        <v>0</v>
      </c>
      <c r="G40" s="1775">
        <v>0</v>
      </c>
      <c r="H40" s="1775">
        <v>0</v>
      </c>
      <c r="I40" s="1037">
        <v>0</v>
      </c>
      <c r="J40" s="1037">
        <v>0</v>
      </c>
      <c r="K40" s="1037">
        <v>0</v>
      </c>
      <c r="L40" s="1037">
        <v>0</v>
      </c>
      <c r="M40" s="2103"/>
    </row>
    <row r="41" spans="1:13" ht="21" customHeight="1" x14ac:dyDescent="0.2">
      <c r="A41" s="2480" t="s">
        <v>776</v>
      </c>
      <c r="B41" s="2391"/>
      <c r="C41" s="2481"/>
      <c r="D41" s="1013">
        <f>SUM(D39:D40)</f>
        <v>130</v>
      </c>
      <c r="E41" s="1004">
        <f>SUM(E39:E40)</f>
        <v>102</v>
      </c>
      <c r="F41" s="1004">
        <f t="shared" ref="F41:L41" si="4">SUM(F39:F40)</f>
        <v>103</v>
      </c>
      <c r="G41" s="1004">
        <f t="shared" si="4"/>
        <v>109</v>
      </c>
      <c r="H41" s="1004">
        <f t="shared" si="4"/>
        <v>101</v>
      </c>
      <c r="I41" s="1004">
        <f t="shared" si="4"/>
        <v>119</v>
      </c>
      <c r="J41" s="1004">
        <f t="shared" si="4"/>
        <v>122</v>
      </c>
      <c r="K41" s="1004">
        <f t="shared" si="4"/>
        <v>114</v>
      </c>
      <c r="L41" s="1004">
        <f t="shared" si="4"/>
        <v>121</v>
      </c>
      <c r="M41" s="1262"/>
    </row>
    <row r="42" spans="1:13" ht="10.5" customHeight="1" x14ac:dyDescent="0.2">
      <c r="A42" s="2330" t="s">
        <v>333</v>
      </c>
      <c r="B42" s="2330"/>
      <c r="C42" s="2330"/>
      <c r="D42" s="1007">
        <f>D41+D37+D31</f>
        <v>1845</v>
      </c>
      <c r="E42" s="2035">
        <f>E41+E37+E31</f>
        <v>1741</v>
      </c>
      <c r="F42" s="2035">
        <f t="shared" ref="F42:L42" si="5">F41+F37+F31</f>
        <v>1744</v>
      </c>
      <c r="G42" s="2035">
        <f t="shared" si="5"/>
        <v>1728</v>
      </c>
      <c r="H42" s="2035">
        <f t="shared" si="5"/>
        <v>1727</v>
      </c>
      <c r="I42" s="2035">
        <f t="shared" si="5"/>
        <v>1737</v>
      </c>
      <c r="J42" s="2035">
        <f t="shared" si="5"/>
        <v>1720</v>
      </c>
      <c r="K42" s="2035">
        <f t="shared" si="5"/>
        <v>1753</v>
      </c>
      <c r="L42" s="2035">
        <f t="shared" si="5"/>
        <v>1761</v>
      </c>
      <c r="M42" s="1263"/>
    </row>
    <row r="43" spans="1:13" ht="3.75" customHeight="1" x14ac:dyDescent="0.2">
      <c r="A43" s="1264"/>
      <c r="B43" s="1264"/>
      <c r="C43" s="1264"/>
      <c r="D43" s="1265"/>
      <c r="E43" s="1265"/>
      <c r="F43" s="1265"/>
      <c r="G43" s="1265"/>
      <c r="H43" s="1265"/>
      <c r="I43" s="1265"/>
      <c r="J43" s="1265"/>
      <c r="K43" s="1265"/>
      <c r="L43" s="1265"/>
      <c r="M43" s="1265"/>
    </row>
    <row r="44" spans="1:13" ht="42.75" customHeight="1" x14ac:dyDescent="0.2">
      <c r="A44" s="2099" t="s">
        <v>803</v>
      </c>
      <c r="B44" s="2478" t="s">
        <v>737</v>
      </c>
      <c r="C44" s="2478"/>
      <c r="D44" s="2478"/>
      <c r="E44" s="2478"/>
      <c r="F44" s="2478"/>
      <c r="G44" s="2478"/>
      <c r="H44" s="2478"/>
      <c r="I44" s="2478"/>
      <c r="J44" s="2478"/>
      <c r="K44" s="2478"/>
      <c r="L44" s="2478"/>
      <c r="M44" s="2478"/>
    </row>
    <row r="45" spans="1:13" ht="8.25" customHeight="1" x14ac:dyDescent="0.2">
      <c r="A45" s="2047" t="s">
        <v>804</v>
      </c>
      <c r="B45" s="2476" t="s">
        <v>524</v>
      </c>
      <c r="C45" s="2476"/>
      <c r="D45" s="2476"/>
      <c r="E45" s="2476"/>
      <c r="F45" s="2476"/>
      <c r="G45" s="2476"/>
      <c r="H45" s="2476"/>
      <c r="I45" s="2476"/>
      <c r="J45" s="2476"/>
      <c r="K45" s="2476"/>
      <c r="L45" s="2476"/>
      <c r="M45" s="2476"/>
    </row>
  </sheetData>
  <mergeCells count="22">
    <mergeCell ref="B45:M45"/>
    <mergeCell ref="B9:C9"/>
    <mergeCell ref="A42:C42"/>
    <mergeCell ref="B30:C30"/>
    <mergeCell ref="A38:C38"/>
    <mergeCell ref="A10:C10"/>
    <mergeCell ref="B11:C11"/>
    <mergeCell ref="A31:C31"/>
    <mergeCell ref="B35:C35"/>
    <mergeCell ref="B39:C39"/>
    <mergeCell ref="A36:C36"/>
    <mergeCell ref="B37:C37"/>
    <mergeCell ref="B44:M44"/>
    <mergeCell ref="B40:C40"/>
    <mergeCell ref="A41:C41"/>
    <mergeCell ref="A5:C5"/>
    <mergeCell ref="A1:M1"/>
    <mergeCell ref="B6:C6"/>
    <mergeCell ref="A3:C3"/>
    <mergeCell ref="B34:C34"/>
    <mergeCell ref="A32:C32"/>
    <mergeCell ref="B33:C33"/>
  </mergeCells>
  <printOptions horizontalCentered="1"/>
  <pageMargins left="0.23622047244094491" right="0.23622047244094491" top="0.27559055118110237" bottom="0.23622047244094491" header="0.15748031496062992" footer="0.11811023622047245"/>
  <pageSetup scale="91"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zoomScaleSheetLayoutView="100" workbookViewId="0">
      <selection activeCell="D26" sqref="D26"/>
    </sheetView>
  </sheetViews>
  <sheetFormatPr defaultColWidth="9.140625" defaultRowHeight="12.75" x14ac:dyDescent="0.2"/>
  <cols>
    <col min="1" max="3" width="2.140625" style="1051" customWidth="1"/>
    <col min="4" max="4" width="43.42578125" style="1051" customWidth="1"/>
    <col min="5" max="5" width="4.28515625" style="1051" customWidth="1"/>
    <col min="6" max="10" width="7.85546875" style="1051" customWidth="1"/>
    <col min="11" max="11" width="43.28515625" style="887" customWidth="1"/>
    <col min="12" max="12" width="9.140625" style="1183" customWidth="1"/>
    <col min="13" max="13" width="9.140625" style="887" customWidth="1"/>
    <col min="14" max="14" width="9.140625" style="33" customWidth="1"/>
    <col min="15" max="15" width="9.140625" style="887" customWidth="1"/>
    <col min="16" max="16384" width="9.140625" style="887"/>
  </cols>
  <sheetData>
    <row r="1" spans="1:14" s="1993" customFormat="1" ht="15.75" customHeight="1" x14ac:dyDescent="0.25">
      <c r="A1" s="2301" t="s">
        <v>522</v>
      </c>
      <c r="B1" s="2301"/>
      <c r="C1" s="2301"/>
      <c r="D1" s="2301"/>
      <c r="E1" s="2301"/>
      <c r="F1" s="2301"/>
      <c r="G1" s="2301"/>
      <c r="H1" s="2301"/>
      <c r="I1" s="2301"/>
      <c r="J1" s="2301"/>
      <c r="K1" s="2301"/>
      <c r="L1" s="1999"/>
      <c r="N1" s="2000"/>
    </row>
    <row r="2" spans="1:14" ht="9.9499999999999993" customHeight="1" x14ac:dyDescent="0.2">
      <c r="A2" s="1184"/>
      <c r="B2" s="1184"/>
      <c r="C2" s="1184"/>
      <c r="D2" s="1184"/>
      <c r="E2" s="1185"/>
      <c r="F2" s="1185"/>
      <c r="G2" s="1185"/>
      <c r="H2" s="1185"/>
      <c r="I2" s="1185"/>
      <c r="J2" s="1185"/>
      <c r="K2" s="1185"/>
    </row>
    <row r="3" spans="1:14" ht="9.9499999999999993" customHeight="1" x14ac:dyDescent="0.2">
      <c r="A3" s="2472"/>
      <c r="B3" s="2472"/>
      <c r="C3" s="2472"/>
      <c r="D3" s="2472"/>
      <c r="E3" s="899"/>
      <c r="F3" s="2482" t="s">
        <v>21</v>
      </c>
      <c r="G3" s="2483"/>
      <c r="H3" s="2484"/>
      <c r="I3" s="2484"/>
      <c r="J3" s="2485"/>
      <c r="K3" s="897"/>
    </row>
    <row r="4" spans="1:14" ht="9.9499999999999993" customHeight="1" x14ac:dyDescent="0.2">
      <c r="A4" s="2472" t="s">
        <v>480</v>
      </c>
      <c r="B4" s="2472"/>
      <c r="C4" s="2472"/>
      <c r="D4" s="2472"/>
      <c r="E4" s="899"/>
      <c r="F4" s="814" t="s">
        <v>726</v>
      </c>
      <c r="G4" s="2042" t="s">
        <v>662</v>
      </c>
      <c r="H4" s="815" t="s">
        <v>633</v>
      </c>
      <c r="I4" s="815" t="s">
        <v>580</v>
      </c>
      <c r="J4" s="1219" t="s">
        <v>225</v>
      </c>
      <c r="K4" s="897"/>
    </row>
    <row r="5" spans="1:14" ht="9.9499999999999993" customHeight="1" x14ac:dyDescent="0.2">
      <c r="A5" s="897"/>
      <c r="B5" s="897"/>
      <c r="C5" s="897"/>
      <c r="D5" s="897"/>
      <c r="E5" s="899"/>
      <c r="F5" s="1220"/>
      <c r="G5" s="900"/>
      <c r="H5" s="900"/>
      <c r="I5" s="900"/>
      <c r="J5" s="900"/>
      <c r="K5" s="897"/>
    </row>
    <row r="6" spans="1:14" ht="9.9499999999999993" customHeight="1" x14ac:dyDescent="0.2">
      <c r="A6" s="2459" t="s">
        <v>525</v>
      </c>
      <c r="B6" s="2459"/>
      <c r="C6" s="2459"/>
      <c r="D6" s="2459"/>
      <c r="E6" s="899"/>
      <c r="F6" s="901"/>
      <c r="G6" s="902"/>
      <c r="H6" s="902"/>
      <c r="I6" s="902"/>
      <c r="J6" s="1221"/>
      <c r="K6" s="897"/>
    </row>
    <row r="7" spans="1:14" ht="9.9499999999999993" customHeight="1" x14ac:dyDescent="0.2">
      <c r="A7" s="965"/>
      <c r="B7" s="2459" t="s">
        <v>526</v>
      </c>
      <c r="C7" s="2459"/>
      <c r="D7" s="2459"/>
      <c r="E7" s="899"/>
      <c r="F7" s="906"/>
      <c r="G7" s="900"/>
      <c r="H7" s="900"/>
      <c r="I7" s="900"/>
      <c r="J7" s="1222"/>
      <c r="K7" s="897"/>
    </row>
    <row r="8" spans="1:14" ht="9.9499999999999993" customHeight="1" x14ac:dyDescent="0.2">
      <c r="A8" s="1190"/>
      <c r="B8" s="1190"/>
      <c r="C8" s="2459" t="s">
        <v>318</v>
      </c>
      <c r="D8" s="2459"/>
      <c r="E8" s="1213"/>
      <c r="F8" s="1191"/>
      <c r="G8" s="1192"/>
      <c r="H8" s="1192"/>
      <c r="I8" s="1192"/>
      <c r="J8" s="1223"/>
      <c r="K8" s="1209"/>
    </row>
    <row r="9" spans="1:14" ht="9.9499999999999993" customHeight="1" x14ac:dyDescent="0.2">
      <c r="A9" s="1194"/>
      <c r="B9" s="1194"/>
      <c r="C9" s="1194"/>
      <c r="D9" s="1195" t="s">
        <v>5</v>
      </c>
      <c r="E9" s="1224"/>
      <c r="F9" s="2135">
        <v>141</v>
      </c>
      <c r="G9" s="913">
        <v>133</v>
      </c>
      <c r="H9" s="913">
        <v>139</v>
      </c>
      <c r="I9" s="917">
        <v>132</v>
      </c>
      <c r="J9" s="1225">
        <v>122</v>
      </c>
      <c r="K9" s="1209"/>
    </row>
    <row r="10" spans="1:14" ht="9.9499999999999993" customHeight="1" x14ac:dyDescent="0.2">
      <c r="A10" s="1194"/>
      <c r="B10" s="1194"/>
      <c r="C10" s="1194"/>
      <c r="D10" s="962" t="s">
        <v>108</v>
      </c>
      <c r="E10" s="1224"/>
      <c r="F10" s="922">
        <v>3</v>
      </c>
      <c r="G10" s="882">
        <v>2</v>
      </c>
      <c r="H10" s="882">
        <v>3</v>
      </c>
      <c r="I10" s="923">
        <v>2</v>
      </c>
      <c r="J10" s="1226">
        <v>2</v>
      </c>
      <c r="K10" s="1209"/>
    </row>
    <row r="11" spans="1:14" ht="9.9499999999999993" customHeight="1" x14ac:dyDescent="0.2">
      <c r="A11" s="1194"/>
      <c r="B11" s="1194"/>
      <c r="C11" s="1194"/>
      <c r="D11" s="962" t="s">
        <v>106</v>
      </c>
      <c r="E11" s="1227"/>
      <c r="F11" s="2162">
        <v>122</v>
      </c>
      <c r="G11" s="1228">
        <v>117</v>
      </c>
      <c r="H11" s="1228">
        <v>121</v>
      </c>
      <c r="I11" s="1229">
        <v>118</v>
      </c>
      <c r="J11" s="1230">
        <v>125</v>
      </c>
      <c r="K11" s="897"/>
    </row>
    <row r="12" spans="1:14" ht="9.9499999999999993" customHeight="1" x14ac:dyDescent="0.2">
      <c r="A12" s="1197"/>
      <c r="B12" s="1197"/>
      <c r="C12" s="1197"/>
      <c r="D12" s="1198"/>
      <c r="E12" s="1231"/>
      <c r="F12" s="925">
        <f>SUM(F9:F11)</f>
        <v>266</v>
      </c>
      <c r="G12" s="2038">
        <f>SUM(G9:G11)</f>
        <v>252</v>
      </c>
      <c r="H12" s="926">
        <f>SUM(H9:H11)</f>
        <v>263</v>
      </c>
      <c r="I12" s="929">
        <f>SUM(I9:I11)</f>
        <v>252</v>
      </c>
      <c r="J12" s="1232">
        <f>SUM(J9:J11)</f>
        <v>249</v>
      </c>
      <c r="K12" s="897"/>
    </row>
    <row r="13" spans="1:14" ht="9.9499999999999993" customHeight="1" x14ac:dyDescent="0.2">
      <c r="A13" s="515"/>
      <c r="B13" s="515"/>
      <c r="C13" s="515"/>
      <c r="D13" s="515"/>
      <c r="E13" s="1209"/>
      <c r="F13" s="2169"/>
      <c r="G13" s="1233"/>
      <c r="H13" s="1233"/>
      <c r="I13" s="900"/>
      <c r="J13" s="1222"/>
      <c r="K13" s="1209"/>
    </row>
    <row r="14" spans="1:14" ht="9.9499999999999993" customHeight="1" x14ac:dyDescent="0.2">
      <c r="A14" s="1190"/>
      <c r="B14" s="1190"/>
      <c r="C14" s="2459" t="s">
        <v>523</v>
      </c>
      <c r="D14" s="2459"/>
      <c r="E14" s="897"/>
      <c r="F14" s="2170"/>
      <c r="G14" s="953"/>
      <c r="H14" s="953"/>
      <c r="I14" s="955"/>
      <c r="J14" s="1234"/>
      <c r="K14" s="897"/>
    </row>
    <row r="15" spans="1:14" ht="9.9499999999999993" customHeight="1" x14ac:dyDescent="0.2">
      <c r="A15" s="1194"/>
      <c r="B15" s="1194"/>
      <c r="C15" s="1194"/>
      <c r="D15" s="1195" t="s">
        <v>5</v>
      </c>
      <c r="E15" s="1224"/>
      <c r="F15" s="911">
        <v>102</v>
      </c>
      <c r="G15" s="912">
        <v>56</v>
      </c>
      <c r="H15" s="912">
        <v>55</v>
      </c>
      <c r="I15" s="964">
        <v>57</v>
      </c>
      <c r="J15" s="1235">
        <v>58</v>
      </c>
      <c r="K15" s="897"/>
    </row>
    <row r="16" spans="1:14" ht="9.9499999999999993" customHeight="1" x14ac:dyDescent="0.2">
      <c r="A16" s="1194"/>
      <c r="B16" s="1194"/>
      <c r="C16" s="1194"/>
      <c r="D16" s="1195" t="s">
        <v>108</v>
      </c>
      <c r="E16" s="1224"/>
      <c r="F16" s="911">
        <v>73</v>
      </c>
      <c r="G16" s="912">
        <v>88</v>
      </c>
      <c r="H16" s="912">
        <v>71</v>
      </c>
      <c r="I16" s="964">
        <v>58</v>
      </c>
      <c r="J16" s="1235">
        <v>66</v>
      </c>
      <c r="K16" s="897"/>
    </row>
    <row r="17" spans="1:11" ht="9.9499999999999993" customHeight="1" x14ac:dyDescent="0.2">
      <c r="A17" s="1194"/>
      <c r="B17" s="1194"/>
      <c r="C17" s="1194"/>
      <c r="D17" s="1195" t="s">
        <v>106</v>
      </c>
      <c r="E17" s="1227"/>
      <c r="F17" s="922">
        <v>83</v>
      </c>
      <c r="G17" s="882">
        <v>86</v>
      </c>
      <c r="H17" s="882">
        <v>105</v>
      </c>
      <c r="I17" s="923">
        <v>82</v>
      </c>
      <c r="J17" s="1226">
        <v>84</v>
      </c>
      <c r="K17" s="897"/>
    </row>
    <row r="18" spans="1:11" ht="9.9499999999999993" customHeight="1" x14ac:dyDescent="0.2">
      <c r="A18" s="817"/>
      <c r="B18" s="817"/>
      <c r="C18" s="817"/>
      <c r="D18" s="817"/>
      <c r="E18" s="1213"/>
      <c r="F18" s="925">
        <f>SUM(F15:F17)</f>
        <v>258</v>
      </c>
      <c r="G18" s="2038">
        <f>SUM(G15:G17)</f>
        <v>230</v>
      </c>
      <c r="H18" s="926">
        <f>SUM(H15:H17)</f>
        <v>231</v>
      </c>
      <c r="I18" s="929">
        <f>SUM(I15:I17)</f>
        <v>197</v>
      </c>
      <c r="J18" s="1232">
        <f>SUM(J15:J17)</f>
        <v>208</v>
      </c>
      <c r="K18" s="897"/>
    </row>
    <row r="19" spans="1:11" ht="9.9499999999999993" customHeight="1" x14ac:dyDescent="0.2">
      <c r="A19" s="817"/>
      <c r="B19" s="817"/>
      <c r="C19" s="817"/>
      <c r="D19" s="817"/>
      <c r="E19" s="1213"/>
      <c r="F19" s="2157">
        <f>F12+F18</f>
        <v>524</v>
      </c>
      <c r="G19" s="876">
        <f>G12+G18</f>
        <v>482</v>
      </c>
      <c r="H19" s="876">
        <f>H12+H18</f>
        <v>494</v>
      </c>
      <c r="I19" s="950">
        <f>I12+I18</f>
        <v>449</v>
      </c>
      <c r="J19" s="1236">
        <f>J12+J18</f>
        <v>457</v>
      </c>
      <c r="K19" s="1209"/>
    </row>
    <row r="20" spans="1:11" ht="9.9499999999999993" customHeight="1" x14ac:dyDescent="0.2">
      <c r="A20" s="817"/>
      <c r="B20" s="817"/>
      <c r="C20" s="817"/>
      <c r="D20" s="817"/>
      <c r="E20" s="1213"/>
      <c r="F20" s="2171"/>
      <c r="G20" s="2048"/>
      <c r="H20" s="1237"/>
      <c r="I20" s="1189"/>
      <c r="J20" s="1189"/>
      <c r="K20" s="897"/>
    </row>
    <row r="21" spans="1:11" ht="9.9499999999999993" customHeight="1" x14ac:dyDescent="0.2">
      <c r="A21" s="2459" t="s">
        <v>525</v>
      </c>
      <c r="B21" s="2459"/>
      <c r="C21" s="2459"/>
      <c r="D21" s="2459"/>
      <c r="E21" s="1209"/>
      <c r="F21" s="2135"/>
      <c r="G21" s="913"/>
      <c r="H21" s="913"/>
      <c r="I21" s="917"/>
      <c r="J21" s="1225"/>
      <c r="K21" s="897"/>
    </row>
    <row r="22" spans="1:11" ht="9.9499999999999993" customHeight="1" x14ac:dyDescent="0.2">
      <c r="A22" s="965"/>
      <c r="B22" s="2459" t="s">
        <v>387</v>
      </c>
      <c r="C22" s="2459"/>
      <c r="D22" s="2459"/>
      <c r="E22" s="1209"/>
      <c r="F22" s="2135"/>
      <c r="G22" s="913"/>
      <c r="H22" s="913"/>
      <c r="I22" s="917"/>
      <c r="J22" s="1225"/>
      <c r="K22" s="1209"/>
    </row>
    <row r="23" spans="1:11" ht="9.9499999999999993" customHeight="1" x14ac:dyDescent="0.2">
      <c r="A23" s="1194"/>
      <c r="B23" s="1194"/>
      <c r="C23" s="1194"/>
      <c r="D23" s="1195" t="s">
        <v>318</v>
      </c>
      <c r="E23" s="1224"/>
      <c r="F23" s="911">
        <v>266</v>
      </c>
      <c r="G23" s="912">
        <v>252</v>
      </c>
      <c r="H23" s="912">
        <v>263</v>
      </c>
      <c r="I23" s="964">
        <v>252</v>
      </c>
      <c r="J23" s="1235">
        <v>249</v>
      </c>
      <c r="K23" s="897"/>
    </row>
    <row r="24" spans="1:11" ht="9.9499999999999993" customHeight="1" x14ac:dyDescent="0.2">
      <c r="A24" s="1207"/>
      <c r="B24" s="1207"/>
      <c r="C24" s="1207"/>
      <c r="D24" s="1208" t="s">
        <v>523</v>
      </c>
      <c r="E24" s="1227"/>
      <c r="F24" s="2162">
        <v>258</v>
      </c>
      <c r="G24" s="1228">
        <v>230</v>
      </c>
      <c r="H24" s="1228">
        <v>231</v>
      </c>
      <c r="I24" s="1229">
        <v>197</v>
      </c>
      <c r="J24" s="1230">
        <v>208</v>
      </c>
      <c r="K24" s="897"/>
    </row>
    <row r="25" spans="1:11" ht="9.9499999999999993" customHeight="1" x14ac:dyDescent="0.2">
      <c r="A25" s="2104"/>
      <c r="B25" s="2104"/>
      <c r="C25" s="2104"/>
      <c r="D25" s="1306"/>
      <c r="E25" s="1209"/>
      <c r="F25" s="2157">
        <f>SUM(F23:F24)</f>
        <v>524</v>
      </c>
      <c r="G25" s="950">
        <f t="shared" ref="G25:H25" si="0">SUM(G23:G24)</f>
        <v>482</v>
      </c>
      <c r="H25" s="950">
        <f t="shared" si="0"/>
        <v>494</v>
      </c>
      <c r="I25" s="950">
        <f>SUM(I23:I24)</f>
        <v>449</v>
      </c>
      <c r="J25" s="1236">
        <f>SUM(J23:J24)</f>
        <v>457</v>
      </c>
      <c r="K25" s="897"/>
    </row>
    <row r="26" spans="1:11" ht="12" customHeight="1" x14ac:dyDescent="0.2">
      <c r="A26" s="1194"/>
      <c r="B26" s="1194"/>
      <c r="C26" s="1194"/>
      <c r="D26" s="2216" t="s">
        <v>824</v>
      </c>
      <c r="E26" s="1239" t="s">
        <v>346</v>
      </c>
      <c r="F26" s="2135">
        <v>20</v>
      </c>
      <c r="G26" s="913">
        <v>0</v>
      </c>
      <c r="H26" s="913">
        <v>0</v>
      </c>
      <c r="I26" s="917">
        <v>0</v>
      </c>
      <c r="J26" s="1225">
        <v>0</v>
      </c>
      <c r="K26" s="897"/>
    </row>
    <row r="27" spans="1:11" ht="9.9499999999999993" customHeight="1" x14ac:dyDescent="0.2">
      <c r="A27" s="1209"/>
      <c r="B27" s="1209"/>
      <c r="C27" s="1209"/>
      <c r="D27" s="1209"/>
      <c r="E27" s="1213"/>
      <c r="F27" s="925">
        <f>SUM(F25:F26)</f>
        <v>544</v>
      </c>
      <c r="G27" s="2038">
        <f>SUM(G25:G26)</f>
        <v>482</v>
      </c>
      <c r="H27" s="2038">
        <f t="shared" ref="H27:J27" si="1">SUM(H25:H26)</f>
        <v>494</v>
      </c>
      <c r="I27" s="2038">
        <f t="shared" si="1"/>
        <v>449</v>
      </c>
      <c r="J27" s="2105">
        <f t="shared" si="1"/>
        <v>457</v>
      </c>
      <c r="K27" s="966"/>
    </row>
    <row r="28" spans="1:11" ht="9.9499999999999993" customHeight="1" x14ac:dyDescent="0.2">
      <c r="A28" s="1209"/>
      <c r="B28" s="1209"/>
      <c r="C28" s="1209"/>
      <c r="D28" s="1209"/>
      <c r="E28" s="1213"/>
      <c r="F28" s="2171"/>
      <c r="G28" s="2048"/>
      <c r="H28" s="1237"/>
      <c r="I28" s="1189"/>
      <c r="J28" s="1189"/>
      <c r="K28" s="897"/>
    </row>
    <row r="29" spans="1:11" ht="21.75" customHeight="1" x14ac:dyDescent="0.2">
      <c r="A29" s="2486" t="s">
        <v>541</v>
      </c>
      <c r="B29" s="2459"/>
      <c r="C29" s="2459"/>
      <c r="D29" s="2459"/>
      <c r="E29" s="1209"/>
      <c r="F29" s="2167"/>
      <c r="G29" s="1238"/>
      <c r="H29" s="1238"/>
      <c r="I29" s="902"/>
      <c r="J29" s="1221"/>
      <c r="K29" s="897"/>
    </row>
    <row r="30" spans="1:11" ht="9.9499999999999993" customHeight="1" x14ac:dyDescent="0.2">
      <c r="A30" s="965"/>
      <c r="B30" s="2459" t="s">
        <v>526</v>
      </c>
      <c r="C30" s="2459"/>
      <c r="D30" s="2459"/>
      <c r="E30" s="1209"/>
      <c r="F30" s="2169"/>
      <c r="G30" s="1233"/>
      <c r="H30" s="1233"/>
      <c r="I30" s="900"/>
      <c r="J30" s="1222"/>
      <c r="K30" s="1209"/>
    </row>
    <row r="31" spans="1:11" ht="9.9499999999999993" customHeight="1" x14ac:dyDescent="0.2">
      <c r="A31" s="1190"/>
      <c r="B31" s="1190"/>
      <c r="C31" s="2459" t="s">
        <v>318</v>
      </c>
      <c r="D31" s="2459"/>
      <c r="E31" s="1209"/>
      <c r="F31" s="2135"/>
      <c r="G31" s="913"/>
      <c r="H31" s="913"/>
      <c r="I31" s="917"/>
      <c r="J31" s="1225"/>
      <c r="K31" s="897"/>
    </row>
    <row r="32" spans="1:11" ht="9.9499999999999993" customHeight="1" x14ac:dyDescent="0.2">
      <c r="A32" s="1194"/>
      <c r="B32" s="1194"/>
      <c r="C32" s="1194"/>
      <c r="D32" s="1195" t="s">
        <v>5</v>
      </c>
      <c r="E32" s="1224"/>
      <c r="F32" s="911">
        <v>824</v>
      </c>
      <c r="G32" s="912">
        <v>806</v>
      </c>
      <c r="H32" s="912">
        <v>800</v>
      </c>
      <c r="I32" s="964">
        <v>796</v>
      </c>
      <c r="J32" s="1235">
        <v>809</v>
      </c>
      <c r="K32" s="897"/>
    </row>
    <row r="33" spans="1:11" ht="9.9499999999999993" customHeight="1" x14ac:dyDescent="0.2">
      <c r="A33" s="1194"/>
      <c r="B33" s="1194"/>
      <c r="C33" s="1194"/>
      <c r="D33" s="962" t="s">
        <v>108</v>
      </c>
      <c r="E33" s="1224"/>
      <c r="F33" s="911">
        <v>5</v>
      </c>
      <c r="G33" s="912">
        <v>5</v>
      </c>
      <c r="H33" s="912">
        <v>7</v>
      </c>
      <c r="I33" s="964">
        <v>7</v>
      </c>
      <c r="J33" s="1235">
        <v>2</v>
      </c>
      <c r="K33" s="897"/>
    </row>
    <row r="34" spans="1:11" ht="9.9499999999999993" customHeight="1" x14ac:dyDescent="0.2">
      <c r="A34" s="1194"/>
      <c r="B34" s="1194"/>
      <c r="C34" s="1194"/>
      <c r="D34" s="1195" t="s">
        <v>106</v>
      </c>
      <c r="E34" s="1227"/>
      <c r="F34" s="922">
        <v>55</v>
      </c>
      <c r="G34" s="882">
        <v>50</v>
      </c>
      <c r="H34" s="882">
        <v>51</v>
      </c>
      <c r="I34" s="923">
        <v>48</v>
      </c>
      <c r="J34" s="1226">
        <v>51</v>
      </c>
      <c r="K34" s="897"/>
    </row>
    <row r="35" spans="1:11" ht="9.9499999999999993" customHeight="1" x14ac:dyDescent="0.2">
      <c r="A35" s="817"/>
      <c r="B35" s="817"/>
      <c r="C35" s="817"/>
      <c r="D35" s="817"/>
      <c r="E35" s="1213"/>
      <c r="F35" s="925">
        <f>SUM(F32:F34)</f>
        <v>884</v>
      </c>
      <c r="G35" s="2038">
        <f>SUM(G32:G34)</f>
        <v>861</v>
      </c>
      <c r="H35" s="926">
        <f>SUM(H32:H34)</f>
        <v>858</v>
      </c>
      <c r="I35" s="929">
        <f>SUM(I32:I34)</f>
        <v>851</v>
      </c>
      <c r="J35" s="1232">
        <f>SUM(J32:J34)</f>
        <v>862</v>
      </c>
      <c r="K35" s="897"/>
    </row>
    <row r="36" spans="1:11" ht="9.9499999999999993" customHeight="1" x14ac:dyDescent="0.2">
      <c r="A36" s="817"/>
      <c r="B36" s="817"/>
      <c r="C36" s="817"/>
      <c r="D36" s="817"/>
      <c r="E36" s="1213"/>
      <c r="F36" s="2169"/>
      <c r="G36" s="1233"/>
      <c r="H36" s="1233"/>
      <c r="I36" s="900"/>
      <c r="J36" s="1222"/>
      <c r="K36" s="897"/>
    </row>
    <row r="37" spans="1:11" ht="9.9499999999999993" customHeight="1" x14ac:dyDescent="0.2">
      <c r="A37" s="1190"/>
      <c r="B37" s="1190"/>
      <c r="C37" s="2459" t="s">
        <v>523</v>
      </c>
      <c r="D37" s="2459"/>
      <c r="E37" s="1209"/>
      <c r="F37" s="2135"/>
      <c r="G37" s="913"/>
      <c r="H37" s="913"/>
      <c r="I37" s="917"/>
      <c r="J37" s="1225"/>
      <c r="K37" s="897"/>
    </row>
    <row r="38" spans="1:11" ht="9.9499999999999993" customHeight="1" x14ac:dyDescent="0.2">
      <c r="A38" s="1194"/>
      <c r="B38" s="1194"/>
      <c r="C38" s="1194"/>
      <c r="D38" s="1195" t="s">
        <v>5</v>
      </c>
      <c r="E38" s="1224"/>
      <c r="F38" s="911">
        <v>100</v>
      </c>
      <c r="G38" s="912">
        <v>98</v>
      </c>
      <c r="H38" s="912">
        <v>95</v>
      </c>
      <c r="I38" s="964">
        <v>104</v>
      </c>
      <c r="J38" s="1235">
        <v>99</v>
      </c>
      <c r="K38" s="897"/>
    </row>
    <row r="39" spans="1:11" ht="9.9499999999999993" customHeight="1" x14ac:dyDescent="0.2">
      <c r="A39" s="1194"/>
      <c r="B39" s="1194"/>
      <c r="C39" s="1194"/>
      <c r="D39" s="1195" t="s">
        <v>108</v>
      </c>
      <c r="E39" s="1224"/>
      <c r="F39" s="911">
        <v>123</v>
      </c>
      <c r="G39" s="912">
        <v>108</v>
      </c>
      <c r="H39" s="912">
        <v>93</v>
      </c>
      <c r="I39" s="964">
        <v>100</v>
      </c>
      <c r="J39" s="1235">
        <v>106</v>
      </c>
      <c r="K39" s="897"/>
    </row>
    <row r="40" spans="1:11" ht="9.9499999999999993" customHeight="1" x14ac:dyDescent="0.2">
      <c r="A40" s="1194"/>
      <c r="B40" s="1194"/>
      <c r="C40" s="1194"/>
      <c r="D40" s="1195" t="s">
        <v>106</v>
      </c>
      <c r="E40" s="1227"/>
      <c r="F40" s="922">
        <v>84</v>
      </c>
      <c r="G40" s="882">
        <v>90</v>
      </c>
      <c r="H40" s="882">
        <v>101</v>
      </c>
      <c r="I40" s="923">
        <v>115</v>
      </c>
      <c r="J40" s="1226">
        <v>102</v>
      </c>
      <c r="K40" s="897"/>
    </row>
    <row r="41" spans="1:11" ht="9.9499999999999993" customHeight="1" x14ac:dyDescent="0.2">
      <c r="A41" s="817"/>
      <c r="B41" s="817"/>
      <c r="C41" s="817"/>
      <c r="D41" s="817"/>
      <c r="E41" s="1213"/>
      <c r="F41" s="925">
        <f>SUM(F38:F40)</f>
        <v>307</v>
      </c>
      <c r="G41" s="2038">
        <f>SUM(G38:G40)</f>
        <v>296</v>
      </c>
      <c r="H41" s="926">
        <f>SUM(H38:H40)</f>
        <v>289</v>
      </c>
      <c r="I41" s="929">
        <f>SUM(I38:I40)</f>
        <v>319</v>
      </c>
      <c r="J41" s="1232">
        <f>SUM(J38:J40)</f>
        <v>307</v>
      </c>
      <c r="K41" s="897"/>
    </row>
    <row r="42" spans="1:11" ht="9.9499999999999993" customHeight="1" x14ac:dyDescent="0.2">
      <c r="A42" s="817"/>
      <c r="B42" s="817"/>
      <c r="C42" s="817"/>
      <c r="D42" s="817"/>
      <c r="E42" s="1213"/>
      <c r="F42" s="2157">
        <f>F35+F41</f>
        <v>1191</v>
      </c>
      <c r="G42" s="876">
        <f>G35+G41</f>
        <v>1157</v>
      </c>
      <c r="H42" s="876">
        <f>H35+H41</f>
        <v>1147</v>
      </c>
      <c r="I42" s="950">
        <f>I35+I41</f>
        <v>1170</v>
      </c>
      <c r="J42" s="1236">
        <f>J35+J41</f>
        <v>1169</v>
      </c>
      <c r="K42" s="1209"/>
    </row>
    <row r="43" spans="1:11" ht="9.9499999999999993" customHeight="1" x14ac:dyDescent="0.2">
      <c r="A43" s="1213"/>
      <c r="B43" s="1213"/>
      <c r="C43" s="1213"/>
      <c r="D43" s="1213"/>
      <c r="E43" s="1213"/>
      <c r="F43" s="2171"/>
      <c r="G43" s="2048"/>
      <c r="H43" s="1237"/>
      <c r="I43" s="1189"/>
      <c r="J43" s="1189"/>
      <c r="K43" s="897"/>
    </row>
    <row r="44" spans="1:11" ht="20.25" customHeight="1" x14ac:dyDescent="0.2">
      <c r="A44" s="2486" t="s">
        <v>541</v>
      </c>
      <c r="B44" s="2459"/>
      <c r="C44" s="2459"/>
      <c r="D44" s="2459"/>
      <c r="E44" s="1209"/>
      <c r="F44" s="2135"/>
      <c r="G44" s="913"/>
      <c r="H44" s="913"/>
      <c r="I44" s="917"/>
      <c r="J44" s="1225"/>
      <c r="K44" s="897"/>
    </row>
    <row r="45" spans="1:11" ht="9.9499999999999993" customHeight="1" x14ac:dyDescent="0.2">
      <c r="A45" s="965"/>
      <c r="B45" s="2459" t="s">
        <v>387</v>
      </c>
      <c r="C45" s="2459"/>
      <c r="D45" s="2459"/>
      <c r="E45" s="1209"/>
      <c r="F45" s="2135"/>
      <c r="G45" s="913"/>
      <c r="H45" s="913"/>
      <c r="I45" s="917"/>
      <c r="J45" s="1225"/>
      <c r="K45" s="1209"/>
    </row>
    <row r="46" spans="1:11" ht="9.9499999999999993" customHeight="1" x14ac:dyDescent="0.2">
      <c r="A46" s="1194"/>
      <c r="B46" s="1194"/>
      <c r="C46" s="1194"/>
      <c r="D46" s="1195" t="s">
        <v>318</v>
      </c>
      <c r="E46" s="1224"/>
      <c r="F46" s="911">
        <v>884</v>
      </c>
      <c r="G46" s="912">
        <v>861</v>
      </c>
      <c r="H46" s="912">
        <v>858</v>
      </c>
      <c r="I46" s="964">
        <v>851</v>
      </c>
      <c r="J46" s="1235">
        <v>862</v>
      </c>
      <c r="K46" s="897"/>
    </row>
    <row r="47" spans="1:11" ht="9.9499999999999993" customHeight="1" x14ac:dyDescent="0.2">
      <c r="A47" s="1207"/>
      <c r="B47" s="1207"/>
      <c r="C47" s="1207"/>
      <c r="D47" s="1208" t="s">
        <v>388</v>
      </c>
      <c r="E47" s="1227"/>
      <c r="F47" s="922">
        <v>307</v>
      </c>
      <c r="G47" s="882">
        <v>296</v>
      </c>
      <c r="H47" s="882">
        <v>289</v>
      </c>
      <c r="I47" s="923">
        <v>319</v>
      </c>
      <c r="J47" s="1226">
        <v>307</v>
      </c>
      <c r="K47" s="897"/>
    </row>
    <row r="48" spans="1:11" ht="9.9499999999999993" customHeight="1" x14ac:dyDescent="0.2">
      <c r="A48" s="1197"/>
      <c r="B48" s="1197"/>
      <c r="C48" s="1197"/>
      <c r="D48" s="1198"/>
      <c r="E48" s="1231"/>
      <c r="F48" s="925">
        <f>SUM(F46:F47)</f>
        <v>1191</v>
      </c>
      <c r="G48" s="2038">
        <f>SUM(G46:G47)</f>
        <v>1157</v>
      </c>
      <c r="H48" s="926">
        <f>SUM(H46:H47)</f>
        <v>1147</v>
      </c>
      <c r="I48" s="929">
        <f>SUM(I46:I47)</f>
        <v>1170</v>
      </c>
      <c r="J48" s="1232">
        <f>SUM(J46:J47)</f>
        <v>1169</v>
      </c>
      <c r="K48" s="1209"/>
    </row>
    <row r="49" spans="1:11" ht="12" customHeight="1" x14ac:dyDescent="0.2">
      <c r="A49" s="1194"/>
      <c r="B49" s="1194"/>
      <c r="C49" s="1194"/>
      <c r="D49" s="1195" t="s">
        <v>824</v>
      </c>
      <c r="E49" s="1239" t="s">
        <v>346</v>
      </c>
      <c r="F49" s="2135">
        <v>110</v>
      </c>
      <c r="G49" s="913">
        <v>102</v>
      </c>
      <c r="H49" s="913">
        <v>103</v>
      </c>
      <c r="I49" s="917">
        <v>109</v>
      </c>
      <c r="J49" s="1225">
        <v>101</v>
      </c>
      <c r="K49" s="897"/>
    </row>
    <row r="50" spans="1:11" ht="9.9499999999999993" customHeight="1" x14ac:dyDescent="0.2">
      <c r="A50" s="1214"/>
      <c r="B50" s="1214"/>
      <c r="C50" s="1214"/>
      <c r="D50" s="1214"/>
      <c r="E50" s="1231"/>
      <c r="F50" s="925">
        <f>F48+F49</f>
        <v>1301</v>
      </c>
      <c r="G50" s="2038">
        <f>G48+G49</f>
        <v>1259</v>
      </c>
      <c r="H50" s="926">
        <f>H48+H49</f>
        <v>1250</v>
      </c>
      <c r="I50" s="929">
        <f>I48+I49</f>
        <v>1279</v>
      </c>
      <c r="J50" s="1232">
        <f>J48+J49</f>
        <v>1270</v>
      </c>
      <c r="K50" s="897"/>
    </row>
    <row r="51" spans="1:11" ht="3.75" customHeight="1" x14ac:dyDescent="0.2">
      <c r="A51" s="1215"/>
      <c r="B51" s="1215"/>
      <c r="C51" s="1215"/>
      <c r="D51" s="1215"/>
      <c r="E51" s="390"/>
      <c r="F51" s="1216"/>
      <c r="G51" s="1216"/>
      <c r="H51" s="1216"/>
      <c r="I51" s="1216"/>
      <c r="J51" s="1216"/>
      <c r="K51" s="229"/>
    </row>
    <row r="52" spans="1:11" ht="9.9499999999999993" customHeight="1" x14ac:dyDescent="0.2">
      <c r="A52" s="2049" t="s">
        <v>803</v>
      </c>
      <c r="B52" s="2487" t="s">
        <v>524</v>
      </c>
      <c r="C52" s="2488"/>
      <c r="D52" s="2488"/>
      <c r="E52" s="2488"/>
      <c r="F52" s="2488"/>
      <c r="G52" s="2488"/>
      <c r="H52" s="2488"/>
      <c r="I52" s="2488"/>
      <c r="J52" s="2488"/>
      <c r="K52" s="2488"/>
    </row>
  </sheetData>
  <mergeCells count="17">
    <mergeCell ref="A21:D21"/>
    <mergeCell ref="B22:D22"/>
    <mergeCell ref="A29:D29"/>
    <mergeCell ref="B45:D45"/>
    <mergeCell ref="B52:K52"/>
    <mergeCell ref="B30:D30"/>
    <mergeCell ref="C31:D31"/>
    <mergeCell ref="C37:D37"/>
    <mergeCell ref="A44:D44"/>
    <mergeCell ref="C14:D14"/>
    <mergeCell ref="C8:D8"/>
    <mergeCell ref="A1:K1"/>
    <mergeCell ref="A4:D4"/>
    <mergeCell ref="A6:D6"/>
    <mergeCell ref="B7:D7"/>
    <mergeCell ref="A3:D3"/>
    <mergeCell ref="F3:J3"/>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1" min="3"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3"/>
  <sheetViews>
    <sheetView zoomScaleNormal="100" zoomScaleSheetLayoutView="100" workbookViewId="0">
      <selection activeCell="C96" sqref="C96"/>
    </sheetView>
  </sheetViews>
  <sheetFormatPr defaultColWidth="9.140625" defaultRowHeight="12.75" x14ac:dyDescent="0.2"/>
  <cols>
    <col min="1" max="2" width="2.140625" style="130" customWidth="1"/>
    <col min="3" max="3" width="139.7109375" style="130" customWidth="1"/>
    <col min="4" max="4" width="7" style="130" customWidth="1"/>
    <col min="5" max="5" width="9.140625" style="130" customWidth="1"/>
    <col min="6" max="6" width="25.42578125" style="130" customWidth="1"/>
    <col min="7" max="9" width="12.5703125" style="130" customWidth="1"/>
    <col min="10" max="10" width="13.140625" style="130" customWidth="1"/>
    <col min="11" max="11" width="13.28515625" style="130" customWidth="1"/>
    <col min="12" max="12" width="4.7109375" style="130" customWidth="1"/>
    <col min="13" max="14" width="9.140625" style="130" customWidth="1"/>
    <col min="15" max="15" width="9" style="130" customWidth="1"/>
    <col min="16" max="16" width="12.42578125" style="130" customWidth="1"/>
    <col min="17" max="17" width="13.42578125" style="130" customWidth="1"/>
    <col min="18" max="18" width="9" style="130" customWidth="1"/>
    <col min="19" max="19" width="6.5703125" style="130" customWidth="1"/>
    <col min="20" max="23" width="9.140625" style="130" customWidth="1"/>
    <col min="24" max="24" width="10.85546875" style="130" customWidth="1"/>
    <col min="25" max="25" width="9.140625" style="130" customWidth="1"/>
    <col min="26" max="16384" width="9.140625" style="130"/>
  </cols>
  <sheetData>
    <row r="1" spans="1:3" ht="15.75" customHeight="1" x14ac:dyDescent="0.2">
      <c r="A1" s="2252" t="s">
        <v>472</v>
      </c>
      <c r="B1" s="2252"/>
      <c r="C1" s="2252"/>
    </row>
    <row r="2" spans="1:3" s="131" customFormat="1" ht="7.5" customHeight="1" x14ac:dyDescent="0.2">
      <c r="A2" s="2253"/>
      <c r="B2" s="2253"/>
      <c r="C2" s="2253"/>
    </row>
    <row r="3" spans="1:3" s="132" customFormat="1" ht="9.9499999999999993" customHeight="1" x14ac:dyDescent="0.15">
      <c r="A3" s="2255" t="s">
        <v>473</v>
      </c>
      <c r="B3" s="2255"/>
      <c r="C3" s="2255"/>
    </row>
    <row r="4" spans="1:3" s="132" customFormat="1" ht="18" customHeight="1" x14ac:dyDescent="0.15">
      <c r="A4" s="2250" t="s">
        <v>716</v>
      </c>
      <c r="B4" s="2250"/>
      <c r="C4" s="2250"/>
    </row>
    <row r="5" spans="1:3" s="132" customFormat="1" ht="9.9499999999999993" customHeight="1" x14ac:dyDescent="0.15">
      <c r="A5" s="2250"/>
      <c r="B5" s="2250"/>
      <c r="C5" s="2250"/>
    </row>
    <row r="6" spans="1:3" s="132" customFormat="1" ht="9.9499999999999993" customHeight="1" x14ac:dyDescent="0.15">
      <c r="A6" s="133"/>
      <c r="B6" s="133"/>
      <c r="C6" s="133"/>
    </row>
    <row r="7" spans="1:3" s="132" customFormat="1" ht="9.9499999999999993" customHeight="1" x14ac:dyDescent="0.15">
      <c r="A7" s="2247" t="s">
        <v>452</v>
      </c>
      <c r="B7" s="2247"/>
      <c r="C7" s="2247"/>
    </row>
    <row r="8" spans="1:3" s="132" customFormat="1" ht="9.9499999999999993" customHeight="1" x14ac:dyDescent="0.15">
      <c r="A8" s="2254" t="s">
        <v>453</v>
      </c>
      <c r="B8" s="2254"/>
      <c r="C8" s="2254"/>
    </row>
    <row r="9" spans="1:3" s="132" customFormat="1" ht="9.9499999999999993" customHeight="1" x14ac:dyDescent="0.15">
      <c r="A9" s="2254"/>
      <c r="B9" s="2254"/>
      <c r="C9" s="2254"/>
    </row>
    <row r="10" spans="1:3" s="132" customFormat="1" ht="9.9499999999999993" customHeight="1" x14ac:dyDescent="0.15">
      <c r="A10" s="2254"/>
      <c r="B10" s="2254"/>
      <c r="C10" s="2254"/>
    </row>
    <row r="11" spans="1:3" s="132" customFormat="1" ht="9.9499999999999993" customHeight="1" x14ac:dyDescent="0.15">
      <c r="A11" s="2254"/>
      <c r="B11" s="2254"/>
      <c r="C11" s="2254"/>
    </row>
    <row r="12" spans="1:3" s="132" customFormat="1" ht="7.5" customHeight="1" x14ac:dyDescent="0.15">
      <c r="A12" s="2254"/>
      <c r="B12" s="2254"/>
      <c r="C12" s="2254"/>
    </row>
    <row r="13" spans="1:3" s="132" customFormat="1" ht="20.25" customHeight="1" x14ac:dyDescent="0.15">
      <c r="A13" s="2246" t="s">
        <v>454</v>
      </c>
      <c r="B13" s="2246"/>
      <c r="C13" s="2246"/>
    </row>
    <row r="14" spans="1:3" s="132" customFormat="1" ht="8.25" customHeight="1" x14ac:dyDescent="0.15">
      <c r="A14" s="2246"/>
      <c r="B14" s="2246"/>
      <c r="C14" s="2246"/>
    </row>
    <row r="15" spans="1:3" s="132" customFormat="1" ht="9.9499999999999993" customHeight="1" x14ac:dyDescent="0.15">
      <c r="A15" s="2244" t="s">
        <v>455</v>
      </c>
      <c r="B15" s="2244"/>
      <c r="C15" s="2244"/>
    </row>
    <row r="16" spans="1:3" s="132" customFormat="1" ht="9.9499999999999993" customHeight="1" x14ac:dyDescent="0.15">
      <c r="A16" s="2245" t="s">
        <v>456</v>
      </c>
      <c r="B16" s="2245"/>
      <c r="C16" s="2245"/>
    </row>
    <row r="17" spans="1:3" s="132" customFormat="1" ht="9.75" customHeight="1" x14ac:dyDescent="0.15">
      <c r="A17" s="133"/>
      <c r="B17" s="133"/>
      <c r="C17" s="133"/>
    </row>
    <row r="18" spans="1:3" s="132" customFormat="1" ht="9.9499999999999993" customHeight="1" x14ac:dyDescent="0.15">
      <c r="A18" s="2244" t="s">
        <v>416</v>
      </c>
      <c r="B18" s="2244"/>
      <c r="C18" s="2244"/>
    </row>
    <row r="19" spans="1:3" s="132" customFormat="1" ht="9.9499999999999993" customHeight="1" x14ac:dyDescent="0.15">
      <c r="A19" s="2245" t="s">
        <v>457</v>
      </c>
      <c r="B19" s="2245"/>
      <c r="C19" s="2245"/>
    </row>
    <row r="20" spans="1:3" s="132" customFormat="1" ht="9" customHeight="1" x14ac:dyDescent="0.15">
      <c r="A20" s="2248"/>
      <c r="B20" s="2248"/>
      <c r="C20" s="2248"/>
    </row>
    <row r="21" spans="1:3" s="132" customFormat="1" ht="9.9499999999999993" customHeight="1" x14ac:dyDescent="0.15">
      <c r="A21" s="2244" t="s">
        <v>476</v>
      </c>
      <c r="B21" s="2244"/>
      <c r="C21" s="2244"/>
    </row>
    <row r="22" spans="1:3" s="132" customFormat="1" ht="9.9499999999999993" customHeight="1" x14ac:dyDescent="0.15">
      <c r="A22" s="2245" t="s">
        <v>458</v>
      </c>
      <c r="B22" s="2245"/>
      <c r="C22" s="2245"/>
    </row>
    <row r="23" spans="1:3" s="132" customFormat="1" ht="8.25" customHeight="1" x14ac:dyDescent="0.15">
      <c r="A23" s="133"/>
      <c r="B23" s="133"/>
      <c r="C23" s="133"/>
    </row>
    <row r="24" spans="1:3" s="132" customFormat="1" ht="9.9499999999999993" customHeight="1" x14ac:dyDescent="0.15">
      <c r="A24" s="2244" t="s">
        <v>477</v>
      </c>
      <c r="B24" s="2244"/>
      <c r="C24" s="2244"/>
    </row>
    <row r="25" spans="1:3" s="132" customFormat="1" ht="21" customHeight="1" x14ac:dyDescent="0.15">
      <c r="A25" s="2245" t="s">
        <v>459</v>
      </c>
      <c r="B25" s="2245"/>
      <c r="C25" s="2245"/>
    </row>
    <row r="26" spans="1:3" s="132" customFormat="1" ht="7.5" customHeight="1" x14ac:dyDescent="0.15">
      <c r="A26" s="133"/>
      <c r="B26" s="133"/>
      <c r="C26" s="133"/>
    </row>
    <row r="27" spans="1:3" s="132" customFormat="1" ht="9.9499999999999993" customHeight="1" x14ac:dyDescent="0.15">
      <c r="A27" s="2244" t="s">
        <v>478</v>
      </c>
      <c r="B27" s="2244"/>
      <c r="C27" s="2244"/>
    </row>
    <row r="28" spans="1:3" s="132" customFormat="1" ht="9.9499999999999993" customHeight="1" x14ac:dyDescent="0.15">
      <c r="A28" s="2245" t="s">
        <v>460</v>
      </c>
      <c r="B28" s="2245"/>
      <c r="C28" s="2245"/>
    </row>
    <row r="29" spans="1:3" s="132" customFormat="1" ht="7.5" customHeight="1" x14ac:dyDescent="0.15">
      <c r="A29" s="2248"/>
      <c r="B29" s="2248"/>
      <c r="C29" s="2248"/>
    </row>
    <row r="30" spans="1:3" s="132" customFormat="1" ht="9.9499999999999993" customHeight="1" x14ac:dyDescent="0.15">
      <c r="A30" s="2249" t="s">
        <v>461</v>
      </c>
      <c r="B30" s="2249"/>
      <c r="C30" s="2249"/>
    </row>
    <row r="31" spans="1:3" s="132" customFormat="1" ht="9" customHeight="1" x14ac:dyDescent="0.15">
      <c r="A31" s="2250" t="s">
        <v>766</v>
      </c>
      <c r="B31" s="2250"/>
      <c r="C31" s="2250"/>
    </row>
    <row r="32" spans="1:3" s="132" customFormat="1" ht="9.9499999999999993" customHeight="1" x14ac:dyDescent="0.15">
      <c r="A32" s="2250"/>
      <c r="B32" s="2250"/>
      <c r="C32" s="2250"/>
    </row>
    <row r="33" spans="1:3" s="132" customFormat="1" ht="9" customHeight="1" x14ac:dyDescent="0.15">
      <c r="A33" s="2250"/>
      <c r="B33" s="2250"/>
      <c r="C33" s="2250"/>
    </row>
    <row r="34" spans="1:3" s="132" customFormat="1" ht="9.9499999999999993" customHeight="1" x14ac:dyDescent="0.15">
      <c r="A34" s="2245"/>
      <c r="B34" s="2245"/>
      <c r="C34" s="2245"/>
    </row>
    <row r="35" spans="1:3" s="132" customFormat="1" ht="9.9499999999999993" customHeight="1" x14ac:dyDescent="0.15">
      <c r="A35" s="2247" t="s">
        <v>479</v>
      </c>
      <c r="B35" s="2247"/>
      <c r="C35" s="2247"/>
    </row>
    <row r="36" spans="1:3" s="132" customFormat="1" ht="14.25" customHeight="1" x14ac:dyDescent="0.15">
      <c r="A36" s="2245" t="s">
        <v>462</v>
      </c>
      <c r="B36" s="2245"/>
      <c r="C36" s="2245"/>
    </row>
    <row r="37" spans="1:3" s="132" customFormat="1" ht="14.25" customHeight="1" x14ac:dyDescent="0.15">
      <c r="A37" s="2245"/>
      <c r="B37" s="2245"/>
      <c r="C37" s="2245"/>
    </row>
    <row r="38" spans="1:3" s="132" customFormat="1" ht="9.9499999999999993" customHeight="1" x14ac:dyDescent="0.15">
      <c r="A38" s="2248"/>
      <c r="B38" s="2248"/>
      <c r="C38" s="2248"/>
    </row>
    <row r="39" spans="1:3" s="132" customFormat="1" ht="9.9499999999999993" customHeight="1" x14ac:dyDescent="0.15">
      <c r="A39" s="2249" t="s">
        <v>463</v>
      </c>
      <c r="B39" s="2249"/>
      <c r="C39" s="2249"/>
    </row>
    <row r="40" spans="1:3" s="132" customFormat="1" ht="17.25" customHeight="1" x14ac:dyDescent="0.15">
      <c r="A40" s="2251" t="s">
        <v>464</v>
      </c>
      <c r="B40" s="2251"/>
      <c r="C40" s="2251"/>
    </row>
    <row r="41" spans="1:3" s="132" customFormat="1" ht="9.9499999999999993" customHeight="1" x14ac:dyDescent="0.15">
      <c r="A41" s="2251"/>
      <c r="B41" s="2251"/>
      <c r="C41" s="2251"/>
    </row>
    <row r="42" spans="1:3" s="132" customFormat="1" ht="7.5" customHeight="1" x14ac:dyDescent="0.15">
      <c r="A42" s="2251"/>
      <c r="B42" s="2251"/>
      <c r="C42" s="2251"/>
    </row>
    <row r="43" spans="1:3" s="132" customFormat="1" ht="9.9499999999999993" customHeight="1" x14ac:dyDescent="0.15">
      <c r="A43" s="2249" t="s">
        <v>474</v>
      </c>
      <c r="B43" s="2249"/>
      <c r="C43" s="2249"/>
    </row>
    <row r="44" spans="1:3" s="132" customFormat="1" ht="9.9499999999999993" customHeight="1" x14ac:dyDescent="0.15">
      <c r="A44" s="2251" t="s">
        <v>465</v>
      </c>
      <c r="B44" s="2251"/>
      <c r="C44" s="2251"/>
    </row>
    <row r="45" spans="1:3" s="134" customFormat="1" ht="13.5" customHeight="1" x14ac:dyDescent="0.2"/>
    <row r="46" spans="1:3" s="134" customFormat="1" ht="12.75" customHeight="1" x14ac:dyDescent="0.2"/>
    <row r="47" spans="1:3" s="134" customFormat="1" ht="9" customHeight="1" x14ac:dyDescent="0.2"/>
    <row r="48" spans="1:3" s="134" customFormat="1" ht="9" customHeight="1" x14ac:dyDescent="0.2"/>
    <row r="49" s="134" customFormat="1" ht="9" customHeight="1" x14ac:dyDescent="0.2"/>
    <row r="50" s="134" customFormat="1" ht="9" customHeight="1" x14ac:dyDescent="0.2"/>
    <row r="51" s="134" customFormat="1" ht="9" customHeight="1" x14ac:dyDescent="0.2"/>
    <row r="52" s="134" customFormat="1" ht="9" customHeight="1" x14ac:dyDescent="0.2"/>
    <row r="53" s="134" customFormat="1" ht="9" customHeight="1" x14ac:dyDescent="0.2"/>
    <row r="54" s="134" customFormat="1" ht="9" customHeight="1" x14ac:dyDescent="0.2"/>
    <row r="55" s="134" customFormat="1" ht="9" customHeight="1" x14ac:dyDescent="0.2"/>
    <row r="56" s="134" customFormat="1" ht="9" customHeight="1" x14ac:dyDescent="0.2"/>
    <row r="57" s="134" customFormat="1" ht="9" customHeight="1" x14ac:dyDescent="0.2"/>
    <row r="58" s="134" customFormat="1" ht="9" customHeight="1" x14ac:dyDescent="0.2"/>
    <row r="59" s="134" customFormat="1" ht="9" customHeight="1" x14ac:dyDescent="0.2"/>
    <row r="60" s="134" customFormat="1" ht="9" customHeight="1" x14ac:dyDescent="0.2"/>
    <row r="61" s="134" customFormat="1" ht="6.95" customHeight="1" x14ac:dyDescent="0.2"/>
    <row r="62" s="134" customFormat="1" ht="6.95" customHeight="1" x14ac:dyDescent="0.2"/>
    <row r="63" s="134" customFormat="1" ht="6.95" customHeight="1" x14ac:dyDescent="0.2"/>
    <row r="64" s="134" customFormat="1" ht="6.95" customHeight="1" x14ac:dyDescent="0.2"/>
    <row r="65" s="134" customFormat="1" ht="6.95" customHeight="1" x14ac:dyDescent="0.2"/>
    <row r="66" s="134" customFormat="1" ht="6.95" customHeight="1" x14ac:dyDescent="0.2"/>
    <row r="67" s="134" customFormat="1" ht="6.95" customHeight="1" x14ac:dyDescent="0.2"/>
    <row r="68" s="134" customFormat="1" ht="6.95" customHeight="1" x14ac:dyDescent="0.2"/>
    <row r="69" s="134" customFormat="1" ht="1.5" customHeight="1" x14ac:dyDescent="0.2"/>
    <row r="70" s="134" customFormat="1" ht="6.75" customHeight="1" x14ac:dyDescent="0.2"/>
    <row r="71" s="134" customFormat="1" ht="6.95" customHeight="1" x14ac:dyDescent="0.2"/>
    <row r="72" s="134" customFormat="1" ht="6.95" customHeight="1" x14ac:dyDescent="0.2"/>
    <row r="73" s="134" customFormat="1" ht="6.95" customHeight="1" x14ac:dyDescent="0.2"/>
    <row r="74" s="134" customFormat="1" ht="6.95" customHeight="1" x14ac:dyDescent="0.2"/>
    <row r="75" s="134" customFormat="1" ht="9" x14ac:dyDescent="0.2"/>
    <row r="76" s="134" customFormat="1" ht="6.95" customHeight="1" x14ac:dyDescent="0.2"/>
    <row r="77" s="134" customFormat="1" ht="6.95" customHeight="1" x14ac:dyDescent="0.2"/>
    <row r="78" s="134" customFormat="1" ht="6.95" customHeight="1" x14ac:dyDescent="0.2"/>
    <row r="79" s="134" customFormat="1" ht="6.95" customHeight="1" x14ac:dyDescent="0.2"/>
    <row r="80" s="134" customFormat="1" ht="6.95" customHeight="1" x14ac:dyDescent="0.2"/>
    <row r="81" s="134" customFormat="1" ht="6.95" customHeight="1" x14ac:dyDescent="0.2"/>
    <row r="82" s="134" customFormat="1" ht="6.95" customHeight="1" x14ac:dyDescent="0.2"/>
    <row r="83" s="134" customFormat="1" ht="6.95" customHeight="1" x14ac:dyDescent="0.2"/>
    <row r="84" s="134" customFormat="1" ht="6.95" customHeight="1" x14ac:dyDescent="0.2"/>
    <row r="85" s="134" customFormat="1" ht="6.95" customHeight="1" x14ac:dyDescent="0.2"/>
    <row r="86" s="134" customFormat="1" ht="6.95" customHeight="1" x14ac:dyDescent="0.2"/>
    <row r="87" s="134" customFormat="1" ht="6.95" customHeight="1" x14ac:dyDescent="0.2"/>
    <row r="88" s="134" customFormat="1" ht="6.95" customHeight="1" x14ac:dyDescent="0.2"/>
    <row r="89" s="134" customFormat="1" ht="6.95" customHeight="1" x14ac:dyDescent="0.2"/>
    <row r="90" s="134" customFormat="1" ht="6.95" customHeight="1" x14ac:dyDescent="0.2"/>
    <row r="91" s="134" customFormat="1" ht="6.95" customHeight="1" x14ac:dyDescent="0.2"/>
    <row r="92" s="134" customFormat="1" ht="6.95" customHeight="1" x14ac:dyDescent="0.2"/>
    <row r="93" s="134" customFormat="1" ht="6.95" customHeight="1" x14ac:dyDescent="0.2"/>
    <row r="94" s="134" customFormat="1" ht="6.95" customHeight="1" x14ac:dyDescent="0.2"/>
    <row r="95" s="134" customFormat="1" ht="6.95" customHeight="1" x14ac:dyDescent="0.2"/>
    <row r="96" s="134" customFormat="1" ht="6.95" customHeight="1" x14ac:dyDescent="0.2"/>
    <row r="97" s="134" customFormat="1" ht="6.95" customHeight="1" x14ac:dyDescent="0.2"/>
    <row r="98" s="134" customFormat="1" ht="6.95" customHeight="1" x14ac:dyDescent="0.2"/>
    <row r="99" s="134" customFormat="1" ht="6.95" customHeight="1" x14ac:dyDescent="0.2"/>
    <row r="100" s="134" customFormat="1" ht="12" customHeight="1" x14ac:dyDescent="0.2"/>
    <row r="101" s="135" customFormat="1" ht="8.25" x14ac:dyDescent="0.2"/>
    <row r="102" s="135" customFormat="1" ht="8.25" x14ac:dyDescent="0.2"/>
    <row r="103" s="135" customFormat="1" ht="6.95" customHeight="1" x14ac:dyDescent="0.2"/>
    <row r="104" s="135" customFormat="1" ht="6.95" customHeight="1" x14ac:dyDescent="0.2"/>
    <row r="105" s="135" customFormat="1" ht="6.75" customHeight="1" x14ac:dyDescent="0.2"/>
    <row r="106" ht="6.75" customHeight="1" x14ac:dyDescent="0.2"/>
    <row r="107" ht="12.6" customHeight="1" x14ac:dyDescent="0.2"/>
    <row r="108" ht="12.6" customHeight="1" x14ac:dyDescent="0.2"/>
    <row r="109" ht="12.6" customHeight="1" x14ac:dyDescent="0.2"/>
    <row r="110" ht="12.6" customHeight="1" x14ac:dyDescent="0.2"/>
    <row r="111" ht="12.6" customHeight="1" x14ac:dyDescent="0.2"/>
    <row r="112" ht="12.6" customHeight="1" x14ac:dyDescent="0.2"/>
    <row r="113" ht="12.6" customHeight="1" x14ac:dyDescent="0.2"/>
    <row r="114" ht="12.6" customHeight="1" x14ac:dyDescent="0.2"/>
    <row r="115" ht="12.6" customHeight="1" x14ac:dyDescent="0.2"/>
    <row r="116" ht="12.6" customHeight="1" x14ac:dyDescent="0.2"/>
    <row r="117" ht="12.6" customHeight="1" x14ac:dyDescent="0.2"/>
    <row r="118" ht="12.6" customHeight="1" x14ac:dyDescent="0.2"/>
    <row r="119" ht="12.6" customHeight="1" x14ac:dyDescent="0.2"/>
    <row r="120" ht="12.6" customHeight="1" x14ac:dyDescent="0.2"/>
    <row r="121" ht="12.6" customHeight="1" x14ac:dyDescent="0.2"/>
    <row r="122" ht="12.6" customHeight="1" x14ac:dyDescent="0.2"/>
    <row r="123" ht="12.6" customHeight="1" x14ac:dyDescent="0.2"/>
    <row r="124" ht="12.6" customHeight="1" x14ac:dyDescent="0.2"/>
    <row r="125" ht="12.6" customHeight="1" x14ac:dyDescent="0.2"/>
    <row r="126" ht="12.6" customHeight="1" x14ac:dyDescent="0.2"/>
    <row r="127" ht="12.6" customHeight="1" x14ac:dyDescent="0.2"/>
    <row r="128" ht="12.6" customHeight="1" x14ac:dyDescent="0.2"/>
    <row r="129" ht="12.6" customHeight="1" x14ac:dyDescent="0.2"/>
    <row r="130" ht="12.6" customHeight="1" x14ac:dyDescent="0.2"/>
    <row r="131" ht="12.6" customHeight="1" x14ac:dyDescent="0.2"/>
    <row r="132" ht="12.6" customHeight="1" x14ac:dyDescent="0.2"/>
    <row r="133" ht="12.6" customHeight="1" x14ac:dyDescent="0.2"/>
    <row r="134" ht="12.6" customHeight="1" x14ac:dyDescent="0.2"/>
    <row r="135" ht="12.6" customHeight="1" x14ac:dyDescent="0.2"/>
    <row r="136" ht="12.6" customHeight="1" x14ac:dyDescent="0.2"/>
    <row r="137" ht="12.6" customHeight="1" x14ac:dyDescent="0.2"/>
    <row r="138" ht="12.6" customHeight="1" x14ac:dyDescent="0.2"/>
    <row r="139" ht="12.6" customHeight="1" x14ac:dyDescent="0.2"/>
    <row r="140" ht="12.6" customHeight="1" x14ac:dyDescent="0.2"/>
    <row r="141" ht="12.6" customHeight="1" x14ac:dyDescent="0.2"/>
    <row r="142" ht="12.6" customHeight="1" x14ac:dyDescent="0.2"/>
    <row r="143" ht="12.6" customHeight="1" x14ac:dyDescent="0.2"/>
    <row r="144" ht="12.6" customHeight="1" x14ac:dyDescent="0.2"/>
    <row r="145" ht="12.6" customHeight="1" x14ac:dyDescent="0.2"/>
    <row r="146" ht="12.6" customHeight="1" x14ac:dyDescent="0.2"/>
    <row r="147" ht="12.6" customHeight="1" x14ac:dyDescent="0.2"/>
    <row r="148" ht="12.6" customHeight="1" x14ac:dyDescent="0.2"/>
    <row r="149" ht="12.6" customHeight="1" x14ac:dyDescent="0.2"/>
    <row r="150" ht="12.6" customHeight="1" x14ac:dyDescent="0.2"/>
    <row r="151" ht="12.6" customHeight="1" x14ac:dyDescent="0.2"/>
    <row r="152" ht="12.6" customHeight="1" x14ac:dyDescent="0.2"/>
    <row r="153" ht="12.6" customHeight="1" x14ac:dyDescent="0.2"/>
    <row r="154" ht="12.6" customHeight="1" x14ac:dyDescent="0.2"/>
    <row r="155" ht="12.6" customHeight="1" x14ac:dyDescent="0.2"/>
    <row r="156" ht="12.6" customHeight="1" x14ac:dyDescent="0.2"/>
    <row r="157" ht="12.6" customHeight="1" x14ac:dyDescent="0.2"/>
    <row r="158" ht="12.6" customHeight="1" x14ac:dyDescent="0.2"/>
    <row r="159" ht="12.6" customHeight="1" x14ac:dyDescent="0.2"/>
    <row r="160" ht="12.6" customHeight="1" x14ac:dyDescent="0.2"/>
    <row r="161" ht="12.6" customHeight="1" x14ac:dyDescent="0.2"/>
    <row r="162" ht="12.6" customHeight="1" x14ac:dyDescent="0.2"/>
    <row r="163" ht="12.6" customHeight="1" x14ac:dyDescent="0.2"/>
    <row r="164" ht="12.6" customHeight="1" x14ac:dyDescent="0.2"/>
    <row r="165" ht="12.6" customHeight="1" x14ac:dyDescent="0.2"/>
    <row r="166" ht="12.6" customHeight="1" x14ac:dyDescent="0.2"/>
    <row r="167" ht="12.6" customHeight="1" x14ac:dyDescent="0.2"/>
    <row r="168" ht="12.6" customHeight="1" x14ac:dyDescent="0.2"/>
    <row r="169" ht="12.6" customHeight="1" x14ac:dyDescent="0.2"/>
    <row r="170" ht="12.6" customHeight="1" x14ac:dyDescent="0.2"/>
    <row r="171" ht="12.6" customHeight="1" x14ac:dyDescent="0.2"/>
    <row r="172" ht="12.6" customHeight="1" x14ac:dyDescent="0.2"/>
    <row r="173" ht="12.6" customHeight="1" x14ac:dyDescent="0.2"/>
  </sheetData>
  <mergeCells count="31">
    <mergeCell ref="A1:C1"/>
    <mergeCell ref="A2:C2"/>
    <mergeCell ref="A8:C12"/>
    <mergeCell ref="A4:C5"/>
    <mergeCell ref="A7:C7"/>
    <mergeCell ref="A3:C3"/>
    <mergeCell ref="A44:C44"/>
    <mergeCell ref="A43:C43"/>
    <mergeCell ref="A40:C41"/>
    <mergeCell ref="A39:C39"/>
    <mergeCell ref="A38:C38"/>
    <mergeCell ref="A42:C42"/>
    <mergeCell ref="A36:C37"/>
    <mergeCell ref="A34:C34"/>
    <mergeCell ref="A24:C24"/>
    <mergeCell ref="A25:C25"/>
    <mergeCell ref="A30:C30"/>
    <mergeCell ref="A29:C29"/>
    <mergeCell ref="A31:C33"/>
    <mergeCell ref="A28:C28"/>
    <mergeCell ref="A27:C27"/>
    <mergeCell ref="A15:C15"/>
    <mergeCell ref="A16:C16"/>
    <mergeCell ref="A14:C14"/>
    <mergeCell ref="A13:C13"/>
    <mergeCell ref="A35:C35"/>
    <mergeCell ref="A22:C22"/>
    <mergeCell ref="A21:C21"/>
    <mergeCell ref="A20:C20"/>
    <mergeCell ref="A19:C19"/>
    <mergeCell ref="A18:C18"/>
  </mergeCells>
  <printOptions horizontalCentered="1"/>
  <pageMargins left="0.23622047244094491" right="0.23622047244094491" top="0.27559055118110237" bottom="0.23622047244094491" header="0.15748031496062992" footer="0.11811023622047245"/>
  <pageSetup scale="9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Normal="100" zoomScaleSheetLayoutView="100" workbookViewId="0">
      <selection activeCell="A49" sqref="A49"/>
    </sheetView>
  </sheetViews>
  <sheetFormatPr defaultColWidth="9.140625" defaultRowHeight="12.75" x14ac:dyDescent="0.2"/>
  <cols>
    <col min="1" max="3" width="2.140625" style="1051" customWidth="1"/>
    <col min="4" max="4" width="100.7109375" style="1051" customWidth="1"/>
    <col min="5" max="5" width="7.140625" style="1051" customWidth="1"/>
    <col min="6" max="6" width="7.140625" style="1218" customWidth="1"/>
    <col min="7" max="8" width="7.140625" style="887" customWidth="1"/>
    <col min="9" max="9" width="1.28515625" style="887" customWidth="1"/>
    <col min="10" max="10" width="9.140625" style="1183" customWidth="1"/>
    <col min="11" max="11" width="9.140625" style="887" customWidth="1"/>
    <col min="12" max="12" width="9.140625" style="33" customWidth="1"/>
    <col min="13" max="13" width="9.140625" style="887" customWidth="1"/>
    <col min="14" max="16384" width="9.140625" style="887"/>
  </cols>
  <sheetData>
    <row r="1" spans="1:12" s="1993" customFormat="1" ht="15.75" customHeight="1" x14ac:dyDescent="0.25">
      <c r="A1" s="2301" t="s">
        <v>522</v>
      </c>
      <c r="B1" s="2301"/>
      <c r="C1" s="2301"/>
      <c r="D1" s="2301"/>
      <c r="E1" s="2301"/>
      <c r="F1" s="2301"/>
      <c r="G1" s="2301"/>
      <c r="H1" s="2301"/>
      <c r="I1" s="2301"/>
      <c r="J1" s="1999"/>
      <c r="L1" s="2000"/>
    </row>
    <row r="2" spans="1:12" ht="9.9499999999999993" customHeight="1" x14ac:dyDescent="0.2">
      <c r="A2" s="1184"/>
      <c r="B2" s="1184"/>
      <c r="C2" s="1184"/>
      <c r="D2" s="1184"/>
      <c r="E2" s="1185"/>
      <c r="F2" s="1185"/>
      <c r="G2" s="1185"/>
      <c r="H2" s="1185"/>
      <c r="I2" s="1185"/>
    </row>
    <row r="3" spans="1:12" s="1186" customFormat="1" ht="12" customHeight="1" x14ac:dyDescent="0.2">
      <c r="A3" s="2472"/>
      <c r="B3" s="2472"/>
      <c r="C3" s="2472"/>
      <c r="D3" s="2472"/>
      <c r="E3" s="2489" t="s">
        <v>361</v>
      </c>
      <c r="F3" s="2490"/>
      <c r="G3" s="2490"/>
      <c r="H3" s="2490"/>
      <c r="I3" s="903"/>
    </row>
    <row r="4" spans="1:12" ht="11.25" customHeight="1" x14ac:dyDescent="0.2">
      <c r="A4" s="2472" t="s">
        <v>480</v>
      </c>
      <c r="B4" s="2472"/>
      <c r="C4" s="2472"/>
      <c r="D4" s="2472"/>
      <c r="E4" s="1187" t="s">
        <v>481</v>
      </c>
      <c r="F4" s="815" t="s">
        <v>482</v>
      </c>
      <c r="G4" s="815" t="s">
        <v>483</v>
      </c>
      <c r="H4" s="815" t="s">
        <v>484</v>
      </c>
      <c r="I4" s="1188"/>
    </row>
    <row r="5" spans="1:12" ht="9.9499999999999993" customHeight="1" x14ac:dyDescent="0.2">
      <c r="A5" s="897"/>
      <c r="B5" s="897"/>
      <c r="C5" s="897"/>
      <c r="D5" s="897"/>
      <c r="E5" s="1189"/>
      <c r="F5" s="900"/>
      <c r="G5" s="900"/>
      <c r="H5" s="900"/>
      <c r="I5" s="899"/>
    </row>
    <row r="6" spans="1:12" ht="9.9499999999999993" customHeight="1" x14ac:dyDescent="0.2">
      <c r="A6" s="2459" t="s">
        <v>331</v>
      </c>
      <c r="B6" s="2459"/>
      <c r="C6" s="2459"/>
      <c r="D6" s="2459"/>
      <c r="E6" s="901"/>
      <c r="F6" s="902"/>
      <c r="G6" s="902"/>
      <c r="H6" s="902"/>
      <c r="I6" s="903"/>
    </row>
    <row r="7" spans="1:12" ht="9.9499999999999993" customHeight="1" x14ac:dyDescent="0.2">
      <c r="A7" s="965"/>
      <c r="B7" s="2459" t="s">
        <v>526</v>
      </c>
      <c r="C7" s="2459"/>
      <c r="D7" s="2459"/>
      <c r="E7" s="906"/>
      <c r="F7" s="900"/>
      <c r="G7" s="900"/>
      <c r="H7" s="900"/>
      <c r="I7" s="907"/>
    </row>
    <row r="8" spans="1:12" ht="9.9499999999999993" customHeight="1" x14ac:dyDescent="0.2">
      <c r="A8" s="1190"/>
      <c r="B8" s="1190"/>
      <c r="C8" s="2459" t="s">
        <v>318</v>
      </c>
      <c r="D8" s="2459"/>
      <c r="E8" s="1191"/>
      <c r="F8" s="1192"/>
      <c r="G8" s="1192"/>
      <c r="H8" s="1192"/>
      <c r="I8" s="1193"/>
    </row>
    <row r="9" spans="1:12" ht="9.9499999999999993" customHeight="1" x14ac:dyDescent="0.2">
      <c r="A9" s="1194"/>
      <c r="B9" s="1194"/>
      <c r="C9" s="1194"/>
      <c r="D9" s="1195" t="s">
        <v>5</v>
      </c>
      <c r="E9" s="1196">
        <v>9</v>
      </c>
      <c r="F9" s="966">
        <v>8</v>
      </c>
      <c r="G9" s="966">
        <v>9</v>
      </c>
      <c r="H9" s="966">
        <v>8</v>
      </c>
      <c r="I9" s="1193"/>
    </row>
    <row r="10" spans="1:12" ht="12.75" customHeight="1" x14ac:dyDescent="0.2">
      <c r="A10" s="1197"/>
      <c r="B10" s="1197"/>
      <c r="C10" s="1197"/>
      <c r="D10" s="1198"/>
      <c r="E10" s="1199">
        <v>9</v>
      </c>
      <c r="F10" s="969">
        <v>8</v>
      </c>
      <c r="G10" s="969">
        <v>9</v>
      </c>
      <c r="H10" s="969">
        <v>8</v>
      </c>
      <c r="I10" s="1188"/>
    </row>
    <row r="11" spans="1:12" ht="9.9499999999999993" customHeight="1" x14ac:dyDescent="0.2">
      <c r="A11" s="515"/>
      <c r="B11" s="515"/>
      <c r="C11" s="515"/>
      <c r="D11" s="515"/>
      <c r="E11" s="1191"/>
      <c r="F11" s="1192"/>
      <c r="G11" s="1192"/>
      <c r="H11" s="1192"/>
      <c r="I11" s="1193"/>
    </row>
    <row r="12" spans="1:12" ht="9.9499999999999993" customHeight="1" x14ac:dyDescent="0.2">
      <c r="A12" s="1190"/>
      <c r="B12" s="1190"/>
      <c r="C12" s="2459" t="s">
        <v>523</v>
      </c>
      <c r="D12" s="2459"/>
      <c r="E12" s="1200"/>
      <c r="F12" s="955"/>
      <c r="G12" s="955"/>
      <c r="H12" s="955"/>
      <c r="I12" s="907"/>
    </row>
    <row r="13" spans="1:12" ht="9.9499999999999993" customHeight="1" x14ac:dyDescent="0.2">
      <c r="A13" s="1194"/>
      <c r="B13" s="1194"/>
      <c r="C13" s="1194"/>
      <c r="D13" s="1195" t="s">
        <v>5</v>
      </c>
      <c r="E13" s="1201">
        <v>35</v>
      </c>
      <c r="F13" s="935">
        <v>40</v>
      </c>
      <c r="G13" s="935">
        <v>44</v>
      </c>
      <c r="H13" s="935">
        <v>56</v>
      </c>
      <c r="I13" s="907"/>
    </row>
    <row r="14" spans="1:12" ht="9.9499999999999993" customHeight="1" x14ac:dyDescent="0.2">
      <c r="A14" s="1194"/>
      <c r="B14" s="1194"/>
      <c r="C14" s="1194"/>
      <c r="D14" s="1195" t="s">
        <v>108</v>
      </c>
      <c r="E14" s="1201">
        <v>65</v>
      </c>
      <c r="F14" s="935">
        <v>47</v>
      </c>
      <c r="G14" s="935">
        <v>35</v>
      </c>
      <c r="H14" s="935">
        <v>35</v>
      </c>
      <c r="I14" s="907"/>
    </row>
    <row r="15" spans="1:12" ht="9.9499999999999993" customHeight="1" x14ac:dyDescent="0.2">
      <c r="A15" s="1194"/>
      <c r="B15" s="1194"/>
      <c r="C15" s="1194"/>
      <c r="D15" s="1195" t="s">
        <v>106</v>
      </c>
      <c r="E15" s="1202">
        <v>83</v>
      </c>
      <c r="F15" s="1203">
        <v>93</v>
      </c>
      <c r="G15" s="1203">
        <v>112</v>
      </c>
      <c r="H15" s="1203">
        <v>113</v>
      </c>
      <c r="I15" s="907"/>
    </row>
    <row r="16" spans="1:12" ht="12.75" customHeight="1" x14ac:dyDescent="0.2">
      <c r="A16" s="817"/>
      <c r="B16" s="817"/>
      <c r="C16" s="817"/>
      <c r="D16" s="817"/>
      <c r="E16" s="1199">
        <v>183</v>
      </c>
      <c r="F16" s="969">
        <v>180</v>
      </c>
      <c r="G16" s="969">
        <v>191</v>
      </c>
      <c r="H16" s="969">
        <v>204</v>
      </c>
      <c r="I16" s="1188"/>
    </row>
    <row r="17" spans="1:9" ht="12.75" customHeight="1" x14ac:dyDescent="0.2">
      <c r="A17" s="817"/>
      <c r="B17" s="817"/>
      <c r="C17" s="817"/>
      <c r="D17" s="817"/>
      <c r="E17" s="1204">
        <v>192</v>
      </c>
      <c r="F17" s="1205">
        <v>188</v>
      </c>
      <c r="G17" s="1205">
        <v>200</v>
      </c>
      <c r="H17" s="1205">
        <v>212</v>
      </c>
      <c r="I17" s="1206"/>
    </row>
    <row r="18" spans="1:9" ht="9.9499999999999993" customHeight="1" x14ac:dyDescent="0.2">
      <c r="A18" s="817"/>
      <c r="B18" s="817"/>
      <c r="C18" s="817"/>
      <c r="D18" s="817"/>
      <c r="E18" s="815"/>
      <c r="F18" s="895"/>
      <c r="G18" s="895"/>
      <c r="H18" s="895"/>
      <c r="I18" s="899"/>
    </row>
    <row r="19" spans="1:9" ht="9.9499999999999993" customHeight="1" x14ac:dyDescent="0.2">
      <c r="A19" s="2459" t="s">
        <v>331</v>
      </c>
      <c r="B19" s="2459"/>
      <c r="C19" s="2459"/>
      <c r="D19" s="2459"/>
      <c r="E19" s="1196"/>
      <c r="F19" s="966"/>
      <c r="G19" s="966"/>
      <c r="H19" s="966"/>
      <c r="I19" s="903"/>
    </row>
    <row r="20" spans="1:9" ht="9.9499999999999993" customHeight="1" x14ac:dyDescent="0.2">
      <c r="A20" s="965"/>
      <c r="B20" s="2459" t="s">
        <v>387</v>
      </c>
      <c r="C20" s="2459"/>
      <c r="D20" s="2459"/>
      <c r="E20" s="1196"/>
      <c r="F20" s="966"/>
      <c r="G20" s="966"/>
      <c r="H20" s="966"/>
      <c r="I20" s="1193"/>
    </row>
    <row r="21" spans="1:9" ht="9.9499999999999993" customHeight="1" x14ac:dyDescent="0.2">
      <c r="A21" s="1194"/>
      <c r="B21" s="1194"/>
      <c r="C21" s="1194"/>
      <c r="D21" s="1195" t="s">
        <v>318</v>
      </c>
      <c r="E21" s="1201">
        <v>9</v>
      </c>
      <c r="F21" s="935">
        <v>8</v>
      </c>
      <c r="G21" s="935">
        <v>9</v>
      </c>
      <c r="H21" s="935">
        <v>8</v>
      </c>
      <c r="I21" s="907"/>
    </row>
    <row r="22" spans="1:9" ht="9.9499999999999993" customHeight="1" x14ac:dyDescent="0.2">
      <c r="A22" s="1207"/>
      <c r="B22" s="1207"/>
      <c r="C22" s="1207"/>
      <c r="D22" s="1208" t="s">
        <v>523</v>
      </c>
      <c r="E22" s="1201">
        <v>183</v>
      </c>
      <c r="F22" s="935">
        <v>180</v>
      </c>
      <c r="G22" s="935">
        <v>191</v>
      </c>
      <c r="H22" s="935">
        <v>204</v>
      </c>
      <c r="I22" s="907"/>
    </row>
    <row r="23" spans="1:9" ht="12.75" customHeight="1" x14ac:dyDescent="0.2">
      <c r="A23" s="1209"/>
      <c r="B23" s="1209"/>
      <c r="C23" s="1209"/>
      <c r="D23" s="1209"/>
      <c r="E23" s="1199">
        <v>192</v>
      </c>
      <c r="F23" s="969">
        <v>188</v>
      </c>
      <c r="G23" s="969">
        <v>200</v>
      </c>
      <c r="H23" s="969">
        <v>212</v>
      </c>
      <c r="I23" s="1210"/>
    </row>
    <row r="24" spans="1:9" ht="9.9499999999999993" customHeight="1" x14ac:dyDescent="0.2">
      <c r="A24" s="1209"/>
      <c r="B24" s="1209"/>
      <c r="C24" s="1209"/>
      <c r="D24" s="1209"/>
      <c r="E24" s="815"/>
      <c r="F24" s="1192"/>
      <c r="G24" s="1192"/>
      <c r="H24" s="1192"/>
      <c r="I24" s="899"/>
    </row>
    <row r="25" spans="1:9" ht="9.9499999999999993" customHeight="1" x14ac:dyDescent="0.2">
      <c r="A25" s="2459" t="s">
        <v>362</v>
      </c>
      <c r="B25" s="2459"/>
      <c r="C25" s="2459"/>
      <c r="D25" s="2459"/>
      <c r="E25" s="1211"/>
      <c r="F25" s="1212"/>
      <c r="G25" s="1212"/>
      <c r="H25" s="1212"/>
      <c r="I25" s="903"/>
    </row>
    <row r="26" spans="1:9" ht="9.9499999999999993" customHeight="1" x14ac:dyDescent="0.2">
      <c r="A26" s="965"/>
      <c r="B26" s="2459" t="s">
        <v>526</v>
      </c>
      <c r="C26" s="2459"/>
      <c r="D26" s="2459"/>
      <c r="E26" s="1191"/>
      <c r="F26" s="1192"/>
      <c r="G26" s="1192"/>
      <c r="H26" s="1192"/>
      <c r="I26" s="1193"/>
    </row>
    <row r="27" spans="1:9" ht="9.9499999999999993" customHeight="1" x14ac:dyDescent="0.2">
      <c r="A27" s="1190"/>
      <c r="B27" s="1190"/>
      <c r="C27" s="2459" t="s">
        <v>318</v>
      </c>
      <c r="D27" s="2459"/>
      <c r="E27" s="1196"/>
      <c r="F27" s="966"/>
      <c r="G27" s="966"/>
      <c r="H27" s="966"/>
      <c r="I27" s="907"/>
    </row>
    <row r="28" spans="1:9" ht="9.9499999999999993" customHeight="1" x14ac:dyDescent="0.2">
      <c r="A28" s="1194"/>
      <c r="B28" s="1194"/>
      <c r="C28" s="1194"/>
      <c r="D28" s="1195" t="s">
        <v>5</v>
      </c>
      <c r="E28" s="1201">
        <v>885</v>
      </c>
      <c r="F28" s="935">
        <v>896</v>
      </c>
      <c r="G28" s="935">
        <v>904</v>
      </c>
      <c r="H28" s="935">
        <v>904</v>
      </c>
      <c r="I28" s="907"/>
    </row>
    <row r="29" spans="1:9" ht="9.9499999999999993" customHeight="1" x14ac:dyDescent="0.2">
      <c r="A29" s="1194"/>
      <c r="B29" s="1194"/>
      <c r="C29" s="1194"/>
      <c r="D29" s="962" t="s">
        <v>108</v>
      </c>
      <c r="E29" s="1201">
        <v>1</v>
      </c>
      <c r="F29" s="935">
        <v>0</v>
      </c>
      <c r="G29" s="935">
        <v>0</v>
      </c>
      <c r="H29" s="935">
        <v>0</v>
      </c>
      <c r="I29" s="907"/>
    </row>
    <row r="30" spans="1:9" ht="9.9499999999999993" customHeight="1" x14ac:dyDescent="0.2">
      <c r="A30" s="1194"/>
      <c r="B30" s="1194"/>
      <c r="C30" s="1194"/>
      <c r="D30" s="1195" t="s">
        <v>106</v>
      </c>
      <c r="E30" s="1202">
        <v>189</v>
      </c>
      <c r="F30" s="1203">
        <v>199</v>
      </c>
      <c r="G30" s="1203">
        <v>224</v>
      </c>
      <c r="H30" s="1203">
        <v>215</v>
      </c>
      <c r="I30" s="907"/>
    </row>
    <row r="31" spans="1:9" ht="12.75" customHeight="1" x14ac:dyDescent="0.2">
      <c r="A31" s="817"/>
      <c r="B31" s="817"/>
      <c r="C31" s="817"/>
      <c r="D31" s="817"/>
      <c r="E31" s="1199">
        <v>1075</v>
      </c>
      <c r="F31" s="969">
        <v>1095</v>
      </c>
      <c r="G31" s="969">
        <v>1128</v>
      </c>
      <c r="H31" s="969">
        <v>1119</v>
      </c>
      <c r="I31" s="1188"/>
    </row>
    <row r="32" spans="1:9" ht="9.9499999999999993" customHeight="1" x14ac:dyDescent="0.2">
      <c r="A32" s="817"/>
      <c r="B32" s="817"/>
      <c r="C32" s="817"/>
      <c r="D32" s="817"/>
      <c r="E32" s="1191"/>
      <c r="F32" s="1192"/>
      <c r="G32" s="1192"/>
      <c r="H32" s="1192"/>
      <c r="I32" s="907"/>
    </row>
    <row r="33" spans="1:9" ht="9.9499999999999993" customHeight="1" x14ac:dyDescent="0.2">
      <c r="A33" s="1190"/>
      <c r="B33" s="1190"/>
      <c r="C33" s="2459" t="s">
        <v>523</v>
      </c>
      <c r="D33" s="2459"/>
      <c r="E33" s="1196"/>
      <c r="F33" s="966"/>
      <c r="G33" s="966"/>
      <c r="H33" s="966"/>
      <c r="I33" s="907"/>
    </row>
    <row r="34" spans="1:9" ht="9.9499999999999993" customHeight="1" x14ac:dyDescent="0.2">
      <c r="A34" s="1194"/>
      <c r="B34" s="1194"/>
      <c r="C34" s="1194"/>
      <c r="D34" s="1195" t="s">
        <v>5</v>
      </c>
      <c r="E34" s="1201">
        <v>195</v>
      </c>
      <c r="F34" s="935">
        <v>191</v>
      </c>
      <c r="G34" s="935">
        <v>187</v>
      </c>
      <c r="H34" s="935">
        <v>185</v>
      </c>
      <c r="I34" s="907"/>
    </row>
    <row r="35" spans="1:9" ht="9.9499999999999993" customHeight="1" x14ac:dyDescent="0.2">
      <c r="A35" s="1194"/>
      <c r="B35" s="1194"/>
      <c r="C35" s="1194"/>
      <c r="D35" s="1195" t="s">
        <v>108</v>
      </c>
      <c r="E35" s="1201">
        <v>83</v>
      </c>
      <c r="F35" s="935">
        <v>59</v>
      </c>
      <c r="G35" s="935">
        <v>57</v>
      </c>
      <c r="H35" s="935">
        <v>63</v>
      </c>
      <c r="I35" s="907"/>
    </row>
    <row r="36" spans="1:9" ht="9.9499999999999993" customHeight="1" x14ac:dyDescent="0.2">
      <c r="A36" s="1194"/>
      <c r="B36" s="1194"/>
      <c r="C36" s="1194"/>
      <c r="D36" s="1195" t="s">
        <v>106</v>
      </c>
      <c r="E36" s="1202">
        <v>73</v>
      </c>
      <c r="F36" s="1203">
        <v>65</v>
      </c>
      <c r="G36" s="1203">
        <v>67</v>
      </c>
      <c r="H36" s="1203">
        <v>61</v>
      </c>
      <c r="I36" s="907"/>
    </row>
    <row r="37" spans="1:9" ht="12.75" customHeight="1" x14ac:dyDescent="0.2">
      <c r="A37" s="817"/>
      <c r="B37" s="817"/>
      <c r="C37" s="817"/>
      <c r="D37" s="817"/>
      <c r="E37" s="1199">
        <v>351</v>
      </c>
      <c r="F37" s="969">
        <v>315</v>
      </c>
      <c r="G37" s="969">
        <v>311</v>
      </c>
      <c r="H37" s="969">
        <v>309</v>
      </c>
      <c r="I37" s="1188"/>
    </row>
    <row r="38" spans="1:9" ht="12.75" customHeight="1" x14ac:dyDescent="0.2">
      <c r="A38" s="817"/>
      <c r="B38" s="817"/>
      <c r="C38" s="817"/>
      <c r="D38" s="817"/>
      <c r="E38" s="1204">
        <v>1426</v>
      </c>
      <c r="F38" s="1205">
        <v>1410</v>
      </c>
      <c r="G38" s="1205">
        <v>1439</v>
      </c>
      <c r="H38" s="1205">
        <v>1428</v>
      </c>
      <c r="I38" s="1206"/>
    </row>
    <row r="39" spans="1:9" ht="9.9499999999999993" customHeight="1" x14ac:dyDescent="0.2">
      <c r="A39" s="1213"/>
      <c r="B39" s="1213"/>
      <c r="C39" s="1213"/>
      <c r="D39" s="1213"/>
      <c r="E39" s="815"/>
      <c r="F39" s="895"/>
      <c r="G39" s="895"/>
      <c r="H39" s="895"/>
      <c r="I39" s="899"/>
    </row>
    <row r="40" spans="1:9" ht="9.9499999999999993" customHeight="1" x14ac:dyDescent="0.2">
      <c r="A40" s="2459" t="s">
        <v>362</v>
      </c>
      <c r="B40" s="2459"/>
      <c r="C40" s="2459"/>
      <c r="D40" s="2459"/>
      <c r="E40" s="1196"/>
      <c r="F40" s="966"/>
      <c r="G40" s="966"/>
      <c r="H40" s="966"/>
      <c r="I40" s="903"/>
    </row>
    <row r="41" spans="1:9" ht="9.9499999999999993" customHeight="1" x14ac:dyDescent="0.2">
      <c r="A41" s="965"/>
      <c r="B41" s="2459" t="s">
        <v>387</v>
      </c>
      <c r="C41" s="2459"/>
      <c r="D41" s="2459"/>
      <c r="E41" s="1196"/>
      <c r="F41" s="966"/>
      <c r="G41" s="966"/>
      <c r="H41" s="966"/>
      <c r="I41" s="1193"/>
    </row>
    <row r="42" spans="1:9" ht="9.9499999999999993" customHeight="1" x14ac:dyDescent="0.2">
      <c r="A42" s="1194"/>
      <c r="B42" s="1194"/>
      <c r="C42" s="1194"/>
      <c r="D42" s="1195" t="s">
        <v>318</v>
      </c>
      <c r="E42" s="1201">
        <v>1075</v>
      </c>
      <c r="F42" s="935">
        <v>1095</v>
      </c>
      <c r="G42" s="935">
        <v>1128</v>
      </c>
      <c r="H42" s="935">
        <v>1119</v>
      </c>
      <c r="I42" s="907"/>
    </row>
    <row r="43" spans="1:9" ht="9.9499999999999993" customHeight="1" x14ac:dyDescent="0.2">
      <c r="A43" s="1207"/>
      <c r="B43" s="1207"/>
      <c r="C43" s="1207"/>
      <c r="D43" s="1208" t="s">
        <v>388</v>
      </c>
      <c r="E43" s="1202">
        <v>351</v>
      </c>
      <c r="F43" s="1203">
        <v>315</v>
      </c>
      <c r="G43" s="1203">
        <v>311</v>
      </c>
      <c r="H43" s="1203">
        <v>309</v>
      </c>
      <c r="I43" s="907"/>
    </row>
    <row r="44" spans="1:9" ht="12.75" customHeight="1" x14ac:dyDescent="0.2">
      <c r="A44" s="1197"/>
      <c r="B44" s="1197"/>
      <c r="C44" s="1197"/>
      <c r="D44" s="1198"/>
      <c r="E44" s="1199">
        <v>1426</v>
      </c>
      <c r="F44" s="969">
        <v>1410</v>
      </c>
      <c r="G44" s="969">
        <v>1439</v>
      </c>
      <c r="H44" s="969">
        <v>1428</v>
      </c>
      <c r="I44" s="930"/>
    </row>
    <row r="45" spans="1:9" ht="12.75" customHeight="1" x14ac:dyDescent="0.2">
      <c r="A45" s="1194"/>
      <c r="B45" s="1194"/>
      <c r="C45" s="1194"/>
      <c r="D45" s="1195" t="s">
        <v>824</v>
      </c>
      <c r="E45" s="1196">
        <v>119</v>
      </c>
      <c r="F45" s="966">
        <v>122</v>
      </c>
      <c r="G45" s="966">
        <v>114</v>
      </c>
      <c r="H45" s="966">
        <v>121</v>
      </c>
      <c r="I45" s="907"/>
    </row>
    <row r="46" spans="1:9" ht="12.75" customHeight="1" x14ac:dyDescent="0.2">
      <c r="A46" s="1214"/>
      <c r="B46" s="1214"/>
      <c r="C46" s="1214"/>
      <c r="D46" s="1214"/>
      <c r="E46" s="1199">
        <v>1545</v>
      </c>
      <c r="F46" s="969">
        <v>1532</v>
      </c>
      <c r="G46" s="969">
        <v>1553</v>
      </c>
      <c r="H46" s="969">
        <v>1549</v>
      </c>
      <c r="I46" s="1188"/>
    </row>
    <row r="47" spans="1:9" ht="3.75" customHeight="1" x14ac:dyDescent="0.2">
      <c r="A47" s="1215"/>
      <c r="B47" s="1215"/>
      <c r="C47" s="1215"/>
      <c r="D47" s="1215"/>
      <c r="E47" s="1216"/>
      <c r="F47" s="1217"/>
      <c r="G47" s="1217"/>
      <c r="H47" s="1217"/>
      <c r="I47" s="229"/>
    </row>
    <row r="48" spans="1:9" ht="9.9499999999999993" customHeight="1" x14ac:dyDescent="0.2">
      <c r="A48" s="2049" t="s">
        <v>803</v>
      </c>
      <c r="B48" s="2487" t="s">
        <v>524</v>
      </c>
      <c r="C48" s="2488"/>
      <c r="D48" s="2488"/>
      <c r="E48" s="2488"/>
      <c r="F48" s="2488"/>
      <c r="G48" s="2488"/>
      <c r="H48" s="2488"/>
      <c r="I48" s="2488"/>
    </row>
  </sheetData>
  <mergeCells count="17">
    <mergeCell ref="A19:D19"/>
    <mergeCell ref="B20:D20"/>
    <mergeCell ref="A25:D25"/>
    <mergeCell ref="B41:D41"/>
    <mergeCell ref="B48:I48"/>
    <mergeCell ref="B26:D26"/>
    <mergeCell ref="C27:D27"/>
    <mergeCell ref="C33:D33"/>
    <mergeCell ref="A40:D40"/>
    <mergeCell ref="C12:D12"/>
    <mergeCell ref="C8:D8"/>
    <mergeCell ref="A1:I1"/>
    <mergeCell ref="A4:D4"/>
    <mergeCell ref="A6:D6"/>
    <mergeCell ref="B7:D7"/>
    <mergeCell ref="A3:D3"/>
    <mergeCell ref="E3:H3"/>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9" min="3" max="47"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zoomScaleSheetLayoutView="100" workbookViewId="0">
      <selection activeCell="B47" sqref="B47:M47"/>
    </sheetView>
  </sheetViews>
  <sheetFormatPr defaultColWidth="9.140625" defaultRowHeight="12.75" x14ac:dyDescent="0.2"/>
  <cols>
    <col min="1" max="2" width="2.140625" style="1150" customWidth="1"/>
    <col min="3" max="3" width="60.28515625" style="1150" customWidth="1"/>
    <col min="4" max="4" width="7.85546875" style="1150" customWidth="1"/>
    <col min="5" max="5" width="7.85546875" style="1181" customWidth="1"/>
    <col min="6" max="6" width="7.85546875" style="1182" customWidth="1"/>
    <col min="7" max="12" width="7.85546875" style="1150" customWidth="1"/>
    <col min="13" max="13" width="1.28515625" style="1150" customWidth="1"/>
    <col min="14" max="14" width="9.140625" style="1148" customWidth="1"/>
    <col min="15" max="15" width="9.140625" style="1149" customWidth="1"/>
    <col min="16" max="16" width="9.140625" style="1150" customWidth="1"/>
    <col min="17" max="16384" width="9.140625" style="1150"/>
  </cols>
  <sheetData>
    <row r="1" spans="1:15" s="1997" customFormat="1" ht="18" customHeight="1" x14ac:dyDescent="0.25">
      <c r="A1" s="2426" t="s">
        <v>823</v>
      </c>
      <c r="B1" s="2426"/>
      <c r="C1" s="2426"/>
      <c r="D1" s="2426"/>
      <c r="E1" s="2426"/>
      <c r="F1" s="2426"/>
      <c r="G1" s="2426"/>
      <c r="H1" s="2426"/>
      <c r="I1" s="2426"/>
      <c r="J1" s="2426"/>
      <c r="K1" s="2426"/>
      <c r="L1" s="2426"/>
      <c r="M1" s="2426"/>
      <c r="O1" s="1998"/>
    </row>
    <row r="2" spans="1:15" ht="9.75" customHeight="1" x14ac:dyDescent="0.2">
      <c r="A2" s="1151"/>
      <c r="B2" s="1151"/>
      <c r="C2" s="1151"/>
      <c r="D2" s="390"/>
      <c r="E2" s="390"/>
      <c r="F2" s="390"/>
      <c r="G2" s="390"/>
      <c r="H2" s="390"/>
      <c r="I2" s="390"/>
      <c r="J2" s="390"/>
      <c r="K2" s="390"/>
      <c r="L2" s="390"/>
      <c r="M2" s="390"/>
    </row>
    <row r="3" spans="1:15" s="1153" customFormat="1" ht="10.5" customHeight="1" x14ac:dyDescent="0.15">
      <c r="A3" s="2449" t="s">
        <v>480</v>
      </c>
      <c r="B3" s="2449"/>
      <c r="C3" s="2449"/>
      <c r="D3" s="654" t="s">
        <v>726</v>
      </c>
      <c r="E3" s="2050" t="s">
        <v>662</v>
      </c>
      <c r="F3" s="2050" t="s">
        <v>633</v>
      </c>
      <c r="G3" s="2050" t="s">
        <v>580</v>
      </c>
      <c r="H3" s="2050" t="s">
        <v>225</v>
      </c>
      <c r="I3" s="2050" t="s">
        <v>481</v>
      </c>
      <c r="J3" s="2050" t="s">
        <v>482</v>
      </c>
      <c r="K3" s="2050" t="s">
        <v>483</v>
      </c>
      <c r="L3" s="2050" t="s">
        <v>484</v>
      </c>
      <c r="M3" s="1152"/>
    </row>
    <row r="4" spans="1:15" s="1153" customFormat="1" ht="10.5" customHeight="1" x14ac:dyDescent="0.15">
      <c r="A4" s="1154"/>
      <c r="B4" s="1154"/>
      <c r="C4" s="1154"/>
      <c r="D4" s="1155"/>
      <c r="E4" s="1156"/>
      <c r="F4" s="1156"/>
      <c r="G4" s="1156"/>
      <c r="H4" s="1156"/>
      <c r="I4" s="1156"/>
      <c r="J4" s="1156"/>
      <c r="K4" s="1156"/>
      <c r="L4" s="1156"/>
      <c r="M4" s="1157"/>
    </row>
    <row r="5" spans="1:15" s="1153" customFormat="1" ht="10.5" customHeight="1" x14ac:dyDescent="0.15">
      <c r="A5" s="2454" t="s">
        <v>334</v>
      </c>
      <c r="B5" s="2454"/>
      <c r="C5" s="2454"/>
      <c r="D5" s="1158"/>
      <c r="E5" s="1159"/>
      <c r="F5" s="1159"/>
      <c r="G5" s="1159"/>
      <c r="H5" s="1159"/>
      <c r="I5" s="1159"/>
      <c r="J5" s="1159"/>
      <c r="K5" s="1159"/>
      <c r="L5" s="1159"/>
      <c r="M5" s="1160"/>
    </row>
    <row r="6" spans="1:15" s="1153" customFormat="1" ht="10.5" customHeight="1" x14ac:dyDescent="0.15">
      <c r="A6" s="1161"/>
      <c r="B6" s="2299" t="s">
        <v>318</v>
      </c>
      <c r="C6" s="2299"/>
      <c r="D6" s="1162"/>
      <c r="E6" s="1163"/>
      <c r="F6" s="1163"/>
      <c r="G6" s="1163"/>
      <c r="H6" s="1163"/>
      <c r="I6" s="1163"/>
      <c r="J6" s="1163"/>
      <c r="K6" s="1163"/>
      <c r="L6" s="1163"/>
      <c r="M6" s="1164"/>
    </row>
    <row r="7" spans="1:15" s="1153" customFormat="1" ht="10.5" customHeight="1" x14ac:dyDescent="0.15">
      <c r="A7" s="1165"/>
      <c r="B7" s="1165"/>
      <c r="C7" s="1166" t="s">
        <v>372</v>
      </c>
      <c r="D7" s="302">
        <v>579</v>
      </c>
      <c r="E7" s="374">
        <v>534</v>
      </c>
      <c r="F7" s="374">
        <v>550</v>
      </c>
      <c r="G7" s="303">
        <v>565</v>
      </c>
      <c r="H7" s="303">
        <v>541</v>
      </c>
      <c r="I7" s="303">
        <v>368</v>
      </c>
      <c r="J7" s="303">
        <v>361</v>
      </c>
      <c r="K7" s="303">
        <v>362</v>
      </c>
      <c r="L7" s="303">
        <v>357</v>
      </c>
      <c r="M7" s="1164"/>
    </row>
    <row r="8" spans="1:15" s="1153" customFormat="1" ht="10.5" customHeight="1" x14ac:dyDescent="0.15">
      <c r="A8" s="1167"/>
      <c r="B8" s="1167"/>
      <c r="C8" s="680" t="s">
        <v>371</v>
      </c>
      <c r="D8" s="2138">
        <v>72</v>
      </c>
      <c r="E8" s="301">
        <v>73</v>
      </c>
      <c r="F8" s="301">
        <v>58</v>
      </c>
      <c r="G8" s="563">
        <v>66</v>
      </c>
      <c r="H8" s="563">
        <v>55</v>
      </c>
      <c r="I8" s="564">
        <v>30</v>
      </c>
      <c r="J8" s="564">
        <v>33</v>
      </c>
      <c r="K8" s="564">
        <v>42</v>
      </c>
      <c r="L8" s="564">
        <v>47</v>
      </c>
      <c r="M8" s="1164"/>
    </row>
    <row r="9" spans="1:15" s="1153" customFormat="1" ht="10.5" customHeight="1" x14ac:dyDescent="0.15">
      <c r="A9" s="679"/>
      <c r="B9" s="2373" t="s">
        <v>335</v>
      </c>
      <c r="C9" s="2373"/>
      <c r="D9" s="296">
        <f>SUM(D7:D8)</f>
        <v>651</v>
      </c>
      <c r="E9" s="2029">
        <f>SUM(E7:E8)</f>
        <v>607</v>
      </c>
      <c r="F9" s="2029">
        <f>SUM(F7:F8)</f>
        <v>608</v>
      </c>
      <c r="G9" s="2051">
        <f>SUM(G7:G8)</f>
        <v>631</v>
      </c>
      <c r="H9" s="2051">
        <f t="shared" ref="H9:L9" si="0">SUM(H7:H8)</f>
        <v>596</v>
      </c>
      <c r="I9" s="2051">
        <f t="shared" si="0"/>
        <v>398</v>
      </c>
      <c r="J9" s="2051">
        <f t="shared" si="0"/>
        <v>394</v>
      </c>
      <c r="K9" s="2051">
        <f t="shared" si="0"/>
        <v>404</v>
      </c>
      <c r="L9" s="2051">
        <f t="shared" si="0"/>
        <v>404</v>
      </c>
      <c r="M9" s="304"/>
    </row>
    <row r="10" spans="1:15" s="1153" customFormat="1" ht="10.5" customHeight="1" x14ac:dyDescent="0.15">
      <c r="A10" s="1168"/>
      <c r="B10" s="1168"/>
      <c r="C10" s="1168"/>
      <c r="D10" s="302"/>
      <c r="E10" s="374"/>
      <c r="F10" s="374"/>
      <c r="G10" s="303"/>
      <c r="H10" s="303"/>
      <c r="I10" s="545"/>
      <c r="J10" s="545"/>
      <c r="K10" s="545"/>
      <c r="L10" s="545"/>
      <c r="M10" s="1164"/>
    </row>
    <row r="11" spans="1:15" s="1153" customFormat="1" ht="10.5" customHeight="1" x14ac:dyDescent="0.15">
      <c r="A11" s="2299" t="s">
        <v>91</v>
      </c>
      <c r="B11" s="2299"/>
      <c r="C11" s="2299"/>
      <c r="D11" s="302"/>
      <c r="E11" s="374"/>
      <c r="F11" s="374"/>
      <c r="G11" s="303"/>
      <c r="H11" s="303"/>
      <c r="I11" s="545"/>
      <c r="J11" s="545"/>
      <c r="K11" s="545"/>
      <c r="L11" s="545"/>
      <c r="M11" s="1164"/>
    </row>
    <row r="12" spans="1:15" s="1153" customFormat="1" ht="10.5" customHeight="1" x14ac:dyDescent="0.15">
      <c r="A12" s="1169"/>
      <c r="B12" s="1169"/>
      <c r="C12" s="424" t="s">
        <v>160</v>
      </c>
      <c r="D12" s="271">
        <v>13</v>
      </c>
      <c r="E12" s="272">
        <v>11</v>
      </c>
      <c r="F12" s="272">
        <v>14</v>
      </c>
      <c r="G12" s="276">
        <v>9</v>
      </c>
      <c r="H12" s="276">
        <v>17</v>
      </c>
      <c r="I12" s="543">
        <v>13</v>
      </c>
      <c r="J12" s="543">
        <v>16</v>
      </c>
      <c r="K12" s="543">
        <v>7</v>
      </c>
      <c r="L12" s="543">
        <v>8</v>
      </c>
      <c r="M12" s="1164"/>
    </row>
    <row r="13" spans="1:15" s="1153" customFormat="1" ht="10.5" customHeight="1" x14ac:dyDescent="0.15">
      <c r="A13" s="1167"/>
      <c r="B13" s="1167"/>
      <c r="C13" s="680" t="s">
        <v>28</v>
      </c>
      <c r="D13" s="1170">
        <v>43</v>
      </c>
      <c r="E13" s="1171">
        <v>56</v>
      </c>
      <c r="F13" s="1171">
        <v>63</v>
      </c>
      <c r="G13" s="604">
        <v>12</v>
      </c>
      <c r="H13" s="604">
        <v>8</v>
      </c>
      <c r="I13" s="599">
        <v>10</v>
      </c>
      <c r="J13" s="599">
        <v>9</v>
      </c>
      <c r="K13" s="599">
        <v>2</v>
      </c>
      <c r="L13" s="599">
        <v>2</v>
      </c>
      <c r="M13" s="1164"/>
    </row>
    <row r="14" spans="1:15" s="1153" customFormat="1" ht="10.5" customHeight="1" x14ac:dyDescent="0.15">
      <c r="A14" s="1167"/>
      <c r="B14" s="1167"/>
      <c r="C14" s="680" t="s">
        <v>159</v>
      </c>
      <c r="D14" s="1170">
        <v>75</v>
      </c>
      <c r="E14" s="1171">
        <v>46</v>
      </c>
      <c r="F14" s="1171">
        <v>24</v>
      </c>
      <c r="G14" s="604">
        <v>26</v>
      </c>
      <c r="H14" s="604">
        <v>26</v>
      </c>
      <c r="I14" s="599">
        <v>25</v>
      </c>
      <c r="J14" s="599">
        <v>13</v>
      </c>
      <c r="K14" s="599">
        <v>10</v>
      </c>
      <c r="L14" s="599">
        <v>8</v>
      </c>
      <c r="M14" s="1164"/>
    </row>
    <row r="15" spans="1:15" s="1153" customFormat="1" ht="10.5" customHeight="1" x14ac:dyDescent="0.15">
      <c r="A15" s="1167"/>
      <c r="B15" s="1167"/>
      <c r="C15" s="680" t="s">
        <v>325</v>
      </c>
      <c r="D15" s="1170">
        <v>62</v>
      </c>
      <c r="E15" s="1171">
        <v>31</v>
      </c>
      <c r="F15" s="1171">
        <v>67</v>
      </c>
      <c r="G15" s="604">
        <v>67</v>
      </c>
      <c r="H15" s="604">
        <v>78</v>
      </c>
      <c r="I15" s="599">
        <v>59</v>
      </c>
      <c r="J15" s="599">
        <v>62</v>
      </c>
      <c r="K15" s="599">
        <v>50</v>
      </c>
      <c r="L15" s="599">
        <v>46</v>
      </c>
      <c r="M15" s="1164"/>
    </row>
    <row r="16" spans="1:15" s="1153" customFormat="1" ht="10.5" customHeight="1" x14ac:dyDescent="0.15">
      <c r="A16" s="1167"/>
      <c r="B16" s="1167"/>
      <c r="C16" s="680" t="s">
        <v>147</v>
      </c>
      <c r="D16" s="1170">
        <v>7</v>
      </c>
      <c r="E16" s="1171">
        <v>8</v>
      </c>
      <c r="F16" s="1171">
        <v>4</v>
      </c>
      <c r="G16" s="604">
        <v>6</v>
      </c>
      <c r="H16" s="604">
        <v>4</v>
      </c>
      <c r="I16" s="599">
        <v>3</v>
      </c>
      <c r="J16" s="599">
        <v>11</v>
      </c>
      <c r="K16" s="599">
        <v>13</v>
      </c>
      <c r="L16" s="599">
        <v>14</v>
      </c>
      <c r="M16" s="1164"/>
    </row>
    <row r="17" spans="1:13" s="1153" customFormat="1" ht="10.5" customHeight="1" x14ac:dyDescent="0.15">
      <c r="A17" s="1167"/>
      <c r="B17" s="1167"/>
      <c r="C17" s="680" t="s">
        <v>192</v>
      </c>
      <c r="D17" s="1170">
        <v>8</v>
      </c>
      <c r="E17" s="1171">
        <v>9</v>
      </c>
      <c r="F17" s="1171">
        <v>10</v>
      </c>
      <c r="G17" s="604">
        <v>7</v>
      </c>
      <c r="H17" s="604">
        <v>1</v>
      </c>
      <c r="I17" s="599">
        <v>1</v>
      </c>
      <c r="J17" s="599">
        <v>0</v>
      </c>
      <c r="K17" s="599">
        <v>0</v>
      </c>
      <c r="L17" s="599">
        <v>1</v>
      </c>
      <c r="M17" s="1164"/>
    </row>
    <row r="18" spans="1:13" s="1153" customFormat="1" ht="10.5" customHeight="1" x14ac:dyDescent="0.15">
      <c r="A18" s="1167"/>
      <c r="B18" s="1167"/>
      <c r="C18" s="680" t="s">
        <v>190</v>
      </c>
      <c r="D18" s="1170">
        <v>140</v>
      </c>
      <c r="E18" s="1171">
        <v>103</v>
      </c>
      <c r="F18" s="1171">
        <v>99</v>
      </c>
      <c r="G18" s="604">
        <v>130</v>
      </c>
      <c r="H18" s="604">
        <v>146</v>
      </c>
      <c r="I18" s="599">
        <v>159</v>
      </c>
      <c r="J18" s="599">
        <v>145</v>
      </c>
      <c r="K18" s="599">
        <v>98</v>
      </c>
      <c r="L18" s="599">
        <v>105</v>
      </c>
      <c r="M18" s="1164"/>
    </row>
    <row r="19" spans="1:13" s="1153" customFormat="1" ht="10.5" customHeight="1" x14ac:dyDescent="0.15">
      <c r="A19" s="1167"/>
      <c r="B19" s="1167"/>
      <c r="C19" s="680" t="s">
        <v>321</v>
      </c>
      <c r="D19" s="1170">
        <v>4</v>
      </c>
      <c r="E19" s="1171">
        <v>4</v>
      </c>
      <c r="F19" s="1171">
        <v>33</v>
      </c>
      <c r="G19" s="604">
        <v>6</v>
      </c>
      <c r="H19" s="604">
        <v>6</v>
      </c>
      <c r="I19" s="599">
        <v>9</v>
      </c>
      <c r="J19" s="599">
        <v>4</v>
      </c>
      <c r="K19" s="599">
        <v>3</v>
      </c>
      <c r="L19" s="599">
        <v>2</v>
      </c>
      <c r="M19" s="1164"/>
    </row>
    <row r="20" spans="1:13" s="1153" customFormat="1" ht="10.5" customHeight="1" x14ac:dyDescent="0.15">
      <c r="A20" s="1167"/>
      <c r="B20" s="1167"/>
      <c r="C20" s="680" t="s">
        <v>183</v>
      </c>
      <c r="D20" s="1170">
        <v>40</v>
      </c>
      <c r="E20" s="1171">
        <v>49</v>
      </c>
      <c r="F20" s="1171">
        <v>57</v>
      </c>
      <c r="G20" s="604">
        <v>112</v>
      </c>
      <c r="H20" s="604">
        <v>89</v>
      </c>
      <c r="I20" s="599">
        <v>106</v>
      </c>
      <c r="J20" s="599">
        <v>138</v>
      </c>
      <c r="K20" s="599">
        <v>221</v>
      </c>
      <c r="L20" s="599">
        <v>305</v>
      </c>
      <c r="M20" s="1164"/>
    </row>
    <row r="21" spans="1:13" s="1153" customFormat="1" ht="10.5" customHeight="1" x14ac:dyDescent="0.15">
      <c r="A21" s="1167"/>
      <c r="B21" s="1167"/>
      <c r="C21" s="680" t="s">
        <v>162</v>
      </c>
      <c r="D21" s="1170">
        <v>0</v>
      </c>
      <c r="E21" s="1171">
        <v>0</v>
      </c>
      <c r="F21" s="1171">
        <v>0</v>
      </c>
      <c r="G21" s="604">
        <v>0</v>
      </c>
      <c r="H21" s="604">
        <v>0</v>
      </c>
      <c r="I21" s="599">
        <v>0</v>
      </c>
      <c r="J21" s="599">
        <v>0</v>
      </c>
      <c r="K21" s="599">
        <v>0</v>
      </c>
      <c r="L21" s="599">
        <v>0</v>
      </c>
      <c r="M21" s="1164"/>
    </row>
    <row r="22" spans="1:13" s="1153" customFormat="1" ht="10.5" customHeight="1" x14ac:dyDescent="0.15">
      <c r="A22" s="1167"/>
      <c r="B22" s="1167"/>
      <c r="C22" s="680" t="s">
        <v>161</v>
      </c>
      <c r="D22" s="1170">
        <v>1</v>
      </c>
      <c r="E22" s="1171">
        <v>0</v>
      </c>
      <c r="F22" s="1171">
        <v>0</v>
      </c>
      <c r="G22" s="604">
        <v>0</v>
      </c>
      <c r="H22" s="604">
        <v>0</v>
      </c>
      <c r="I22" s="599">
        <v>0</v>
      </c>
      <c r="J22" s="599">
        <v>0</v>
      </c>
      <c r="K22" s="599">
        <v>0</v>
      </c>
      <c r="L22" s="599">
        <v>0</v>
      </c>
      <c r="M22" s="1164"/>
    </row>
    <row r="23" spans="1:13" s="1153" customFormat="1" ht="10.5" customHeight="1" x14ac:dyDescent="0.15">
      <c r="A23" s="1167"/>
      <c r="B23" s="1167"/>
      <c r="C23" s="680" t="s">
        <v>188</v>
      </c>
      <c r="D23" s="1170">
        <v>1</v>
      </c>
      <c r="E23" s="1171">
        <v>1</v>
      </c>
      <c r="F23" s="1171">
        <v>3</v>
      </c>
      <c r="G23" s="604">
        <v>5</v>
      </c>
      <c r="H23" s="604">
        <v>0</v>
      </c>
      <c r="I23" s="599">
        <v>0</v>
      </c>
      <c r="J23" s="599">
        <v>0</v>
      </c>
      <c r="K23" s="599">
        <v>0</v>
      </c>
      <c r="L23" s="599">
        <v>0</v>
      </c>
      <c r="M23" s="1164"/>
    </row>
    <row r="24" spans="1:13" s="1153" customFormat="1" ht="10.5" customHeight="1" x14ac:dyDescent="0.15">
      <c r="A24" s="1167"/>
      <c r="B24" s="1167"/>
      <c r="C24" s="680" t="s">
        <v>187</v>
      </c>
      <c r="D24" s="1170">
        <v>0</v>
      </c>
      <c r="E24" s="1171">
        <v>0</v>
      </c>
      <c r="F24" s="1171">
        <v>0</v>
      </c>
      <c r="G24" s="604">
        <v>0</v>
      </c>
      <c r="H24" s="604">
        <v>0</v>
      </c>
      <c r="I24" s="599">
        <v>1</v>
      </c>
      <c r="J24" s="599">
        <v>0</v>
      </c>
      <c r="K24" s="599">
        <v>0</v>
      </c>
      <c r="L24" s="599">
        <v>0</v>
      </c>
      <c r="M24" s="1164"/>
    </row>
    <row r="25" spans="1:13" s="1153" customFormat="1" ht="10.5" customHeight="1" x14ac:dyDescent="0.15">
      <c r="A25" s="1167"/>
      <c r="B25" s="1167"/>
      <c r="C25" s="680" t="s">
        <v>186</v>
      </c>
      <c r="D25" s="1170">
        <v>2</v>
      </c>
      <c r="E25" s="1171">
        <v>2</v>
      </c>
      <c r="F25" s="1171">
        <v>2</v>
      </c>
      <c r="G25" s="604">
        <v>2</v>
      </c>
      <c r="H25" s="604">
        <v>3</v>
      </c>
      <c r="I25" s="599">
        <v>2</v>
      </c>
      <c r="J25" s="599">
        <v>14</v>
      </c>
      <c r="K25" s="599">
        <v>0</v>
      </c>
      <c r="L25" s="599">
        <v>0</v>
      </c>
      <c r="M25" s="1164"/>
    </row>
    <row r="26" spans="1:13" s="1153" customFormat="1" ht="10.5" customHeight="1" x14ac:dyDescent="0.15">
      <c r="A26" s="1167"/>
      <c r="B26" s="1167"/>
      <c r="C26" s="680" t="s">
        <v>185</v>
      </c>
      <c r="D26" s="1170">
        <v>5</v>
      </c>
      <c r="E26" s="1171">
        <v>3</v>
      </c>
      <c r="F26" s="1171">
        <v>3</v>
      </c>
      <c r="G26" s="604">
        <v>4</v>
      </c>
      <c r="H26" s="604">
        <v>2</v>
      </c>
      <c r="I26" s="599">
        <v>2</v>
      </c>
      <c r="J26" s="599">
        <v>4</v>
      </c>
      <c r="K26" s="599">
        <v>1</v>
      </c>
      <c r="L26" s="599">
        <v>0</v>
      </c>
      <c r="M26" s="1164"/>
    </row>
    <row r="27" spans="1:13" s="1153" customFormat="1" ht="10.5" customHeight="1" x14ac:dyDescent="0.15">
      <c r="A27" s="1172"/>
      <c r="B27" s="1172"/>
      <c r="C27" s="1173" t="s">
        <v>184</v>
      </c>
      <c r="D27" s="1170">
        <v>155</v>
      </c>
      <c r="E27" s="1171">
        <v>0</v>
      </c>
      <c r="F27" s="1171">
        <v>0</v>
      </c>
      <c r="G27" s="604">
        <v>0</v>
      </c>
      <c r="H27" s="604">
        <v>0</v>
      </c>
      <c r="I27" s="599">
        <v>0</v>
      </c>
      <c r="J27" s="599">
        <v>0</v>
      </c>
      <c r="K27" s="599">
        <v>0</v>
      </c>
      <c r="L27" s="599">
        <v>0</v>
      </c>
      <c r="M27" s="1164"/>
    </row>
    <row r="28" spans="1:13" s="1153" customFormat="1" ht="10.5" customHeight="1" x14ac:dyDescent="0.15">
      <c r="A28" s="1172"/>
      <c r="B28" s="1172"/>
      <c r="C28" s="1173" t="s">
        <v>30</v>
      </c>
      <c r="D28" s="2138">
        <v>58</v>
      </c>
      <c r="E28" s="301">
        <v>61</v>
      </c>
      <c r="F28" s="301">
        <v>47</v>
      </c>
      <c r="G28" s="563">
        <v>57</v>
      </c>
      <c r="H28" s="563">
        <v>41</v>
      </c>
      <c r="I28" s="564">
        <v>45</v>
      </c>
      <c r="J28" s="564">
        <v>48</v>
      </c>
      <c r="K28" s="564">
        <v>0</v>
      </c>
      <c r="L28" s="564">
        <v>0</v>
      </c>
      <c r="M28" s="1164"/>
    </row>
    <row r="29" spans="1:13" s="1153" customFormat="1" ht="10.5" customHeight="1" x14ac:dyDescent="0.15">
      <c r="A29" s="1172"/>
      <c r="B29" s="1172"/>
      <c r="C29" s="1173" t="s">
        <v>324</v>
      </c>
      <c r="D29" s="2138">
        <v>5</v>
      </c>
      <c r="E29" s="301">
        <v>7</v>
      </c>
      <c r="F29" s="301">
        <v>124</v>
      </c>
      <c r="G29" s="563">
        <v>0</v>
      </c>
      <c r="H29" s="563">
        <v>0</v>
      </c>
      <c r="I29" s="564">
        <v>0</v>
      </c>
      <c r="J29" s="564">
        <v>0</v>
      </c>
      <c r="K29" s="564">
        <v>0</v>
      </c>
      <c r="L29" s="564">
        <v>0</v>
      </c>
      <c r="M29" s="1164"/>
    </row>
    <row r="30" spans="1:13" s="1153" customFormat="1" ht="10.5" customHeight="1" x14ac:dyDescent="0.15">
      <c r="A30" s="1174"/>
      <c r="B30" s="2491" t="s">
        <v>336</v>
      </c>
      <c r="C30" s="2491"/>
      <c r="D30" s="296">
        <f>SUM(D12:D29)</f>
        <v>619</v>
      </c>
      <c r="E30" s="2029">
        <f>SUM(E12:E29)</f>
        <v>391</v>
      </c>
      <c r="F30" s="2029">
        <f>SUM(F12:F29)</f>
        <v>550</v>
      </c>
      <c r="G30" s="2051">
        <f>SUM(G12:G29)</f>
        <v>443</v>
      </c>
      <c r="H30" s="2051">
        <f t="shared" ref="H30:L30" si="1">SUM(H12:H29)</f>
        <v>421</v>
      </c>
      <c r="I30" s="2051">
        <f t="shared" si="1"/>
        <v>435</v>
      </c>
      <c r="J30" s="2051">
        <f t="shared" si="1"/>
        <v>464</v>
      </c>
      <c r="K30" s="2051">
        <f t="shared" si="1"/>
        <v>405</v>
      </c>
      <c r="L30" s="2051">
        <f t="shared" si="1"/>
        <v>491</v>
      </c>
      <c r="M30" s="304"/>
    </row>
    <row r="31" spans="1:13" s="1153" customFormat="1" ht="10.5" customHeight="1" x14ac:dyDescent="0.15">
      <c r="A31" s="2492" t="s">
        <v>322</v>
      </c>
      <c r="B31" s="2492"/>
      <c r="C31" s="2492"/>
      <c r="D31" s="2141">
        <f>D9+D30</f>
        <v>1270</v>
      </c>
      <c r="E31" s="550">
        <f>E9+E30</f>
        <v>998</v>
      </c>
      <c r="F31" s="550">
        <f>F9+F30</f>
        <v>1158</v>
      </c>
      <c r="G31" s="488">
        <f>G9+G30</f>
        <v>1074</v>
      </c>
      <c r="H31" s="488">
        <f t="shared" ref="H31:L31" si="2">H9+H30</f>
        <v>1017</v>
      </c>
      <c r="I31" s="488">
        <f t="shared" si="2"/>
        <v>833</v>
      </c>
      <c r="J31" s="488">
        <f t="shared" si="2"/>
        <v>858</v>
      </c>
      <c r="K31" s="488">
        <f t="shared" si="2"/>
        <v>809</v>
      </c>
      <c r="L31" s="488">
        <f t="shared" si="2"/>
        <v>895</v>
      </c>
      <c r="M31" s="269"/>
    </row>
    <row r="32" spans="1:13" s="1153" customFormat="1" ht="10.5" customHeight="1" x14ac:dyDescent="0.15">
      <c r="A32" s="1154"/>
      <c r="B32" s="1154"/>
      <c r="C32" s="1154"/>
      <c r="D32" s="297"/>
      <c r="E32" s="2028"/>
      <c r="F32" s="2028"/>
      <c r="G32" s="2052"/>
      <c r="H32" s="2052"/>
      <c r="I32" s="1156"/>
      <c r="J32" s="1156"/>
      <c r="K32" s="1156"/>
      <c r="L32" s="1156"/>
      <c r="M32" s="862"/>
    </row>
    <row r="33" spans="1:13" s="1153" customFormat="1" ht="10.5" customHeight="1" x14ac:dyDescent="0.15">
      <c r="A33" s="2454" t="s">
        <v>337</v>
      </c>
      <c r="B33" s="2454"/>
      <c r="C33" s="2454"/>
      <c r="D33" s="2155"/>
      <c r="E33" s="1175"/>
      <c r="F33" s="1175"/>
      <c r="G33" s="1176"/>
      <c r="H33" s="1176"/>
      <c r="I33" s="1176"/>
      <c r="J33" s="1176"/>
      <c r="K33" s="1176"/>
      <c r="L33" s="1176"/>
      <c r="M33" s="1160"/>
    </row>
    <row r="34" spans="1:13" s="1153" customFormat="1" ht="10.5" customHeight="1" x14ac:dyDescent="0.15">
      <c r="A34" s="1161"/>
      <c r="B34" s="2299" t="s">
        <v>318</v>
      </c>
      <c r="C34" s="2299"/>
      <c r="D34" s="302"/>
      <c r="E34" s="374"/>
      <c r="F34" s="374"/>
      <c r="G34" s="303"/>
      <c r="H34" s="303"/>
      <c r="I34" s="303"/>
      <c r="J34" s="303"/>
      <c r="K34" s="303"/>
      <c r="L34" s="303"/>
      <c r="M34" s="1164"/>
    </row>
    <row r="35" spans="1:13" s="1153" customFormat="1" ht="10.5" customHeight="1" x14ac:dyDescent="0.15">
      <c r="A35" s="1169"/>
      <c r="B35" s="1169"/>
      <c r="C35" s="424" t="s">
        <v>5</v>
      </c>
      <c r="D35" s="271">
        <v>547</v>
      </c>
      <c r="E35" s="272">
        <v>501</v>
      </c>
      <c r="F35" s="272">
        <v>489</v>
      </c>
      <c r="G35" s="276">
        <v>503</v>
      </c>
      <c r="H35" s="276">
        <v>470</v>
      </c>
      <c r="I35" s="276">
        <v>276</v>
      </c>
      <c r="J35" s="276">
        <v>273</v>
      </c>
      <c r="K35" s="276">
        <v>281</v>
      </c>
      <c r="L35" s="276">
        <v>277</v>
      </c>
      <c r="M35" s="1164"/>
    </row>
    <row r="36" spans="1:13" s="1153" customFormat="1" ht="10.5" customHeight="1" x14ac:dyDescent="0.15">
      <c r="A36" s="1169"/>
      <c r="B36" s="1169"/>
      <c r="C36" s="1177" t="s">
        <v>108</v>
      </c>
      <c r="D36" s="271">
        <v>13</v>
      </c>
      <c r="E36" s="272">
        <v>13</v>
      </c>
      <c r="F36" s="272">
        <v>13</v>
      </c>
      <c r="G36" s="276">
        <v>11</v>
      </c>
      <c r="H36" s="276">
        <v>10</v>
      </c>
      <c r="I36" s="276">
        <v>11</v>
      </c>
      <c r="J36" s="276">
        <v>10</v>
      </c>
      <c r="K36" s="276">
        <v>0</v>
      </c>
      <c r="L36" s="276">
        <v>0</v>
      </c>
      <c r="M36" s="1164"/>
    </row>
    <row r="37" spans="1:13" s="1153" customFormat="1" ht="10.5" customHeight="1" x14ac:dyDescent="0.15">
      <c r="A37" s="1169"/>
      <c r="B37" s="1169"/>
      <c r="C37" s="424" t="s">
        <v>106</v>
      </c>
      <c r="D37" s="302">
        <v>91</v>
      </c>
      <c r="E37" s="374">
        <v>93</v>
      </c>
      <c r="F37" s="374">
        <v>106</v>
      </c>
      <c r="G37" s="303">
        <v>117</v>
      </c>
      <c r="H37" s="303">
        <v>116</v>
      </c>
      <c r="I37" s="545">
        <v>111</v>
      </c>
      <c r="J37" s="545">
        <v>111</v>
      </c>
      <c r="K37" s="545">
        <v>123</v>
      </c>
      <c r="L37" s="545">
        <v>127</v>
      </c>
      <c r="M37" s="1164"/>
    </row>
    <row r="38" spans="1:13" s="1153" customFormat="1" ht="10.5" customHeight="1" x14ac:dyDescent="0.15">
      <c r="A38" s="1154"/>
      <c r="B38" s="1154"/>
      <c r="C38" s="1154"/>
      <c r="D38" s="296">
        <f>SUM(D35:D37)</f>
        <v>651</v>
      </c>
      <c r="E38" s="2029">
        <f>SUM(E35:E37)</f>
        <v>607</v>
      </c>
      <c r="F38" s="2029">
        <f>SUM(F35:F37)</f>
        <v>608</v>
      </c>
      <c r="G38" s="2051">
        <f>SUM(G35:G37)</f>
        <v>631</v>
      </c>
      <c r="H38" s="2051">
        <f t="shared" ref="H38:L38" si="3">SUM(H35:H37)</f>
        <v>596</v>
      </c>
      <c r="I38" s="2051">
        <f t="shared" si="3"/>
        <v>398</v>
      </c>
      <c r="J38" s="2051">
        <f t="shared" si="3"/>
        <v>394</v>
      </c>
      <c r="K38" s="2051">
        <f t="shared" si="3"/>
        <v>404</v>
      </c>
      <c r="L38" s="2051">
        <f t="shared" si="3"/>
        <v>404</v>
      </c>
      <c r="M38" s="1152"/>
    </row>
    <row r="39" spans="1:13" s="1153" customFormat="1" ht="10.5" customHeight="1" x14ac:dyDescent="0.15">
      <c r="A39" s="1161"/>
      <c r="B39" s="2299" t="s">
        <v>103</v>
      </c>
      <c r="C39" s="2299"/>
      <c r="D39" s="302"/>
      <c r="E39" s="374"/>
      <c r="F39" s="374"/>
      <c r="G39" s="303"/>
      <c r="H39" s="303"/>
      <c r="I39" s="545"/>
      <c r="J39" s="545"/>
      <c r="K39" s="545"/>
      <c r="L39" s="545"/>
      <c r="M39" s="1178"/>
    </row>
    <row r="40" spans="1:13" s="1153" customFormat="1" ht="10.5" customHeight="1" x14ac:dyDescent="0.15">
      <c r="A40" s="1169"/>
      <c r="B40" s="1169"/>
      <c r="C40" s="424" t="s">
        <v>5</v>
      </c>
      <c r="D40" s="271">
        <v>139</v>
      </c>
      <c r="E40" s="272">
        <v>79</v>
      </c>
      <c r="F40" s="272">
        <v>53</v>
      </c>
      <c r="G40" s="276">
        <v>60</v>
      </c>
      <c r="H40" s="276">
        <v>65</v>
      </c>
      <c r="I40" s="276">
        <v>60</v>
      </c>
      <c r="J40" s="276">
        <v>48</v>
      </c>
      <c r="K40" s="276">
        <v>48</v>
      </c>
      <c r="L40" s="276">
        <v>91</v>
      </c>
      <c r="M40" s="1164"/>
    </row>
    <row r="41" spans="1:13" s="1153" customFormat="1" ht="10.5" customHeight="1" x14ac:dyDescent="0.15">
      <c r="A41" s="1169"/>
      <c r="B41" s="1169"/>
      <c r="C41" s="424" t="s">
        <v>108</v>
      </c>
      <c r="D41" s="271">
        <v>408</v>
      </c>
      <c r="E41" s="272">
        <v>238</v>
      </c>
      <c r="F41" s="272">
        <v>272</v>
      </c>
      <c r="G41" s="276">
        <v>293</v>
      </c>
      <c r="H41" s="276">
        <v>266</v>
      </c>
      <c r="I41" s="276">
        <v>294</v>
      </c>
      <c r="J41" s="276">
        <v>323</v>
      </c>
      <c r="K41" s="276">
        <v>259</v>
      </c>
      <c r="L41" s="276">
        <v>298</v>
      </c>
      <c r="M41" s="1164"/>
    </row>
    <row r="42" spans="1:13" s="1153" customFormat="1" ht="10.5" customHeight="1" x14ac:dyDescent="0.15">
      <c r="A42" s="1169"/>
      <c r="B42" s="1169"/>
      <c r="C42" s="424" t="s">
        <v>106</v>
      </c>
      <c r="D42" s="302">
        <v>72</v>
      </c>
      <c r="E42" s="374">
        <v>74</v>
      </c>
      <c r="F42" s="374">
        <v>225</v>
      </c>
      <c r="G42" s="303">
        <v>90</v>
      </c>
      <c r="H42" s="303">
        <v>90</v>
      </c>
      <c r="I42" s="303">
        <v>81</v>
      </c>
      <c r="J42" s="303">
        <v>93</v>
      </c>
      <c r="K42" s="303">
        <v>98</v>
      </c>
      <c r="L42" s="303">
        <v>102</v>
      </c>
      <c r="M42" s="1164"/>
    </row>
    <row r="43" spans="1:13" s="1153" customFormat="1" ht="10.5" customHeight="1" x14ac:dyDescent="0.15">
      <c r="A43" s="1154"/>
      <c r="B43" s="1154"/>
      <c r="C43" s="1154"/>
      <c r="D43" s="296">
        <f>SUM(D40:D42)</f>
        <v>619</v>
      </c>
      <c r="E43" s="2029">
        <f>SUM(E40:E42)</f>
        <v>391</v>
      </c>
      <c r="F43" s="2029">
        <f>SUM(F40:F42)</f>
        <v>550</v>
      </c>
      <c r="G43" s="2051">
        <f>SUM(G40:G42)</f>
        <v>443</v>
      </c>
      <c r="H43" s="2051">
        <f t="shared" ref="H43:L43" si="4">SUM(H40:H42)</f>
        <v>421</v>
      </c>
      <c r="I43" s="2051">
        <f t="shared" si="4"/>
        <v>435</v>
      </c>
      <c r="J43" s="2051">
        <f t="shared" si="4"/>
        <v>464</v>
      </c>
      <c r="K43" s="2051">
        <f t="shared" si="4"/>
        <v>405</v>
      </c>
      <c r="L43" s="2051">
        <f t="shared" si="4"/>
        <v>491</v>
      </c>
      <c r="M43" s="1152"/>
    </row>
    <row r="44" spans="1:13" s="1153" customFormat="1" ht="10.5" customHeight="1" x14ac:dyDescent="0.15">
      <c r="A44" s="2341" t="s">
        <v>322</v>
      </c>
      <c r="B44" s="2341"/>
      <c r="C44" s="2341"/>
      <c r="D44" s="2141">
        <f>D38+D43</f>
        <v>1270</v>
      </c>
      <c r="E44" s="550">
        <f>E38+E43</f>
        <v>998</v>
      </c>
      <c r="F44" s="550">
        <f>F38+F43</f>
        <v>1158</v>
      </c>
      <c r="G44" s="488">
        <f>G38+G43</f>
        <v>1074</v>
      </c>
      <c r="H44" s="488">
        <f t="shared" ref="H44:L44" si="5">H38+H43</f>
        <v>1017</v>
      </c>
      <c r="I44" s="488">
        <f t="shared" si="5"/>
        <v>833</v>
      </c>
      <c r="J44" s="488">
        <f t="shared" si="5"/>
        <v>858</v>
      </c>
      <c r="K44" s="488">
        <f t="shared" si="5"/>
        <v>809</v>
      </c>
      <c r="L44" s="488">
        <f t="shared" si="5"/>
        <v>895</v>
      </c>
      <c r="M44" s="1179"/>
    </row>
    <row r="45" spans="1:13" ht="3.75" customHeight="1" x14ac:dyDescent="0.2">
      <c r="A45" s="1180"/>
      <c r="B45" s="1180"/>
      <c r="C45" s="1180"/>
      <c r="D45" s="1180"/>
      <c r="E45" s="1180"/>
      <c r="F45" s="1180"/>
      <c r="G45" s="1180"/>
      <c r="H45" s="1180"/>
      <c r="I45" s="1180"/>
      <c r="J45" s="1180"/>
      <c r="K45" s="1180"/>
      <c r="L45" s="1180"/>
      <c r="M45" s="1180"/>
    </row>
    <row r="46" spans="1:13" ht="18.75" customHeight="1" x14ac:dyDescent="0.2">
      <c r="A46" s="2069" t="s">
        <v>803</v>
      </c>
      <c r="B46" s="2343" t="s">
        <v>735</v>
      </c>
      <c r="C46" s="2343"/>
      <c r="D46" s="2343"/>
      <c r="E46" s="2343"/>
      <c r="F46" s="2343"/>
      <c r="G46" s="2343"/>
      <c r="H46" s="2343"/>
      <c r="I46" s="2343"/>
      <c r="J46" s="2343"/>
      <c r="K46" s="2343"/>
      <c r="L46" s="2343"/>
      <c r="M46" s="2343"/>
    </row>
    <row r="47" spans="1:13" ht="55.5" customHeight="1" x14ac:dyDescent="0.2">
      <c r="A47" s="2069" t="s">
        <v>804</v>
      </c>
      <c r="B47" s="2343" t="s">
        <v>736</v>
      </c>
      <c r="C47" s="2343"/>
      <c r="D47" s="2343"/>
      <c r="E47" s="2343"/>
      <c r="F47" s="2343"/>
      <c r="G47" s="2343"/>
      <c r="H47" s="2343"/>
      <c r="I47" s="2343"/>
      <c r="J47" s="2343"/>
      <c r="K47" s="2343"/>
      <c r="L47" s="2343"/>
      <c r="M47" s="2343"/>
    </row>
  </sheetData>
  <mergeCells count="14">
    <mergeCell ref="A1:M1"/>
    <mergeCell ref="A11:C11"/>
    <mergeCell ref="B47:M47"/>
    <mergeCell ref="A3:C3"/>
    <mergeCell ref="B30:C30"/>
    <mergeCell ref="B9:C9"/>
    <mergeCell ref="B6:C6"/>
    <mergeCell ref="A5:C5"/>
    <mergeCell ref="B34:C34"/>
    <mergeCell ref="A31:C31"/>
    <mergeCell ref="A33:C33"/>
    <mergeCell ref="A44:C44"/>
    <mergeCell ref="B39:C39"/>
    <mergeCell ref="B46:M46"/>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zoomScaleNormal="100" zoomScaleSheetLayoutView="100" workbookViewId="0">
      <selection activeCell="B46" sqref="B46:Q46"/>
    </sheetView>
  </sheetViews>
  <sheetFormatPr defaultColWidth="9.140625" defaultRowHeight="12.75" x14ac:dyDescent="0.2"/>
  <cols>
    <col min="1" max="1" width="3.140625" style="1053" customWidth="1"/>
    <col min="2" max="2" width="63.140625" style="1053" customWidth="1"/>
    <col min="3" max="3" width="6" style="1110" customWidth="1"/>
    <col min="4" max="4" width="6" style="1111" customWidth="1"/>
    <col min="5" max="11" width="6" style="1053" customWidth="1"/>
    <col min="12" max="12" width="1.28515625" style="1053" customWidth="1"/>
    <col min="13" max="13" width="1.7109375" style="1111" customWidth="1"/>
    <col min="14" max="14" width="1.28515625" style="1111" customWidth="1"/>
    <col min="15" max="16" width="6" style="1053" customWidth="1"/>
    <col min="17" max="17" width="1.28515625" style="1053" customWidth="1"/>
    <col min="18" max="19" width="9.140625" style="1053" customWidth="1"/>
    <col min="20" max="20" width="9.140625" style="1054" customWidth="1"/>
    <col min="21" max="21" width="9.140625" style="1053" customWidth="1"/>
    <col min="22" max="16384" width="9.140625" style="1053"/>
  </cols>
  <sheetData>
    <row r="1" spans="1:20" s="1995" customFormat="1" ht="18" customHeight="1" x14ac:dyDescent="0.25">
      <c r="A1" s="2426" t="s">
        <v>819</v>
      </c>
      <c r="B1" s="2426"/>
      <c r="C1" s="2426"/>
      <c r="D1" s="2426"/>
      <c r="E1" s="2426"/>
      <c r="F1" s="2426"/>
      <c r="G1" s="2426"/>
      <c r="H1" s="2426"/>
      <c r="I1" s="2426"/>
      <c r="J1" s="2426"/>
      <c r="K1" s="2426"/>
      <c r="L1" s="2426"/>
      <c r="M1" s="2426"/>
      <c r="N1" s="2426"/>
      <c r="O1" s="2426"/>
      <c r="P1" s="2426"/>
      <c r="Q1" s="2426"/>
      <c r="T1" s="1996"/>
    </row>
    <row r="2" spans="1:20" s="1055" customFormat="1" ht="9.75" customHeight="1" x14ac:dyDescent="0.15">
      <c r="A2" s="2397"/>
      <c r="B2" s="2397"/>
      <c r="C2" s="2397"/>
      <c r="D2" s="2397"/>
      <c r="E2" s="2397"/>
      <c r="F2" s="2397"/>
      <c r="G2" s="2397"/>
      <c r="H2" s="2397"/>
      <c r="I2" s="2397"/>
      <c r="J2" s="2397"/>
      <c r="K2" s="2397"/>
      <c r="L2" s="2397"/>
      <c r="M2" s="2397"/>
      <c r="N2" s="2397"/>
      <c r="O2" s="2397"/>
      <c r="P2" s="2397"/>
      <c r="Q2" s="2397"/>
    </row>
    <row r="3" spans="1:20" ht="10.5" customHeight="1" x14ac:dyDescent="0.2">
      <c r="A3" s="2422" t="s">
        <v>480</v>
      </c>
      <c r="B3" s="2422"/>
      <c r="C3" s="1022"/>
      <c r="D3" s="2495"/>
      <c r="E3" s="2495"/>
      <c r="F3" s="2495"/>
      <c r="G3" s="2495"/>
      <c r="H3" s="2495"/>
      <c r="I3" s="2495"/>
      <c r="J3" s="2495"/>
      <c r="K3" s="2495"/>
      <c r="L3" s="1112"/>
      <c r="M3" s="1113"/>
      <c r="N3" s="1114"/>
      <c r="O3" s="1115" t="s">
        <v>584</v>
      </c>
      <c r="P3" s="1115" t="s">
        <v>22</v>
      </c>
      <c r="Q3" s="1116"/>
    </row>
    <row r="4" spans="1:20" ht="10.5" customHeight="1" x14ac:dyDescent="0.2">
      <c r="A4" s="1117"/>
      <c r="B4" s="1117"/>
      <c r="C4" s="1118" t="s">
        <v>726</v>
      </c>
      <c r="D4" s="1119" t="s">
        <v>662</v>
      </c>
      <c r="E4" s="1119" t="s">
        <v>633</v>
      </c>
      <c r="F4" s="1119" t="s">
        <v>580</v>
      </c>
      <c r="G4" s="1119" t="s">
        <v>225</v>
      </c>
      <c r="H4" s="1119" t="s">
        <v>481</v>
      </c>
      <c r="I4" s="1119" t="s">
        <v>482</v>
      </c>
      <c r="J4" s="1119" t="s">
        <v>483</v>
      </c>
      <c r="K4" s="1119" t="s">
        <v>484</v>
      </c>
      <c r="L4" s="1120"/>
      <c r="M4" s="1121"/>
      <c r="N4" s="1122"/>
      <c r="O4" s="1119" t="s">
        <v>23</v>
      </c>
      <c r="P4" s="1119" t="s">
        <v>23</v>
      </c>
      <c r="Q4" s="1123"/>
    </row>
    <row r="5" spans="1:20" s="1055" customFormat="1" ht="10.5" customHeight="1" x14ac:dyDescent="0.15">
      <c r="A5" s="1124"/>
      <c r="B5" s="1124"/>
      <c r="C5" s="1125"/>
      <c r="D5" s="1125"/>
      <c r="E5" s="1125"/>
      <c r="F5" s="1125"/>
      <c r="G5" s="1125"/>
      <c r="H5" s="1125"/>
      <c r="I5" s="1125"/>
      <c r="J5" s="1125"/>
      <c r="K5" s="1125"/>
      <c r="L5" s="1125"/>
      <c r="M5" s="1125"/>
      <c r="N5" s="1125"/>
      <c r="O5" s="1126"/>
      <c r="P5" s="1126"/>
      <c r="Q5" s="1127"/>
    </row>
    <row r="6" spans="1:20" ht="10.5" customHeight="1" x14ac:dyDescent="0.2">
      <c r="A6" s="2496" t="s">
        <v>338</v>
      </c>
      <c r="B6" s="2496"/>
      <c r="C6" s="1077"/>
      <c r="D6" s="1074"/>
      <c r="E6" s="1074"/>
      <c r="F6" s="1074"/>
      <c r="G6" s="1074"/>
      <c r="H6" s="1074"/>
      <c r="I6" s="1074"/>
      <c r="J6" s="1074"/>
      <c r="K6" s="1074"/>
      <c r="L6" s="1024"/>
      <c r="M6" s="1121"/>
      <c r="N6" s="1077"/>
      <c r="O6" s="1128"/>
      <c r="P6" s="1128"/>
      <c r="Q6" s="1129"/>
    </row>
    <row r="7" spans="1:20" ht="10.5" customHeight="1" x14ac:dyDescent="0.2">
      <c r="A7" s="1130"/>
      <c r="B7" s="1131" t="s">
        <v>339</v>
      </c>
      <c r="C7" s="1104"/>
      <c r="D7" s="1004"/>
      <c r="E7" s="1004"/>
      <c r="F7" s="1004"/>
      <c r="G7" s="1004"/>
      <c r="H7" s="1004"/>
      <c r="I7" s="1004"/>
      <c r="J7" s="1004"/>
      <c r="K7" s="1004"/>
      <c r="L7" s="1132"/>
      <c r="M7" s="1121"/>
      <c r="N7" s="1104"/>
      <c r="O7" s="1133"/>
      <c r="P7" s="1133"/>
      <c r="Q7" s="1134"/>
    </row>
    <row r="8" spans="1:20" ht="10.5" customHeight="1" x14ac:dyDescent="0.2">
      <c r="A8" s="1135"/>
      <c r="B8" s="1136" t="s">
        <v>139</v>
      </c>
      <c r="C8" s="996" t="s">
        <v>212</v>
      </c>
      <c r="D8" s="997" t="s">
        <v>212</v>
      </c>
      <c r="E8" s="997" t="s">
        <v>212</v>
      </c>
      <c r="F8" s="997" t="s">
        <v>212</v>
      </c>
      <c r="G8" s="997">
        <v>684</v>
      </c>
      <c r="H8" s="997">
        <v>690</v>
      </c>
      <c r="I8" s="997">
        <v>729</v>
      </c>
      <c r="J8" s="997">
        <v>714</v>
      </c>
      <c r="K8" s="997">
        <v>707</v>
      </c>
      <c r="L8" s="1083"/>
      <c r="M8" s="1076"/>
      <c r="N8" s="1084"/>
      <c r="O8" s="997">
        <v>684</v>
      </c>
      <c r="P8" s="997">
        <v>707</v>
      </c>
      <c r="Q8" s="1103"/>
    </row>
    <row r="9" spans="1:20" ht="11.25" customHeight="1" x14ac:dyDescent="0.2">
      <c r="A9" s="1135"/>
      <c r="B9" s="1136" t="s">
        <v>733</v>
      </c>
      <c r="C9" s="1033" t="s">
        <v>212</v>
      </c>
      <c r="D9" s="1034" t="s">
        <v>212</v>
      </c>
      <c r="E9" s="1034" t="s">
        <v>212</v>
      </c>
      <c r="F9" s="1034" t="s">
        <v>212</v>
      </c>
      <c r="G9" s="1034">
        <v>195</v>
      </c>
      <c r="H9" s="1034" t="s">
        <v>212</v>
      </c>
      <c r="I9" s="1034" t="s">
        <v>212</v>
      </c>
      <c r="J9" s="1034" t="s">
        <v>212</v>
      </c>
      <c r="K9" s="1034" t="s">
        <v>212</v>
      </c>
      <c r="L9" s="1080"/>
      <c r="M9" s="1076"/>
      <c r="N9" s="1081"/>
      <c r="O9" s="1034">
        <v>195</v>
      </c>
      <c r="P9" s="1034" t="s">
        <v>212</v>
      </c>
      <c r="Q9" s="1137"/>
    </row>
    <row r="10" spans="1:20" ht="10.5" customHeight="1" x14ac:dyDescent="0.2">
      <c r="A10" s="1135"/>
      <c r="B10" s="1136" t="s">
        <v>191</v>
      </c>
      <c r="C10" s="996">
        <f>D42</f>
        <v>859</v>
      </c>
      <c r="D10" s="997">
        <f>E42</f>
        <v>871</v>
      </c>
      <c r="E10" s="997">
        <v>883</v>
      </c>
      <c r="F10" s="997">
        <v>845</v>
      </c>
      <c r="G10" s="997">
        <f>SUM(G8:G9)</f>
        <v>879</v>
      </c>
      <c r="H10" s="997" t="s">
        <v>212</v>
      </c>
      <c r="I10" s="997" t="s">
        <v>212</v>
      </c>
      <c r="J10" s="997" t="s">
        <v>212</v>
      </c>
      <c r="K10" s="997" t="s">
        <v>212</v>
      </c>
      <c r="L10" s="1083"/>
      <c r="M10" s="1076"/>
      <c r="N10" s="1084"/>
      <c r="O10" s="997">
        <f>SUM(O8:O9)</f>
        <v>879</v>
      </c>
      <c r="P10" s="997" t="s">
        <v>212</v>
      </c>
      <c r="Q10" s="1138"/>
    </row>
    <row r="11" spans="1:20" ht="10.5" customHeight="1" x14ac:dyDescent="0.2">
      <c r="A11" s="1139"/>
      <c r="B11" s="1140"/>
      <c r="C11" s="1013"/>
      <c r="D11" s="1004"/>
      <c r="E11" s="1004"/>
      <c r="F11" s="1004"/>
      <c r="G11" s="1004"/>
      <c r="H11" s="1004"/>
      <c r="I11" s="1004"/>
      <c r="J11" s="1004"/>
      <c r="K11" s="1004"/>
      <c r="L11" s="1083"/>
      <c r="M11" s="1076"/>
      <c r="N11" s="1104"/>
      <c r="O11" s="1004"/>
      <c r="P11" s="1004"/>
      <c r="Q11" s="1138"/>
    </row>
    <row r="12" spans="1:20" ht="10.5" customHeight="1" x14ac:dyDescent="0.2">
      <c r="A12" s="1139"/>
      <c r="B12" s="1131" t="s">
        <v>340</v>
      </c>
      <c r="C12" s="1013"/>
      <c r="D12" s="1004"/>
      <c r="E12" s="1004"/>
      <c r="F12" s="1004"/>
      <c r="G12" s="1004"/>
      <c r="H12" s="1004"/>
      <c r="I12" s="1004"/>
      <c r="J12" s="1004"/>
      <c r="K12" s="1004"/>
      <c r="L12" s="1083"/>
      <c r="M12" s="1076"/>
      <c r="N12" s="1104"/>
      <c r="O12" s="1004"/>
      <c r="P12" s="1004"/>
      <c r="Q12" s="1138"/>
    </row>
    <row r="13" spans="1:20" ht="10.5" customHeight="1" x14ac:dyDescent="0.2">
      <c r="A13" s="1135"/>
      <c r="B13" s="1136" t="s">
        <v>139</v>
      </c>
      <c r="C13" s="996" t="s">
        <v>212</v>
      </c>
      <c r="D13" s="997" t="s">
        <v>212</v>
      </c>
      <c r="E13" s="997" t="s">
        <v>212</v>
      </c>
      <c r="F13" s="997" t="s">
        <v>212</v>
      </c>
      <c r="G13" s="997">
        <v>626</v>
      </c>
      <c r="H13" s="997">
        <v>654</v>
      </c>
      <c r="I13" s="997">
        <v>604</v>
      </c>
      <c r="J13" s="997">
        <v>704</v>
      </c>
      <c r="K13" s="997">
        <v>951</v>
      </c>
      <c r="L13" s="1083"/>
      <c r="M13" s="1076"/>
      <c r="N13" s="1084"/>
      <c r="O13" s="997">
        <v>626</v>
      </c>
      <c r="P13" s="997">
        <v>951</v>
      </c>
      <c r="Q13" s="1138"/>
    </row>
    <row r="14" spans="1:20" ht="11.25" customHeight="1" x14ac:dyDescent="0.2">
      <c r="A14" s="1135"/>
      <c r="B14" s="1136" t="s">
        <v>733</v>
      </c>
      <c r="C14" s="1033" t="s">
        <v>212</v>
      </c>
      <c r="D14" s="1034" t="s">
        <v>212</v>
      </c>
      <c r="E14" s="1034" t="s">
        <v>212</v>
      </c>
      <c r="F14" s="1034" t="s">
        <v>212</v>
      </c>
      <c r="G14" s="1034">
        <v>27</v>
      </c>
      <c r="H14" s="1034" t="s">
        <v>212</v>
      </c>
      <c r="I14" s="1034" t="s">
        <v>212</v>
      </c>
      <c r="J14" s="1034" t="s">
        <v>212</v>
      </c>
      <c r="K14" s="1034" t="s">
        <v>212</v>
      </c>
      <c r="L14" s="1080"/>
      <c r="M14" s="1076"/>
      <c r="N14" s="1081"/>
      <c r="O14" s="1034">
        <v>27</v>
      </c>
      <c r="P14" s="1034" t="s">
        <v>212</v>
      </c>
      <c r="Q14" s="1137"/>
    </row>
    <row r="15" spans="1:20" ht="10.5" customHeight="1" x14ac:dyDescent="0.2">
      <c r="A15" s="1135"/>
      <c r="B15" s="1136" t="s">
        <v>191</v>
      </c>
      <c r="C15" s="996">
        <f>D43</f>
        <v>621</v>
      </c>
      <c r="D15" s="997">
        <f>E43</f>
        <v>781</v>
      </c>
      <c r="E15" s="997">
        <v>640</v>
      </c>
      <c r="F15" s="997">
        <v>629</v>
      </c>
      <c r="G15" s="997">
        <f>SUM(G13:G14)</f>
        <v>653</v>
      </c>
      <c r="H15" s="997" t="s">
        <v>212</v>
      </c>
      <c r="I15" s="997" t="s">
        <v>212</v>
      </c>
      <c r="J15" s="997" t="s">
        <v>212</v>
      </c>
      <c r="K15" s="997" t="s">
        <v>212</v>
      </c>
      <c r="L15" s="1083"/>
      <c r="M15" s="1076"/>
      <c r="N15" s="1084"/>
      <c r="O15" s="997">
        <f>SUM(O13:O14)</f>
        <v>653</v>
      </c>
      <c r="P15" s="997" t="s">
        <v>212</v>
      </c>
      <c r="Q15" s="1103"/>
    </row>
    <row r="16" spans="1:20" ht="10.5" customHeight="1" x14ac:dyDescent="0.2">
      <c r="A16" s="1141"/>
      <c r="B16" s="1141"/>
      <c r="C16" s="1007">
        <f>C15+C10</f>
        <v>1480</v>
      </c>
      <c r="D16" s="2035">
        <f>D15+D10</f>
        <v>1652</v>
      </c>
      <c r="E16" s="2035">
        <f>E15+E10</f>
        <v>1523</v>
      </c>
      <c r="F16" s="2035">
        <f>F15+F10</f>
        <v>1474</v>
      </c>
      <c r="G16" s="2035">
        <f>G15+G10</f>
        <v>1532</v>
      </c>
      <c r="H16" s="2035">
        <f>H13+H8</f>
        <v>1344</v>
      </c>
      <c r="I16" s="2035">
        <f t="shared" ref="I16:K16" si="0">I13+I8</f>
        <v>1333</v>
      </c>
      <c r="J16" s="2035">
        <f t="shared" si="0"/>
        <v>1418</v>
      </c>
      <c r="K16" s="2035">
        <f t="shared" si="0"/>
        <v>1658</v>
      </c>
      <c r="L16" s="1142"/>
      <c r="M16" s="1076"/>
      <c r="N16" s="1143"/>
      <c r="O16" s="1008">
        <f>O15+O10</f>
        <v>1532</v>
      </c>
      <c r="P16" s="1008">
        <f t="shared" ref="P16" si="1">P13+P8</f>
        <v>1658</v>
      </c>
      <c r="Q16" s="1102"/>
    </row>
    <row r="17" spans="1:17" ht="10.5" customHeight="1" x14ac:dyDescent="0.2">
      <c r="A17" s="2496" t="s">
        <v>341</v>
      </c>
      <c r="B17" s="2496"/>
      <c r="C17" s="1013"/>
      <c r="D17" s="1004"/>
      <c r="E17" s="1004"/>
      <c r="F17" s="1004"/>
      <c r="G17" s="1004"/>
      <c r="H17" s="1004"/>
      <c r="I17" s="1004"/>
      <c r="J17" s="1004"/>
      <c r="K17" s="1004"/>
      <c r="L17" s="1083"/>
      <c r="M17" s="1076"/>
      <c r="N17" s="1104"/>
      <c r="O17" s="1004"/>
      <c r="P17" s="1004"/>
      <c r="Q17" s="1092"/>
    </row>
    <row r="18" spans="1:17" ht="13.5" customHeight="1" x14ac:dyDescent="0.2">
      <c r="A18" s="1135"/>
      <c r="B18" s="1136" t="s">
        <v>820</v>
      </c>
      <c r="C18" s="996">
        <v>494</v>
      </c>
      <c r="D18" s="997">
        <v>461</v>
      </c>
      <c r="E18" s="997">
        <v>489</v>
      </c>
      <c r="F18" s="997">
        <v>498</v>
      </c>
      <c r="G18" s="997">
        <v>459</v>
      </c>
      <c r="H18" s="997">
        <v>329</v>
      </c>
      <c r="I18" s="997">
        <v>339</v>
      </c>
      <c r="J18" s="997">
        <v>349</v>
      </c>
      <c r="K18" s="997">
        <v>351</v>
      </c>
      <c r="L18" s="1083"/>
      <c r="M18" s="1076"/>
      <c r="N18" s="1084"/>
      <c r="O18" s="997">
        <v>1907</v>
      </c>
      <c r="P18" s="997">
        <v>1368</v>
      </c>
      <c r="Q18" s="1092"/>
    </row>
    <row r="19" spans="1:17" ht="10.5" customHeight="1" x14ac:dyDescent="0.2">
      <c r="A19" s="1135"/>
      <c r="B19" s="1136" t="s">
        <v>103</v>
      </c>
      <c r="C19" s="1013">
        <v>428</v>
      </c>
      <c r="D19" s="1004">
        <v>107</v>
      </c>
      <c r="E19" s="1004">
        <v>282</v>
      </c>
      <c r="F19" s="1004">
        <v>126</v>
      </c>
      <c r="G19" s="1004">
        <v>44</v>
      </c>
      <c r="H19" s="1004">
        <v>87</v>
      </c>
      <c r="I19" s="1004">
        <v>134</v>
      </c>
      <c r="J19" s="1004">
        <v>40</v>
      </c>
      <c r="K19" s="1004">
        <v>85</v>
      </c>
      <c r="L19" s="1083"/>
      <c r="M19" s="1076"/>
      <c r="N19" s="1104"/>
      <c r="O19" s="1004">
        <v>559</v>
      </c>
      <c r="P19" s="1004">
        <v>346</v>
      </c>
      <c r="Q19" s="1092"/>
    </row>
    <row r="20" spans="1:17" ht="10.5" customHeight="1" x14ac:dyDescent="0.2">
      <c r="A20" s="1141"/>
      <c r="B20" s="1141"/>
      <c r="C20" s="1007">
        <f>SUM(C18:C19)</f>
        <v>922</v>
      </c>
      <c r="D20" s="2035">
        <f>SUM(D18:D19)</f>
        <v>568</v>
      </c>
      <c r="E20" s="2035">
        <f>SUM(E18:E19)</f>
        <v>771</v>
      </c>
      <c r="F20" s="2035">
        <f>SUM(F18:F19)</f>
        <v>624</v>
      </c>
      <c r="G20" s="2035">
        <f>SUM(G18:G19)</f>
        <v>503</v>
      </c>
      <c r="H20" s="2035">
        <f t="shared" ref="H20" si="2">SUM(H18:H19)</f>
        <v>416</v>
      </c>
      <c r="I20" s="2035">
        <f t="shared" ref="I20" si="3">SUM(I18:I19)</f>
        <v>473</v>
      </c>
      <c r="J20" s="2035">
        <f t="shared" ref="J20" si="4">SUM(J18:J19)</f>
        <v>389</v>
      </c>
      <c r="K20" s="2035">
        <f t="shared" ref="K20" si="5">SUM(K18:K19)</f>
        <v>436</v>
      </c>
      <c r="L20" s="1142"/>
      <c r="M20" s="1076"/>
      <c r="N20" s="1143"/>
      <c r="O20" s="1008">
        <f t="shared" ref="O20" si="6">SUM(O18:O19)</f>
        <v>2466</v>
      </c>
      <c r="P20" s="1008">
        <f t="shared" ref="P20" si="7">SUM(P18:P19)</f>
        <v>1714</v>
      </c>
      <c r="Q20" s="1102"/>
    </row>
    <row r="21" spans="1:17" ht="10.5" customHeight="1" x14ac:dyDescent="0.2">
      <c r="A21" s="2496" t="s">
        <v>714</v>
      </c>
      <c r="B21" s="2496"/>
      <c r="C21" s="1013"/>
      <c r="D21" s="1004"/>
      <c r="E21" s="1004"/>
      <c r="F21" s="1004"/>
      <c r="G21" s="1004"/>
      <c r="H21" s="1004"/>
      <c r="I21" s="1004"/>
      <c r="J21" s="1004"/>
      <c r="K21" s="1004"/>
      <c r="L21" s="1083"/>
      <c r="M21" s="1076"/>
      <c r="N21" s="1104"/>
      <c r="O21" s="1004"/>
      <c r="P21" s="1004"/>
      <c r="Q21" s="1092"/>
    </row>
    <row r="22" spans="1:17" ht="10.5" customHeight="1" x14ac:dyDescent="0.2">
      <c r="A22" s="1135"/>
      <c r="B22" s="1136" t="s">
        <v>318</v>
      </c>
      <c r="C22" s="996">
        <v>-87</v>
      </c>
      <c r="D22" s="997">
        <v>-116</v>
      </c>
      <c r="E22" s="997">
        <v>-135</v>
      </c>
      <c r="F22" s="997">
        <v>-115</v>
      </c>
      <c r="G22" s="997">
        <v>-97</v>
      </c>
      <c r="H22" s="997">
        <v>-43</v>
      </c>
      <c r="I22" s="997">
        <v>-38</v>
      </c>
      <c r="J22" s="997">
        <v>-36</v>
      </c>
      <c r="K22" s="997">
        <v>-40</v>
      </c>
      <c r="L22" s="1083"/>
      <c r="M22" s="1076"/>
      <c r="N22" s="1084"/>
      <c r="O22" s="997">
        <v>-463</v>
      </c>
      <c r="P22" s="997">
        <v>-157</v>
      </c>
      <c r="Q22" s="1092"/>
    </row>
    <row r="23" spans="1:17" ht="10.5" customHeight="1" x14ac:dyDescent="0.2">
      <c r="A23" s="1135"/>
      <c r="B23" s="1136" t="s">
        <v>103</v>
      </c>
      <c r="C23" s="1013">
        <v>-21</v>
      </c>
      <c r="D23" s="1004">
        <v>-43</v>
      </c>
      <c r="E23" s="1004">
        <v>-40</v>
      </c>
      <c r="F23" s="1004">
        <v>-27</v>
      </c>
      <c r="G23" s="1004">
        <v>0</v>
      </c>
      <c r="H23" s="1004">
        <v>-10</v>
      </c>
      <c r="I23" s="1004">
        <v>-12</v>
      </c>
      <c r="J23" s="1004">
        <v>-1</v>
      </c>
      <c r="K23" s="1004">
        <v>-19</v>
      </c>
      <c r="L23" s="1083"/>
      <c r="M23" s="1076"/>
      <c r="N23" s="1104"/>
      <c r="O23" s="1004">
        <v>-110</v>
      </c>
      <c r="P23" s="1004">
        <v>-42</v>
      </c>
      <c r="Q23" s="1092"/>
    </row>
    <row r="24" spans="1:17" ht="10.5" customHeight="1" x14ac:dyDescent="0.2">
      <c r="A24" s="1141"/>
      <c r="B24" s="1141"/>
      <c r="C24" s="1007">
        <f>SUM(C22:C23)</f>
        <v>-108</v>
      </c>
      <c r="D24" s="2035">
        <f>SUM(D22:D23)</f>
        <v>-159</v>
      </c>
      <c r="E24" s="2035">
        <f>SUM(E22:E23)</f>
        <v>-175</v>
      </c>
      <c r="F24" s="2035">
        <f>SUM(F22:F23)</f>
        <v>-142</v>
      </c>
      <c r="G24" s="2035">
        <f>SUM(G22:G23)</f>
        <v>-97</v>
      </c>
      <c r="H24" s="2035">
        <f t="shared" ref="H24" si="8">SUM(H22:H23)</f>
        <v>-53</v>
      </c>
      <c r="I24" s="2035">
        <f t="shared" ref="I24" si="9">SUM(I22:I23)</f>
        <v>-50</v>
      </c>
      <c r="J24" s="2035">
        <f t="shared" ref="J24" si="10">SUM(J22:J23)</f>
        <v>-37</v>
      </c>
      <c r="K24" s="2035">
        <f t="shared" ref="K24" si="11">SUM(K22:K23)</f>
        <v>-59</v>
      </c>
      <c r="L24" s="1142"/>
      <c r="M24" s="1076"/>
      <c r="N24" s="1143"/>
      <c r="O24" s="1008">
        <f t="shared" ref="O24" si="12">SUM(O22:O23)</f>
        <v>-573</v>
      </c>
      <c r="P24" s="1008">
        <f t="shared" ref="P24" si="13">SUM(P22:P23)</f>
        <v>-199</v>
      </c>
      <c r="Q24" s="1102"/>
    </row>
    <row r="25" spans="1:17" ht="10.5" customHeight="1" x14ac:dyDescent="0.2">
      <c r="A25" s="2496" t="s">
        <v>821</v>
      </c>
      <c r="B25" s="2496"/>
      <c r="C25" s="1073"/>
      <c r="D25" s="1074"/>
      <c r="E25" s="1074"/>
      <c r="F25" s="1074"/>
      <c r="G25" s="1074"/>
      <c r="H25" s="1004"/>
      <c r="I25" s="1004"/>
      <c r="J25" s="1004"/>
      <c r="K25" s="1004"/>
      <c r="L25" s="1083"/>
      <c r="M25" s="1076"/>
      <c r="N25" s="1104"/>
      <c r="O25" s="1004"/>
      <c r="P25" s="1004"/>
      <c r="Q25" s="1092"/>
    </row>
    <row r="26" spans="1:17" ht="10.5" customHeight="1" x14ac:dyDescent="0.2">
      <c r="A26" s="1135"/>
      <c r="B26" s="1136" t="s">
        <v>318</v>
      </c>
      <c r="C26" s="996">
        <v>-122</v>
      </c>
      <c r="D26" s="997">
        <v>-123</v>
      </c>
      <c r="E26" s="997">
        <v>-129</v>
      </c>
      <c r="F26" s="997">
        <v>-121</v>
      </c>
      <c r="G26" s="997">
        <v>-159</v>
      </c>
      <c r="H26" s="997">
        <v>-74</v>
      </c>
      <c r="I26" s="997">
        <v>-93</v>
      </c>
      <c r="J26" s="997">
        <v>-82</v>
      </c>
      <c r="K26" s="997">
        <v>-61</v>
      </c>
      <c r="L26" s="1083"/>
      <c r="M26" s="1076"/>
      <c r="N26" s="1084"/>
      <c r="O26" s="997">
        <v>-532</v>
      </c>
      <c r="P26" s="997">
        <v>-310</v>
      </c>
      <c r="Q26" s="1092"/>
    </row>
    <row r="27" spans="1:17" ht="10.5" customHeight="1" x14ac:dyDescent="0.2">
      <c r="A27" s="1135"/>
      <c r="B27" s="1136" t="s">
        <v>822</v>
      </c>
      <c r="C27" s="1013">
        <v>-102</v>
      </c>
      <c r="D27" s="1004">
        <v>-200</v>
      </c>
      <c r="E27" s="1004">
        <v>-76</v>
      </c>
      <c r="F27" s="1004">
        <v>-63</v>
      </c>
      <c r="G27" s="1004">
        <v>-33</v>
      </c>
      <c r="H27" s="1004">
        <v>-85</v>
      </c>
      <c r="I27" s="1004">
        <v>-107</v>
      </c>
      <c r="J27" s="1004">
        <v>-131</v>
      </c>
      <c r="K27" s="1004">
        <v>-252</v>
      </c>
      <c r="L27" s="1083"/>
      <c r="M27" s="1076"/>
      <c r="N27" s="1104"/>
      <c r="O27" s="1004">
        <v>-372</v>
      </c>
      <c r="P27" s="1004">
        <v>-575</v>
      </c>
      <c r="Q27" s="1092"/>
    </row>
    <row r="28" spans="1:17" ht="10.5" customHeight="1" x14ac:dyDescent="0.2">
      <c r="A28" s="1141"/>
      <c r="B28" s="1141"/>
      <c r="C28" s="1007">
        <f>SUM(C26:C27)</f>
        <v>-224</v>
      </c>
      <c r="D28" s="2035">
        <f>SUM(D26:D27)</f>
        <v>-323</v>
      </c>
      <c r="E28" s="2035">
        <f>SUM(E26:E27)</f>
        <v>-205</v>
      </c>
      <c r="F28" s="2035">
        <f>SUM(F26:F27)</f>
        <v>-184</v>
      </c>
      <c r="G28" s="2035">
        <f>SUM(G26:G27)</f>
        <v>-192</v>
      </c>
      <c r="H28" s="2035">
        <f t="shared" ref="H28" si="14">SUM(H26:H27)</f>
        <v>-159</v>
      </c>
      <c r="I28" s="2035">
        <f t="shared" ref="I28" si="15">SUM(I26:I27)</f>
        <v>-200</v>
      </c>
      <c r="J28" s="2035">
        <f t="shared" ref="J28" si="16">SUM(J26:J27)</f>
        <v>-213</v>
      </c>
      <c r="K28" s="2035">
        <f t="shared" ref="K28" si="17">SUM(K26:K27)</f>
        <v>-313</v>
      </c>
      <c r="L28" s="1142"/>
      <c r="M28" s="1076"/>
      <c r="N28" s="1143"/>
      <c r="O28" s="1008">
        <f t="shared" ref="O28" si="18">SUM(O26:O27)</f>
        <v>-904</v>
      </c>
      <c r="P28" s="1008">
        <f t="shared" ref="P28" si="19">SUM(P26:P27)</f>
        <v>-885</v>
      </c>
      <c r="Q28" s="1102"/>
    </row>
    <row r="29" spans="1:17" ht="10.5" customHeight="1" x14ac:dyDescent="0.2">
      <c r="A29" s="2496" t="s">
        <v>342</v>
      </c>
      <c r="B29" s="2496"/>
      <c r="C29" s="1013"/>
      <c r="D29" s="1004"/>
      <c r="E29" s="1004"/>
      <c r="F29" s="1004"/>
      <c r="G29" s="1004"/>
      <c r="H29" s="1004"/>
      <c r="I29" s="1004"/>
      <c r="J29" s="1004"/>
      <c r="K29" s="1004"/>
      <c r="L29" s="1083"/>
      <c r="M29" s="1076"/>
      <c r="N29" s="1104"/>
      <c r="O29" s="1004"/>
      <c r="P29" s="1004"/>
      <c r="Q29" s="1092"/>
    </row>
    <row r="30" spans="1:17" ht="15" customHeight="1" x14ac:dyDescent="0.2">
      <c r="A30" s="1135"/>
      <c r="B30" s="1136" t="s">
        <v>820</v>
      </c>
      <c r="C30" s="996">
        <v>-226</v>
      </c>
      <c r="D30" s="997">
        <v>-237</v>
      </c>
      <c r="E30" s="997">
        <v>-240</v>
      </c>
      <c r="F30" s="997">
        <v>-233</v>
      </c>
      <c r="G30" s="997">
        <v>-224</v>
      </c>
      <c r="H30" s="997">
        <v>-229</v>
      </c>
      <c r="I30" s="997">
        <v>-233</v>
      </c>
      <c r="J30" s="997">
        <v>-230</v>
      </c>
      <c r="K30" s="997">
        <v>-234</v>
      </c>
      <c r="L30" s="1083"/>
      <c r="M30" s="1076"/>
      <c r="N30" s="1084"/>
      <c r="O30" s="997">
        <v>-934</v>
      </c>
      <c r="P30" s="997">
        <v>-926</v>
      </c>
      <c r="Q30" s="1092"/>
    </row>
    <row r="31" spans="1:17" ht="10.5" customHeight="1" x14ac:dyDescent="0.2">
      <c r="A31" s="1135"/>
      <c r="B31" s="1136" t="s">
        <v>103</v>
      </c>
      <c r="C31" s="1013">
        <v>-48</v>
      </c>
      <c r="D31" s="1004">
        <v>-30</v>
      </c>
      <c r="E31" s="1004">
        <v>-31</v>
      </c>
      <c r="F31" s="1004">
        <v>-44</v>
      </c>
      <c r="G31" s="1004">
        <v>-11</v>
      </c>
      <c r="H31" s="1004">
        <v>-39</v>
      </c>
      <c r="I31" s="1004">
        <v>-18</v>
      </c>
      <c r="J31" s="1004">
        <v>-28</v>
      </c>
      <c r="K31" s="1004">
        <v>-46</v>
      </c>
      <c r="L31" s="1083"/>
      <c r="M31" s="1076"/>
      <c r="N31" s="1104"/>
      <c r="O31" s="1004">
        <v>-116</v>
      </c>
      <c r="P31" s="1004">
        <v>-131</v>
      </c>
      <c r="Q31" s="1092"/>
    </row>
    <row r="32" spans="1:17" ht="10.5" customHeight="1" x14ac:dyDescent="0.2">
      <c r="A32" s="1141"/>
      <c r="B32" s="1141"/>
      <c r="C32" s="1007">
        <f>SUM(C30:C31)</f>
        <v>-274</v>
      </c>
      <c r="D32" s="2035">
        <f>SUM(D30:D31)</f>
        <v>-267</v>
      </c>
      <c r="E32" s="2035">
        <f>SUM(E30:E31)</f>
        <v>-271</v>
      </c>
      <c r="F32" s="2035">
        <f>SUM(F30:F31)</f>
        <v>-277</v>
      </c>
      <c r="G32" s="2035">
        <f>SUM(G30:G31)</f>
        <v>-235</v>
      </c>
      <c r="H32" s="2035">
        <f t="shared" ref="H32" si="20">SUM(H30:H31)</f>
        <v>-268</v>
      </c>
      <c r="I32" s="2035">
        <f t="shared" ref="I32" si="21">SUM(I30:I31)</f>
        <v>-251</v>
      </c>
      <c r="J32" s="2035">
        <f t="shared" ref="J32" si="22">SUM(J30:J31)</f>
        <v>-258</v>
      </c>
      <c r="K32" s="2035">
        <f t="shared" ref="K32" si="23">SUM(K30:K31)</f>
        <v>-280</v>
      </c>
      <c r="L32" s="1142"/>
      <c r="M32" s="1076"/>
      <c r="N32" s="1143"/>
      <c r="O32" s="1008">
        <f t="shared" ref="O32" si="24">SUM(O30:O31)</f>
        <v>-1050</v>
      </c>
      <c r="P32" s="1008">
        <f t="shared" ref="P32" si="25">SUM(P30:P31)</f>
        <v>-1057</v>
      </c>
      <c r="Q32" s="1102"/>
    </row>
    <row r="33" spans="1:17" ht="10.5" customHeight="1" x14ac:dyDescent="0.2">
      <c r="A33" s="2496" t="s">
        <v>343</v>
      </c>
      <c r="B33" s="2496"/>
      <c r="C33" s="1013"/>
      <c r="D33" s="1004"/>
      <c r="E33" s="1004"/>
      <c r="F33" s="1004"/>
      <c r="G33" s="1004"/>
      <c r="H33" s="1004"/>
      <c r="I33" s="1004"/>
      <c r="J33" s="1004"/>
      <c r="K33" s="1004"/>
      <c r="L33" s="1083"/>
      <c r="M33" s="1076"/>
      <c r="N33" s="1104"/>
      <c r="O33" s="1004"/>
      <c r="P33" s="1004"/>
      <c r="Q33" s="1092"/>
    </row>
    <row r="34" spans="1:17" ht="10.5" customHeight="1" x14ac:dyDescent="0.2">
      <c r="A34" s="1135"/>
      <c r="B34" s="1136" t="s">
        <v>318</v>
      </c>
      <c r="C34" s="996">
        <v>0</v>
      </c>
      <c r="D34" s="997">
        <v>0</v>
      </c>
      <c r="E34" s="997">
        <v>0</v>
      </c>
      <c r="F34" s="997">
        <v>0</v>
      </c>
      <c r="G34" s="997">
        <v>0</v>
      </c>
      <c r="H34" s="997">
        <v>0</v>
      </c>
      <c r="I34" s="997">
        <v>12</v>
      </c>
      <c r="J34" s="997">
        <v>0</v>
      </c>
      <c r="K34" s="997">
        <v>0</v>
      </c>
      <c r="L34" s="1083"/>
      <c r="M34" s="1076"/>
      <c r="N34" s="1084"/>
      <c r="O34" s="997">
        <v>0</v>
      </c>
      <c r="P34" s="997">
        <v>12</v>
      </c>
      <c r="Q34" s="1092"/>
    </row>
    <row r="35" spans="1:17" ht="10.5" customHeight="1" x14ac:dyDescent="0.2">
      <c r="A35" s="1135"/>
      <c r="B35" s="1136" t="s">
        <v>103</v>
      </c>
      <c r="C35" s="1013">
        <v>0</v>
      </c>
      <c r="D35" s="1004">
        <v>0</v>
      </c>
      <c r="E35" s="1004">
        <v>0</v>
      </c>
      <c r="F35" s="1004">
        <v>0</v>
      </c>
      <c r="G35" s="1004">
        <v>0</v>
      </c>
      <c r="H35" s="1004">
        <v>0</v>
      </c>
      <c r="I35" s="1004">
        <v>93</v>
      </c>
      <c r="J35" s="1004">
        <v>0</v>
      </c>
      <c r="K35" s="1004">
        <v>0</v>
      </c>
      <c r="L35" s="1083"/>
      <c r="M35" s="1076"/>
      <c r="N35" s="1104"/>
      <c r="O35" s="997">
        <v>0</v>
      </c>
      <c r="P35" s="997">
        <v>93</v>
      </c>
      <c r="Q35" s="1092"/>
    </row>
    <row r="36" spans="1:17" ht="10.5" customHeight="1" x14ac:dyDescent="0.2">
      <c r="A36" s="1141"/>
      <c r="B36" s="1141"/>
      <c r="C36" s="1007">
        <f>SUM(C34:C35)</f>
        <v>0</v>
      </c>
      <c r="D36" s="2035">
        <f>SUM(D34:D35)</f>
        <v>0</v>
      </c>
      <c r="E36" s="2035">
        <f>SUM(E34:E35)</f>
        <v>0</v>
      </c>
      <c r="F36" s="2035">
        <f>SUM(F34:F35)</f>
        <v>0</v>
      </c>
      <c r="G36" s="2035">
        <f>SUM(G34:G35)</f>
        <v>0</v>
      </c>
      <c r="H36" s="2035">
        <f t="shared" ref="H36" si="26">SUM(H34:H35)</f>
        <v>0</v>
      </c>
      <c r="I36" s="2035">
        <f t="shared" ref="I36" si="27">SUM(I34:I35)</f>
        <v>105</v>
      </c>
      <c r="J36" s="2035">
        <f t="shared" ref="J36" si="28">SUM(J34:J35)</f>
        <v>0</v>
      </c>
      <c r="K36" s="2035">
        <f t="shared" ref="K36" si="29">SUM(K34:K35)</f>
        <v>0</v>
      </c>
      <c r="L36" s="1142"/>
      <c r="M36" s="1076"/>
      <c r="N36" s="1143"/>
      <c r="O36" s="1008">
        <f t="shared" ref="O36" si="30">SUM(O34:O35)</f>
        <v>0</v>
      </c>
      <c r="P36" s="1008">
        <f t="shared" ref="P36" si="31">SUM(P34:P35)</f>
        <v>105</v>
      </c>
      <c r="Q36" s="1102"/>
    </row>
    <row r="37" spans="1:17" ht="10.5" customHeight="1" x14ac:dyDescent="0.2">
      <c r="A37" s="2496" t="s">
        <v>344</v>
      </c>
      <c r="B37" s="2496"/>
      <c r="C37" s="1013"/>
      <c r="D37" s="1004"/>
      <c r="E37" s="1004"/>
      <c r="F37" s="1004"/>
      <c r="G37" s="1004"/>
      <c r="H37" s="1004"/>
      <c r="I37" s="1004"/>
      <c r="J37" s="1004"/>
      <c r="K37" s="1004"/>
      <c r="L37" s="1083"/>
      <c r="M37" s="1076"/>
      <c r="N37" s="1104"/>
      <c r="O37" s="1004"/>
      <c r="P37" s="1004"/>
      <c r="Q37" s="1092"/>
    </row>
    <row r="38" spans="1:17" ht="10.5" customHeight="1" x14ac:dyDescent="0.2">
      <c r="A38" s="1135"/>
      <c r="B38" s="1136" t="s">
        <v>318</v>
      </c>
      <c r="C38" s="996">
        <v>-1</v>
      </c>
      <c r="D38" s="997">
        <v>3</v>
      </c>
      <c r="E38" s="997">
        <v>3</v>
      </c>
      <c r="F38" s="997">
        <v>9</v>
      </c>
      <c r="G38" s="997">
        <v>-13</v>
      </c>
      <c r="H38" s="997">
        <v>11</v>
      </c>
      <c r="I38" s="997">
        <v>-26</v>
      </c>
      <c r="J38" s="997">
        <v>14</v>
      </c>
      <c r="K38" s="997">
        <v>-9</v>
      </c>
      <c r="L38" s="1083"/>
      <c r="M38" s="1076"/>
      <c r="N38" s="1084"/>
      <c r="O38" s="997">
        <v>2</v>
      </c>
      <c r="P38" s="997">
        <v>-10</v>
      </c>
      <c r="Q38" s="1092"/>
    </row>
    <row r="39" spans="1:17" ht="10.5" customHeight="1" x14ac:dyDescent="0.2">
      <c r="A39" s="1135"/>
      <c r="B39" s="1136" t="s">
        <v>103</v>
      </c>
      <c r="C39" s="1013">
        <v>-1</v>
      </c>
      <c r="D39" s="1004">
        <v>6</v>
      </c>
      <c r="E39" s="1004">
        <v>6</v>
      </c>
      <c r="F39" s="1004">
        <v>19</v>
      </c>
      <c r="G39" s="1004">
        <v>-24</v>
      </c>
      <c r="H39" s="1004">
        <v>19</v>
      </c>
      <c r="I39" s="1004">
        <v>-40</v>
      </c>
      <c r="J39" s="1004">
        <v>20</v>
      </c>
      <c r="K39" s="1004">
        <v>-15</v>
      </c>
      <c r="L39" s="1083"/>
      <c r="M39" s="1076"/>
      <c r="N39" s="1104"/>
      <c r="O39" s="1004">
        <v>7</v>
      </c>
      <c r="P39" s="1004">
        <v>-16</v>
      </c>
      <c r="Q39" s="1092"/>
    </row>
    <row r="40" spans="1:17" ht="10.5" customHeight="1" x14ac:dyDescent="0.2">
      <c r="A40" s="1141"/>
      <c r="B40" s="1141"/>
      <c r="C40" s="1007">
        <f>SUM(C38:C39)</f>
        <v>-2</v>
      </c>
      <c r="D40" s="2035">
        <f>SUM(D38:D39)</f>
        <v>9</v>
      </c>
      <c r="E40" s="2035">
        <f>SUM(E38:E39)</f>
        <v>9</v>
      </c>
      <c r="F40" s="2035">
        <f>SUM(F38:F39)</f>
        <v>28</v>
      </c>
      <c r="G40" s="2035">
        <f>SUM(G38:G39)</f>
        <v>-37</v>
      </c>
      <c r="H40" s="2035">
        <f t="shared" ref="H40" si="32">SUM(H38:H39)</f>
        <v>30</v>
      </c>
      <c r="I40" s="2035">
        <f t="shared" ref="I40" si="33">SUM(I38:I39)</f>
        <v>-66</v>
      </c>
      <c r="J40" s="2035">
        <f t="shared" ref="J40" si="34">SUM(J38:J39)</f>
        <v>34</v>
      </c>
      <c r="K40" s="2035">
        <f t="shared" ref="K40" si="35">SUM(K38:K39)</f>
        <v>-24</v>
      </c>
      <c r="L40" s="1142"/>
      <c r="M40" s="1076"/>
      <c r="N40" s="1143"/>
      <c r="O40" s="1008">
        <f t="shared" ref="O40" si="36">SUM(O38:O39)</f>
        <v>9</v>
      </c>
      <c r="P40" s="1008">
        <f t="shared" ref="P40" si="37">SUM(P38:P39)</f>
        <v>-26</v>
      </c>
      <c r="Q40" s="1102"/>
    </row>
    <row r="41" spans="1:17" ht="10.5" customHeight="1" x14ac:dyDescent="0.2">
      <c r="A41" s="2496" t="s">
        <v>345</v>
      </c>
      <c r="B41" s="2496"/>
      <c r="C41" s="1013"/>
      <c r="D41" s="1004"/>
      <c r="E41" s="1004"/>
      <c r="F41" s="1004"/>
      <c r="G41" s="1004"/>
      <c r="H41" s="1004"/>
      <c r="I41" s="1004"/>
      <c r="J41" s="1004"/>
      <c r="K41" s="1004"/>
      <c r="L41" s="1083"/>
      <c r="M41" s="1076"/>
      <c r="N41" s="1104"/>
      <c r="O41" s="1004"/>
      <c r="P41" s="1004"/>
      <c r="Q41" s="1092"/>
    </row>
    <row r="42" spans="1:17" ht="10.5" customHeight="1" x14ac:dyDescent="0.2">
      <c r="A42" s="1135"/>
      <c r="B42" s="1136" t="s">
        <v>318</v>
      </c>
      <c r="C42" s="996">
        <f>C38+C34+C30+C26+C22+C18+C10</f>
        <v>917</v>
      </c>
      <c r="D42" s="997">
        <f>D38+D34+D30+D26+D22+D18+D10</f>
        <v>859</v>
      </c>
      <c r="E42" s="997">
        <f>E38+E34+E30+E26+E22+E18+E10</f>
        <v>871</v>
      </c>
      <c r="F42" s="997">
        <f>F38+F34+F30+F26+F22+F18+F10</f>
        <v>883</v>
      </c>
      <c r="G42" s="997">
        <f>G38+G34+G30+G26+G22+G18+G10</f>
        <v>845</v>
      </c>
      <c r="H42" s="997">
        <f>H38+H34+H30+H26+H22+H18+H8</f>
        <v>684</v>
      </c>
      <c r="I42" s="997">
        <f t="shared" ref="I42:K42" si="38">I38+I34+I30+I26+I22+I18+I8</f>
        <v>690</v>
      </c>
      <c r="J42" s="997">
        <f t="shared" si="38"/>
        <v>729</v>
      </c>
      <c r="K42" s="997">
        <f t="shared" si="38"/>
        <v>714</v>
      </c>
      <c r="L42" s="1083"/>
      <c r="M42" s="1076"/>
      <c r="N42" s="1084"/>
      <c r="O42" s="997">
        <f>O38+O34+O30+O26+O22+O18+O10</f>
        <v>859</v>
      </c>
      <c r="P42" s="997">
        <f t="shared" ref="P42" si="39">P38+P34+P30+P26+P22+P18+P8</f>
        <v>684</v>
      </c>
      <c r="Q42" s="1092"/>
    </row>
    <row r="43" spans="1:17" ht="10.5" customHeight="1" x14ac:dyDescent="0.2">
      <c r="A43" s="1135"/>
      <c r="B43" s="1136" t="s">
        <v>103</v>
      </c>
      <c r="C43" s="1013">
        <f>C39+C35+C31+C27+C23+C19+C15</f>
        <v>877</v>
      </c>
      <c r="D43" s="1004">
        <f>D39+D35+D31+D27+D23+D19+D15</f>
        <v>621</v>
      </c>
      <c r="E43" s="1004">
        <f>E39+E35+E31+E27+E23+E19+E15</f>
        <v>781</v>
      </c>
      <c r="F43" s="1004">
        <f>F39+F35+F31+F27+F23+F19+F15</f>
        <v>640</v>
      </c>
      <c r="G43" s="1034">
        <f>G39+G35+G31+G27+G23+G19+G15</f>
        <v>629</v>
      </c>
      <c r="H43" s="1034">
        <f>H39+H35+H31+H27+H23+H19+H13</f>
        <v>626</v>
      </c>
      <c r="I43" s="1034">
        <f t="shared" ref="I43:K43" si="40">I39+I35+I31+I27+I23+I19+I13</f>
        <v>654</v>
      </c>
      <c r="J43" s="1034">
        <f t="shared" si="40"/>
        <v>604</v>
      </c>
      <c r="K43" s="1034">
        <f t="shared" si="40"/>
        <v>704</v>
      </c>
      <c r="L43" s="1083"/>
      <c r="M43" s="1076"/>
      <c r="N43" s="1104"/>
      <c r="O43" s="1034">
        <f>O39+O35+O31+O27+O23+O19+O15</f>
        <v>621</v>
      </c>
      <c r="P43" s="1034">
        <f t="shared" ref="P43" si="41">P39+P35+P31+P27+P23+P19+P13</f>
        <v>626</v>
      </c>
      <c r="Q43" s="1092"/>
    </row>
    <row r="44" spans="1:17" ht="10.5" customHeight="1" x14ac:dyDescent="0.2">
      <c r="A44" s="1144"/>
      <c r="B44" s="1144"/>
      <c r="C44" s="1007">
        <f>SUM(C42:C43)</f>
        <v>1794</v>
      </c>
      <c r="D44" s="2035">
        <f>SUM(D42:D43)</f>
        <v>1480</v>
      </c>
      <c r="E44" s="2035">
        <f>SUM(E42:E43)</f>
        <v>1652</v>
      </c>
      <c r="F44" s="2035">
        <f>SUM(F42:F43)</f>
        <v>1523</v>
      </c>
      <c r="G44" s="2035">
        <f>SUM(G42:G43)</f>
        <v>1474</v>
      </c>
      <c r="H44" s="2035">
        <f t="shared" ref="H44" si="42">SUM(H42:H43)</f>
        <v>1310</v>
      </c>
      <c r="I44" s="2035">
        <f t="shared" ref="I44" si="43">SUM(I42:I43)</f>
        <v>1344</v>
      </c>
      <c r="J44" s="2035">
        <f t="shared" ref="J44" si="44">SUM(J42:J43)</f>
        <v>1333</v>
      </c>
      <c r="K44" s="2035">
        <f t="shared" ref="K44" si="45">SUM(K42:K43)</f>
        <v>1418</v>
      </c>
      <c r="L44" s="1142"/>
      <c r="M44" s="1076"/>
      <c r="N44" s="1143"/>
      <c r="O44" s="1008">
        <f t="shared" ref="O44" si="46">SUM(O42:O43)</f>
        <v>1480</v>
      </c>
      <c r="P44" s="1008">
        <f t="shared" ref="P44" si="47">SUM(P42:P43)</f>
        <v>1310</v>
      </c>
      <c r="Q44" s="1145"/>
    </row>
    <row r="45" spans="1:17" s="1146" customFormat="1" ht="5.25" customHeight="1" x14ac:dyDescent="0.15">
      <c r="A45" s="2497" t="s">
        <v>346</v>
      </c>
      <c r="B45" s="2497"/>
      <c r="C45" s="2497"/>
      <c r="D45" s="2497"/>
      <c r="E45" s="2497"/>
      <c r="F45" s="2497"/>
      <c r="G45" s="2497"/>
      <c r="H45" s="2497"/>
      <c r="I45" s="2497"/>
      <c r="J45" s="2497"/>
      <c r="K45" s="2497"/>
      <c r="L45" s="2497"/>
      <c r="M45" s="2497"/>
      <c r="N45" s="2497"/>
      <c r="O45" s="2497"/>
      <c r="P45" s="2497"/>
      <c r="Q45" s="2497"/>
    </row>
    <row r="46" spans="1:17" ht="42.75" customHeight="1" x14ac:dyDescent="0.2">
      <c r="A46" s="2058" t="s">
        <v>803</v>
      </c>
      <c r="B46" s="2478" t="s">
        <v>734</v>
      </c>
      <c r="C46" s="2494"/>
      <c r="D46" s="2494"/>
      <c r="E46" s="2494"/>
      <c r="F46" s="2494"/>
      <c r="G46" s="2494"/>
      <c r="H46" s="2494"/>
      <c r="I46" s="2494"/>
      <c r="J46" s="2494"/>
      <c r="K46" s="2494"/>
      <c r="L46" s="2494"/>
      <c r="M46" s="2494"/>
      <c r="N46" s="2494"/>
      <c r="O46" s="2494"/>
      <c r="P46" s="2494"/>
      <c r="Q46" s="2494"/>
    </row>
    <row r="47" spans="1:17" ht="8.25" customHeight="1" x14ac:dyDescent="0.2">
      <c r="A47" s="2058" t="s">
        <v>804</v>
      </c>
      <c r="B47" s="2478" t="s">
        <v>948</v>
      </c>
      <c r="C47" s="2478"/>
      <c r="D47" s="2478"/>
      <c r="E47" s="2478"/>
      <c r="F47" s="2478"/>
      <c r="G47" s="2478"/>
      <c r="H47" s="2478"/>
      <c r="I47" s="2478"/>
      <c r="J47" s="2478"/>
      <c r="K47" s="2478"/>
      <c r="L47" s="2478"/>
      <c r="M47" s="2478"/>
      <c r="N47" s="2478"/>
      <c r="O47" s="2478"/>
      <c r="P47" s="2478"/>
      <c r="Q47" s="2478"/>
    </row>
    <row r="48" spans="1:17" ht="7.5" customHeight="1" x14ac:dyDescent="0.2">
      <c r="A48" s="2058" t="s">
        <v>805</v>
      </c>
      <c r="B48" s="2494" t="s">
        <v>347</v>
      </c>
      <c r="C48" s="2494"/>
      <c r="D48" s="2494"/>
      <c r="E48" s="2494"/>
      <c r="F48" s="2494"/>
      <c r="G48" s="2494"/>
      <c r="H48" s="2494"/>
      <c r="I48" s="2494"/>
      <c r="J48" s="2494"/>
      <c r="K48" s="2494"/>
      <c r="L48" s="2494"/>
      <c r="M48" s="2494"/>
      <c r="N48" s="2494"/>
      <c r="O48" s="2494"/>
      <c r="P48" s="2494"/>
      <c r="Q48" s="2494"/>
    </row>
    <row r="49" spans="1:17" ht="7.5" customHeight="1" x14ac:dyDescent="0.2">
      <c r="A49" s="2058" t="s">
        <v>806</v>
      </c>
      <c r="B49" s="2494" t="s">
        <v>723</v>
      </c>
      <c r="C49" s="2494"/>
      <c r="D49" s="2494"/>
      <c r="E49" s="2494"/>
      <c r="F49" s="2494"/>
      <c r="G49" s="2494"/>
      <c r="H49" s="2494"/>
      <c r="I49" s="2494"/>
      <c r="J49" s="2494"/>
      <c r="K49" s="2494"/>
      <c r="L49" s="2494"/>
      <c r="M49" s="2494"/>
      <c r="N49" s="2494"/>
      <c r="O49" s="2494"/>
      <c r="P49" s="2494"/>
      <c r="Q49" s="2494"/>
    </row>
    <row r="50" spans="1:17" ht="9" customHeight="1" x14ac:dyDescent="0.2">
      <c r="A50" s="1147" t="s">
        <v>212</v>
      </c>
      <c r="B50" s="2493" t="s">
        <v>496</v>
      </c>
      <c r="C50" s="2493"/>
      <c r="D50" s="2493"/>
      <c r="E50" s="2493"/>
      <c r="F50" s="2493"/>
      <c r="G50" s="2493"/>
      <c r="H50" s="2493"/>
      <c r="I50" s="2493"/>
      <c r="J50" s="2493"/>
      <c r="K50" s="2493"/>
      <c r="L50" s="2493"/>
      <c r="M50" s="2493"/>
      <c r="N50" s="2493"/>
      <c r="O50" s="2493"/>
      <c r="P50" s="2493"/>
      <c r="Q50" s="2493"/>
    </row>
  </sheetData>
  <mergeCells count="18">
    <mergeCell ref="A1:Q1"/>
    <mergeCell ref="A37:B37"/>
    <mergeCell ref="A17:B17"/>
    <mergeCell ref="B50:Q50"/>
    <mergeCell ref="B48:Q48"/>
    <mergeCell ref="B47:Q47"/>
    <mergeCell ref="A2:Q2"/>
    <mergeCell ref="A3:B3"/>
    <mergeCell ref="B46:Q46"/>
    <mergeCell ref="D3:K3"/>
    <mergeCell ref="A6:B6"/>
    <mergeCell ref="A21:B21"/>
    <mergeCell ref="A25:B25"/>
    <mergeCell ref="A29:B29"/>
    <mergeCell ref="A41:B41"/>
    <mergeCell ref="A33:B33"/>
    <mergeCell ref="B49:Q49"/>
    <mergeCell ref="A45:Q45"/>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7" min="2" max="4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zoomScaleNormal="100" zoomScaleSheetLayoutView="100" workbookViewId="0">
      <selection activeCell="B22" sqref="B22:Q22"/>
    </sheetView>
  </sheetViews>
  <sheetFormatPr defaultColWidth="9.140625" defaultRowHeight="12.75" x14ac:dyDescent="0.2"/>
  <cols>
    <col min="1" max="1" width="2.5703125" style="1053" customWidth="1"/>
    <col min="2" max="2" width="62" style="1053" customWidth="1"/>
    <col min="3" max="3" width="6" style="1110" customWidth="1"/>
    <col min="4" max="4" width="6" style="1111" customWidth="1"/>
    <col min="5" max="11" width="6" style="1053" customWidth="1"/>
    <col min="12" max="12" width="1.28515625" style="1053" customWidth="1"/>
    <col min="13" max="13" width="1.7109375" style="1111" customWidth="1"/>
    <col min="14" max="14" width="1.28515625" style="1111" customWidth="1"/>
    <col min="15" max="16" width="6" style="1053" customWidth="1"/>
    <col min="17" max="17" width="1.28515625" style="1053" customWidth="1"/>
    <col min="18" max="19" width="9.140625" style="1053" customWidth="1"/>
    <col min="20" max="20" width="9.140625" style="1054" customWidth="1"/>
    <col min="21" max="21" width="9.140625" style="1053" customWidth="1"/>
    <col min="22" max="16384" width="9.140625" style="1053"/>
  </cols>
  <sheetData>
    <row r="1" spans="1:20" s="1995" customFormat="1" ht="15" customHeight="1" x14ac:dyDescent="0.25">
      <c r="A1" s="2301" t="s">
        <v>363</v>
      </c>
      <c r="B1" s="2301"/>
      <c r="C1" s="2301"/>
      <c r="D1" s="2301"/>
      <c r="E1" s="2301"/>
      <c r="F1" s="2301"/>
      <c r="G1" s="2301"/>
      <c r="H1" s="2301"/>
      <c r="I1" s="2301"/>
      <c r="J1" s="2301"/>
      <c r="K1" s="2301"/>
      <c r="L1" s="2301"/>
      <c r="M1" s="2301"/>
      <c r="N1" s="2301"/>
      <c r="O1" s="2301"/>
      <c r="P1" s="2301"/>
      <c r="Q1" s="2301"/>
      <c r="T1" s="1996"/>
    </row>
    <row r="2" spans="1:20" s="1055" customFormat="1" ht="12" customHeight="1" x14ac:dyDescent="0.15">
      <c r="A2" s="2397"/>
      <c r="B2" s="2397"/>
      <c r="C2" s="2397"/>
      <c r="D2" s="2397"/>
      <c r="E2" s="2397"/>
      <c r="F2" s="2397"/>
      <c r="G2" s="2397"/>
      <c r="H2" s="2397"/>
      <c r="I2" s="2397"/>
      <c r="J2" s="2397"/>
      <c r="K2" s="2397"/>
      <c r="L2" s="2397"/>
      <c r="M2" s="2397"/>
      <c r="N2" s="2397"/>
      <c r="O2" s="2397"/>
      <c r="P2" s="2397"/>
      <c r="Q2" s="2397"/>
    </row>
    <row r="3" spans="1:20" s="1062" customFormat="1" ht="11.25" customHeight="1" x14ac:dyDescent="0.15">
      <c r="A3" s="2248" t="s">
        <v>480</v>
      </c>
      <c r="B3" s="2248"/>
      <c r="C3" s="1056"/>
      <c r="D3" s="2417"/>
      <c r="E3" s="2417"/>
      <c r="F3" s="2417"/>
      <c r="G3" s="2417"/>
      <c r="H3" s="2417"/>
      <c r="I3" s="2417"/>
      <c r="J3" s="2417"/>
      <c r="K3" s="2417"/>
      <c r="L3" s="1057"/>
      <c r="M3" s="1058"/>
      <c r="N3" s="1059"/>
      <c r="O3" s="1060" t="s">
        <v>584</v>
      </c>
      <c r="P3" s="1060" t="s">
        <v>22</v>
      </c>
      <c r="Q3" s="1061"/>
    </row>
    <row r="4" spans="1:20" s="1062" customFormat="1" ht="11.25" customHeight="1" x14ac:dyDescent="0.15">
      <c r="A4" s="1063"/>
      <c r="B4" s="1063"/>
      <c r="C4" s="977" t="s">
        <v>726</v>
      </c>
      <c r="D4" s="978" t="s">
        <v>662</v>
      </c>
      <c r="E4" s="978" t="s">
        <v>633</v>
      </c>
      <c r="F4" s="978" t="s">
        <v>580</v>
      </c>
      <c r="G4" s="978" t="s">
        <v>225</v>
      </c>
      <c r="H4" s="978" t="s">
        <v>481</v>
      </c>
      <c r="I4" s="978" t="s">
        <v>482</v>
      </c>
      <c r="J4" s="978" t="s">
        <v>483</v>
      </c>
      <c r="K4" s="978" t="s">
        <v>484</v>
      </c>
      <c r="L4" s="1064"/>
      <c r="M4" s="1065"/>
      <c r="N4" s="1066"/>
      <c r="O4" s="978" t="s">
        <v>23</v>
      </c>
      <c r="P4" s="978" t="s">
        <v>23</v>
      </c>
      <c r="Q4" s="1067"/>
    </row>
    <row r="5" spans="1:20" ht="11.25" customHeight="1" x14ac:dyDescent="0.2">
      <c r="A5" s="1068"/>
      <c r="B5" s="1068"/>
      <c r="C5" s="1015"/>
      <c r="D5" s="1015"/>
      <c r="E5" s="1015"/>
      <c r="F5" s="1015"/>
      <c r="G5" s="1015"/>
      <c r="H5" s="1015"/>
      <c r="I5" s="1015"/>
      <c r="J5" s="1015"/>
      <c r="K5" s="1015"/>
      <c r="L5" s="1069"/>
      <c r="M5" s="1069"/>
      <c r="N5" s="1015"/>
      <c r="O5" s="1070"/>
      <c r="P5" s="1070"/>
      <c r="Q5" s="1072"/>
    </row>
    <row r="6" spans="1:20" ht="11.25" customHeight="1" x14ac:dyDescent="0.2">
      <c r="A6" s="2500" t="s">
        <v>364</v>
      </c>
      <c r="B6" s="2500"/>
      <c r="C6" s="1073" t="s">
        <v>212</v>
      </c>
      <c r="D6" s="1074" t="s">
        <v>212</v>
      </c>
      <c r="E6" s="1074" t="s">
        <v>212</v>
      </c>
      <c r="F6" s="1074" t="s">
        <v>212</v>
      </c>
      <c r="G6" s="1074">
        <v>1737</v>
      </c>
      <c r="H6" s="1074">
        <v>1720</v>
      </c>
      <c r="I6" s="1074">
        <v>1753</v>
      </c>
      <c r="J6" s="1074">
        <v>1761</v>
      </c>
      <c r="K6" s="1074">
        <v>1813</v>
      </c>
      <c r="L6" s="1075"/>
      <c r="M6" s="1076"/>
      <c r="N6" s="1077"/>
      <c r="O6" s="1078">
        <v>1737</v>
      </c>
      <c r="P6" s="1078">
        <v>1813</v>
      </c>
      <c r="Q6" s="1079"/>
    </row>
    <row r="7" spans="1:20" ht="11.25" customHeight="1" x14ac:dyDescent="0.2">
      <c r="A7" s="2328" t="s">
        <v>732</v>
      </c>
      <c r="B7" s="2328"/>
      <c r="C7" s="1033" t="s">
        <v>212</v>
      </c>
      <c r="D7" s="1034" t="s">
        <v>212</v>
      </c>
      <c r="E7" s="1034" t="s">
        <v>212</v>
      </c>
      <c r="F7" s="1034" t="s">
        <v>212</v>
      </c>
      <c r="G7" s="1034">
        <v>63</v>
      </c>
      <c r="H7" s="1034" t="s">
        <v>212</v>
      </c>
      <c r="I7" s="1034" t="s">
        <v>212</v>
      </c>
      <c r="J7" s="1034" t="s">
        <v>212</v>
      </c>
      <c r="K7" s="1034" t="s">
        <v>212</v>
      </c>
      <c r="L7" s="1080"/>
      <c r="M7" s="1076"/>
      <c r="N7" s="1081"/>
      <c r="O7" s="1037">
        <v>63</v>
      </c>
      <c r="P7" s="1037" t="s">
        <v>212</v>
      </c>
      <c r="Q7" s="1082"/>
    </row>
    <row r="8" spans="1:20" ht="11.25" customHeight="1" x14ac:dyDescent="0.2">
      <c r="A8" s="2337" t="s">
        <v>191</v>
      </c>
      <c r="B8" s="2337"/>
      <c r="C8" s="996">
        <f>D14</f>
        <v>1741</v>
      </c>
      <c r="D8" s="997">
        <f>E14</f>
        <v>1744</v>
      </c>
      <c r="E8" s="997">
        <v>1728</v>
      </c>
      <c r="F8" s="997">
        <v>1727</v>
      </c>
      <c r="G8" s="997">
        <v>1800</v>
      </c>
      <c r="H8" s="997" t="s">
        <v>212</v>
      </c>
      <c r="I8" s="997" t="s">
        <v>212</v>
      </c>
      <c r="J8" s="997" t="s">
        <v>212</v>
      </c>
      <c r="K8" s="997" t="s">
        <v>212</v>
      </c>
      <c r="L8" s="1083"/>
      <c r="M8" s="1076"/>
      <c r="N8" s="1084"/>
      <c r="O8" s="1000">
        <f>SUM(O6:O7)</f>
        <v>1800</v>
      </c>
      <c r="P8" s="1000" t="s">
        <v>212</v>
      </c>
      <c r="Q8" s="1085"/>
    </row>
    <row r="9" spans="1:20" ht="11.25" customHeight="1" x14ac:dyDescent="0.2">
      <c r="A9" s="1086"/>
      <c r="B9" s="1006" t="s">
        <v>365</v>
      </c>
      <c r="C9" s="1087">
        <v>-274</v>
      </c>
      <c r="D9" s="1017">
        <v>-267</v>
      </c>
      <c r="E9" s="1017">
        <v>-271</v>
      </c>
      <c r="F9" s="1017">
        <v>-277</v>
      </c>
      <c r="G9" s="1017">
        <v>-235</v>
      </c>
      <c r="H9" s="1017">
        <v>-268</v>
      </c>
      <c r="I9" s="1017">
        <v>-251</v>
      </c>
      <c r="J9" s="1017">
        <v>-258</v>
      </c>
      <c r="K9" s="1017">
        <v>-280</v>
      </c>
      <c r="L9" s="1083"/>
      <c r="M9" s="1076"/>
      <c r="N9" s="1088"/>
      <c r="O9" s="1089">
        <v>-1050</v>
      </c>
      <c r="P9" s="1089">
        <v>-1057</v>
      </c>
      <c r="Q9" s="1030"/>
    </row>
    <row r="10" spans="1:20" ht="11.25" customHeight="1" x14ac:dyDescent="0.2">
      <c r="A10" s="1090"/>
      <c r="B10" s="1091" t="s">
        <v>366</v>
      </c>
      <c r="C10" s="1087">
        <v>50</v>
      </c>
      <c r="D10" s="1017">
        <v>48</v>
      </c>
      <c r="E10" s="1017">
        <v>47</v>
      </c>
      <c r="F10" s="1017">
        <v>47</v>
      </c>
      <c r="G10" s="1017">
        <v>48</v>
      </c>
      <c r="H10" s="1017">
        <v>48</v>
      </c>
      <c r="I10" s="1017">
        <v>48</v>
      </c>
      <c r="J10" s="1017">
        <v>50</v>
      </c>
      <c r="K10" s="1017">
        <v>47</v>
      </c>
      <c r="L10" s="1083"/>
      <c r="M10" s="1076"/>
      <c r="N10" s="1088"/>
      <c r="O10" s="1017">
        <v>190</v>
      </c>
      <c r="P10" s="1017">
        <v>193</v>
      </c>
      <c r="Q10" s="1092"/>
      <c r="R10" s="1093"/>
    </row>
    <row r="11" spans="1:20" ht="11.25" customHeight="1" x14ac:dyDescent="0.2">
      <c r="A11" s="1090"/>
      <c r="B11" s="1091" t="s">
        <v>440</v>
      </c>
      <c r="C11" s="1087">
        <v>338</v>
      </c>
      <c r="D11" s="1017">
        <v>264</v>
      </c>
      <c r="E11" s="1017">
        <v>241</v>
      </c>
      <c r="F11" s="1017">
        <v>212</v>
      </c>
      <c r="G11" s="1017">
        <v>153</v>
      </c>
      <c r="H11" s="1017">
        <v>229</v>
      </c>
      <c r="I11" s="1017">
        <v>209</v>
      </c>
      <c r="J11" s="1017">
        <v>179</v>
      </c>
      <c r="K11" s="1017">
        <v>212</v>
      </c>
      <c r="L11" s="1083"/>
      <c r="M11" s="1076"/>
      <c r="N11" s="1088"/>
      <c r="O11" s="1017">
        <v>870</v>
      </c>
      <c r="P11" s="1017">
        <v>829</v>
      </c>
      <c r="Q11" s="1092"/>
      <c r="R11" s="1093"/>
    </row>
    <row r="12" spans="1:20" ht="11.25" customHeight="1" x14ac:dyDescent="0.2">
      <c r="A12" s="1090"/>
      <c r="B12" s="1091" t="s">
        <v>367</v>
      </c>
      <c r="C12" s="1087">
        <v>-6</v>
      </c>
      <c r="D12" s="1017">
        <v>-5</v>
      </c>
      <c r="E12" s="1017">
        <v>-7</v>
      </c>
      <c r="F12" s="1017">
        <v>-6</v>
      </c>
      <c r="G12" s="1017">
        <v>-5</v>
      </c>
      <c r="H12" s="1017">
        <v>-5</v>
      </c>
      <c r="I12" s="1017">
        <v>-7</v>
      </c>
      <c r="J12" s="1017">
        <v>-6</v>
      </c>
      <c r="K12" s="1017">
        <v>-8</v>
      </c>
      <c r="L12" s="1083"/>
      <c r="M12" s="1076"/>
      <c r="N12" s="1088"/>
      <c r="O12" s="1017">
        <v>-23</v>
      </c>
      <c r="P12" s="1017">
        <v>-26</v>
      </c>
      <c r="Q12" s="1092"/>
      <c r="R12" s="1093"/>
    </row>
    <row r="13" spans="1:20" ht="11.25" customHeight="1" x14ac:dyDescent="0.2">
      <c r="A13" s="1090"/>
      <c r="B13" s="1091" t="s">
        <v>814</v>
      </c>
      <c r="C13" s="1094">
        <v>-4</v>
      </c>
      <c r="D13" s="1031">
        <v>-43</v>
      </c>
      <c r="E13" s="1031">
        <v>6</v>
      </c>
      <c r="F13" s="1031">
        <v>25</v>
      </c>
      <c r="G13" s="1031">
        <v>-34</v>
      </c>
      <c r="H13" s="1031">
        <v>13</v>
      </c>
      <c r="I13" s="1031">
        <v>-32</v>
      </c>
      <c r="J13" s="1031">
        <v>27</v>
      </c>
      <c r="K13" s="1031">
        <v>-23</v>
      </c>
      <c r="L13" s="1095"/>
      <c r="M13" s="1096"/>
      <c r="N13" s="1097"/>
      <c r="O13" s="1098">
        <v>-46</v>
      </c>
      <c r="P13" s="1098">
        <v>-15</v>
      </c>
      <c r="Q13" s="1092"/>
      <c r="R13" s="1093"/>
    </row>
    <row r="14" spans="1:20" ht="11.25" customHeight="1" x14ac:dyDescent="0.2">
      <c r="A14" s="2496" t="s">
        <v>815</v>
      </c>
      <c r="B14" s="2496"/>
      <c r="C14" s="2209">
        <f>SUM(C8:C13)</f>
        <v>1845</v>
      </c>
      <c r="D14" s="2059">
        <f>SUM(D8:D13)</f>
        <v>1741</v>
      </c>
      <c r="E14" s="2059">
        <f>SUM(E8:E13)</f>
        <v>1744</v>
      </c>
      <c r="F14" s="2059">
        <f>SUM(F8:F13)</f>
        <v>1728</v>
      </c>
      <c r="G14" s="2059">
        <f t="shared" ref="G14" si="0">SUM(G8:G13)</f>
        <v>1727</v>
      </c>
      <c r="H14" s="2059">
        <f>SUM(H8:H13)+H6</f>
        <v>1737</v>
      </c>
      <c r="I14" s="2059">
        <f t="shared" ref="I14:K14" si="1">SUM(I8:I13)+I6</f>
        <v>1720</v>
      </c>
      <c r="J14" s="2059">
        <f t="shared" si="1"/>
        <v>1753</v>
      </c>
      <c r="K14" s="2059">
        <f t="shared" si="1"/>
        <v>1761</v>
      </c>
      <c r="L14" s="1100"/>
      <c r="M14" s="1096"/>
      <c r="N14" s="1101"/>
      <c r="O14" s="1099">
        <f>SUM(O8:O13)</f>
        <v>1741</v>
      </c>
      <c r="P14" s="1099">
        <f t="shared" ref="P14" si="2">SUM(P8:P13)+P6</f>
        <v>1737</v>
      </c>
      <c r="Q14" s="1102"/>
      <c r="R14" s="1093"/>
    </row>
    <row r="15" spans="1:20" ht="11.25" customHeight="1" x14ac:dyDescent="0.2">
      <c r="A15" s="1090"/>
      <c r="B15" s="1091" t="s">
        <v>816</v>
      </c>
      <c r="C15" s="1087">
        <v>526</v>
      </c>
      <c r="D15" s="1017">
        <v>499</v>
      </c>
      <c r="E15" s="1017">
        <v>499</v>
      </c>
      <c r="F15" s="1017">
        <v>503</v>
      </c>
      <c r="G15" s="1017">
        <v>512</v>
      </c>
      <c r="H15" s="997" t="s">
        <v>212</v>
      </c>
      <c r="I15" s="997" t="s">
        <v>212</v>
      </c>
      <c r="J15" s="997" t="s">
        <v>212</v>
      </c>
      <c r="K15" s="997" t="s">
        <v>212</v>
      </c>
      <c r="L15" s="1083"/>
      <c r="M15" s="1076"/>
      <c r="N15" s="1084"/>
      <c r="O15" s="997">
        <v>499</v>
      </c>
      <c r="P15" s="997" t="s">
        <v>212</v>
      </c>
      <c r="Q15" s="1103"/>
      <c r="R15" s="1093"/>
    </row>
    <row r="16" spans="1:20" ht="11.25" customHeight="1" x14ac:dyDescent="0.2">
      <c r="A16" s="1090"/>
      <c r="B16" s="1091" t="s">
        <v>817</v>
      </c>
      <c r="C16" s="1087">
        <v>775</v>
      </c>
      <c r="D16" s="1017">
        <v>760</v>
      </c>
      <c r="E16" s="1017">
        <v>751</v>
      </c>
      <c r="F16" s="1017">
        <v>776</v>
      </c>
      <c r="G16" s="1017">
        <v>758</v>
      </c>
      <c r="H16" s="997" t="s">
        <v>212</v>
      </c>
      <c r="I16" s="997" t="s">
        <v>212</v>
      </c>
      <c r="J16" s="997" t="s">
        <v>212</v>
      </c>
      <c r="K16" s="997" t="s">
        <v>212</v>
      </c>
      <c r="L16" s="1083"/>
      <c r="M16" s="1076"/>
      <c r="N16" s="1084"/>
      <c r="O16" s="997">
        <v>760</v>
      </c>
      <c r="P16" s="997" t="s">
        <v>212</v>
      </c>
      <c r="Q16" s="1103"/>
      <c r="R16" s="1093"/>
    </row>
    <row r="17" spans="1:18" ht="11.25" customHeight="1" x14ac:dyDescent="0.2">
      <c r="A17" s="1090"/>
      <c r="B17" s="1091" t="s">
        <v>818</v>
      </c>
      <c r="C17" s="1087">
        <v>544</v>
      </c>
      <c r="D17" s="1017">
        <v>482</v>
      </c>
      <c r="E17" s="1017">
        <v>494</v>
      </c>
      <c r="F17" s="1017">
        <v>449</v>
      </c>
      <c r="G17" s="1017">
        <v>457</v>
      </c>
      <c r="H17" s="997" t="s">
        <v>212</v>
      </c>
      <c r="I17" s="997" t="s">
        <v>212</v>
      </c>
      <c r="J17" s="997" t="s">
        <v>212</v>
      </c>
      <c r="K17" s="997" t="s">
        <v>212</v>
      </c>
      <c r="L17" s="1083"/>
      <c r="M17" s="1076"/>
      <c r="N17" s="1084"/>
      <c r="O17" s="997">
        <v>482</v>
      </c>
      <c r="P17" s="997" t="s">
        <v>212</v>
      </c>
      <c r="Q17" s="1103"/>
      <c r="R17" s="1093"/>
    </row>
    <row r="18" spans="1:18" ht="11.25" customHeight="1" x14ac:dyDescent="0.2">
      <c r="A18" s="1090"/>
      <c r="B18" s="1091" t="s">
        <v>368</v>
      </c>
      <c r="C18" s="996" t="s">
        <v>212</v>
      </c>
      <c r="D18" s="997" t="s">
        <v>212</v>
      </c>
      <c r="E18" s="997" t="s">
        <v>212</v>
      </c>
      <c r="F18" s="997" t="s">
        <v>212</v>
      </c>
      <c r="G18" s="997" t="s">
        <v>212</v>
      </c>
      <c r="H18" s="997">
        <v>192</v>
      </c>
      <c r="I18" s="997">
        <v>188</v>
      </c>
      <c r="J18" s="997">
        <v>200</v>
      </c>
      <c r="K18" s="997">
        <v>212</v>
      </c>
      <c r="L18" s="1083"/>
      <c r="M18" s="1076"/>
      <c r="N18" s="1084"/>
      <c r="O18" s="997" t="s">
        <v>212</v>
      </c>
      <c r="P18" s="997">
        <v>192</v>
      </c>
      <c r="Q18" s="1103"/>
      <c r="R18" s="1093"/>
    </row>
    <row r="19" spans="1:18" ht="11.25" customHeight="1" x14ac:dyDescent="0.2">
      <c r="A19" s="1090"/>
      <c r="B19" s="1091" t="s">
        <v>644</v>
      </c>
      <c r="C19" s="1013" t="s">
        <v>212</v>
      </c>
      <c r="D19" s="1004" t="s">
        <v>212</v>
      </c>
      <c r="E19" s="1004" t="s">
        <v>212</v>
      </c>
      <c r="F19" s="1004" t="s">
        <v>212</v>
      </c>
      <c r="G19" s="1004" t="s">
        <v>212</v>
      </c>
      <c r="H19" s="1004">
        <v>1545</v>
      </c>
      <c r="I19" s="1004">
        <v>1532</v>
      </c>
      <c r="J19" s="1004">
        <v>1553</v>
      </c>
      <c r="K19" s="1004">
        <v>1549</v>
      </c>
      <c r="L19" s="1083"/>
      <c r="M19" s="1076"/>
      <c r="N19" s="1104"/>
      <c r="O19" s="1004" t="s">
        <v>212</v>
      </c>
      <c r="P19" s="1004">
        <v>1545</v>
      </c>
      <c r="Q19" s="1092"/>
      <c r="R19" s="1093"/>
    </row>
    <row r="20" spans="1:18" ht="11.25" customHeight="1" x14ac:dyDescent="0.2">
      <c r="A20" s="2391" t="s">
        <v>369</v>
      </c>
      <c r="B20" s="2391"/>
      <c r="C20" s="2209">
        <f>SUM(C15:C19)</f>
        <v>1845</v>
      </c>
      <c r="D20" s="2059">
        <f>SUM(D15:D19)</f>
        <v>1741</v>
      </c>
      <c r="E20" s="2059">
        <f>SUM(E15:E19)</f>
        <v>1744</v>
      </c>
      <c r="F20" s="2059">
        <f>SUM(F15:F19)</f>
        <v>1728</v>
      </c>
      <c r="G20" s="2059">
        <f t="shared" ref="G20:K20" si="3">SUM(G15:G19)</f>
        <v>1727</v>
      </c>
      <c r="H20" s="2059">
        <f t="shared" si="3"/>
        <v>1737</v>
      </c>
      <c r="I20" s="2059">
        <f t="shared" si="3"/>
        <v>1720</v>
      </c>
      <c r="J20" s="2059">
        <f t="shared" si="3"/>
        <v>1753</v>
      </c>
      <c r="K20" s="2059">
        <f t="shared" si="3"/>
        <v>1761</v>
      </c>
      <c r="L20" s="1100"/>
      <c r="M20" s="1096"/>
      <c r="N20" s="1101"/>
      <c r="O20" s="1099">
        <f t="shared" ref="O20" si="4">SUM(O15:O19)</f>
        <v>1741</v>
      </c>
      <c r="P20" s="1099">
        <f t="shared" ref="P20" si="5">SUM(P15:P19)</f>
        <v>1737</v>
      </c>
      <c r="Q20" s="1105"/>
      <c r="R20" s="1093"/>
    </row>
    <row r="21" spans="1:18" s="1055" customFormat="1" ht="4.5" customHeight="1" x14ac:dyDescent="0.15">
      <c r="A21" s="2501"/>
      <c r="B21" s="2501"/>
      <c r="C21" s="2501"/>
      <c r="D21" s="2501"/>
      <c r="E21" s="2501"/>
      <c r="F21" s="2501"/>
      <c r="G21" s="2501"/>
      <c r="H21" s="2501"/>
      <c r="I21" s="2501"/>
      <c r="J21" s="2501"/>
      <c r="K21" s="2501"/>
      <c r="L21" s="2501"/>
      <c r="M21" s="2501"/>
      <c r="N21" s="2501"/>
      <c r="O21" s="2501"/>
      <c r="P21" s="2501"/>
      <c r="Q21" s="2501"/>
      <c r="R21" s="1106"/>
    </row>
    <row r="22" spans="1:18" ht="18" customHeight="1" x14ac:dyDescent="0.2">
      <c r="A22" s="2058" t="s">
        <v>803</v>
      </c>
      <c r="B22" s="2499" t="s">
        <v>789</v>
      </c>
      <c r="C22" s="2499"/>
      <c r="D22" s="2499"/>
      <c r="E22" s="2499"/>
      <c r="F22" s="2499"/>
      <c r="G22" s="2499"/>
      <c r="H22" s="2499"/>
      <c r="I22" s="2499"/>
      <c r="J22" s="2499"/>
      <c r="K22" s="2499"/>
      <c r="L22" s="2499"/>
      <c r="M22" s="2499"/>
      <c r="N22" s="2499"/>
      <c r="O22" s="2499"/>
      <c r="P22" s="2499"/>
      <c r="Q22" s="2499"/>
      <c r="R22" s="1093"/>
    </row>
    <row r="23" spans="1:18" ht="18" customHeight="1" x14ac:dyDescent="0.2">
      <c r="A23" s="2058" t="s">
        <v>804</v>
      </c>
      <c r="B23" s="2499" t="s">
        <v>790</v>
      </c>
      <c r="C23" s="2499"/>
      <c r="D23" s="2499"/>
      <c r="E23" s="2499"/>
      <c r="F23" s="2499"/>
      <c r="G23" s="2499"/>
      <c r="H23" s="2499"/>
      <c r="I23" s="2499"/>
      <c r="J23" s="2499"/>
      <c r="K23" s="2499"/>
      <c r="L23" s="2499"/>
      <c r="M23" s="2499"/>
      <c r="N23" s="2499"/>
      <c r="O23" s="2499"/>
      <c r="P23" s="2499"/>
      <c r="Q23" s="2499"/>
      <c r="R23" s="1093"/>
    </row>
    <row r="24" spans="1:18" ht="8.25" customHeight="1" x14ac:dyDescent="0.2">
      <c r="A24" s="1107" t="s">
        <v>212</v>
      </c>
      <c r="B24" s="2498" t="s">
        <v>496</v>
      </c>
      <c r="C24" s="2498"/>
      <c r="D24" s="2498"/>
      <c r="E24" s="2498"/>
      <c r="F24" s="2498"/>
      <c r="G24" s="2498"/>
      <c r="H24" s="2498"/>
      <c r="I24" s="2498"/>
      <c r="J24" s="2498"/>
      <c r="K24" s="2498"/>
      <c r="L24" s="2498"/>
      <c r="M24" s="2498"/>
      <c r="N24" s="2498"/>
      <c r="O24" s="2498"/>
      <c r="P24" s="2498"/>
      <c r="Q24" s="2498"/>
      <c r="R24" s="1093"/>
    </row>
    <row r="25" spans="1:18" x14ac:dyDescent="0.2">
      <c r="A25" s="1093"/>
      <c r="B25" s="1093"/>
      <c r="C25" s="1108"/>
      <c r="D25" s="1109"/>
      <c r="E25" s="1093"/>
      <c r="F25" s="1093"/>
      <c r="G25" s="1093"/>
      <c r="H25" s="1093"/>
      <c r="I25" s="1093"/>
      <c r="J25" s="1093"/>
      <c r="K25" s="1093"/>
      <c r="L25" s="1093"/>
      <c r="M25" s="1109"/>
      <c r="N25" s="1109"/>
      <c r="O25" s="1093"/>
      <c r="P25" s="1093"/>
      <c r="Q25" s="1093"/>
      <c r="R25" s="1093"/>
    </row>
    <row r="26" spans="1:18" x14ac:dyDescent="0.2">
      <c r="A26" s="1093"/>
      <c r="B26" s="1093"/>
      <c r="C26" s="1108"/>
      <c r="D26" s="1109"/>
      <c r="E26" s="1093"/>
      <c r="F26" s="1093"/>
      <c r="G26" s="1093"/>
      <c r="H26" s="1093"/>
      <c r="I26" s="1093"/>
      <c r="J26" s="1093"/>
      <c r="K26" s="1093"/>
      <c r="L26" s="1093"/>
      <c r="M26" s="1109"/>
      <c r="N26" s="1109"/>
      <c r="O26" s="1093"/>
      <c r="P26" s="1093"/>
      <c r="Q26" s="1093"/>
      <c r="R26" s="1093"/>
    </row>
  </sheetData>
  <mergeCells count="13">
    <mergeCell ref="B24:Q24"/>
    <mergeCell ref="A1:Q1"/>
    <mergeCell ref="B23:Q23"/>
    <mergeCell ref="A6:B6"/>
    <mergeCell ref="A14:B14"/>
    <mergeCell ref="A21:Q21"/>
    <mergeCell ref="A2:Q2"/>
    <mergeCell ref="A7:B7"/>
    <mergeCell ref="A20:B20"/>
    <mergeCell ref="A3:B3"/>
    <mergeCell ref="A8:B8"/>
    <mergeCell ref="D3:K3"/>
    <mergeCell ref="B22:Q22"/>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7" min="2" max="4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zoomScaleNormal="100" zoomScaleSheetLayoutView="100" workbookViewId="0">
      <selection activeCell="B54" sqref="B54:Q54"/>
    </sheetView>
  </sheetViews>
  <sheetFormatPr defaultColWidth="9.140625" defaultRowHeight="12.75" x14ac:dyDescent="0.2"/>
  <cols>
    <col min="1" max="1" width="2.85546875" style="1051" customWidth="1"/>
    <col min="2" max="2" width="2.140625" style="1051" customWidth="1"/>
    <col min="3" max="3" width="78.28515625" style="1051" customWidth="1"/>
    <col min="4" max="4" width="5.42578125" style="1051" customWidth="1"/>
    <col min="5" max="5" width="5" style="1052" customWidth="1"/>
    <col min="6" max="12" width="5" style="887" customWidth="1"/>
    <col min="13" max="14" width="1.28515625" style="887" customWidth="1"/>
    <col min="15" max="16" width="5" style="887" customWidth="1"/>
    <col min="17" max="17" width="1.28515625" style="887" customWidth="1"/>
    <col min="18" max="18" width="9.140625" style="887" customWidth="1"/>
    <col min="19" max="19" width="9.140625" style="888" customWidth="1"/>
    <col min="20" max="20" width="9.140625" style="889" customWidth="1"/>
    <col min="21" max="21" width="9.140625" style="887" customWidth="1"/>
    <col min="22" max="16384" width="9.140625" style="887"/>
  </cols>
  <sheetData>
    <row r="1" spans="1:20" s="1993" customFormat="1" ht="15.75" customHeight="1" x14ac:dyDescent="0.25">
      <c r="A1" s="2301" t="s">
        <v>811</v>
      </c>
      <c r="B1" s="2301"/>
      <c r="C1" s="2301"/>
      <c r="D1" s="2301"/>
      <c r="E1" s="2301"/>
      <c r="F1" s="2301"/>
      <c r="G1" s="2301"/>
      <c r="H1" s="2301"/>
      <c r="I1" s="2301"/>
      <c r="J1" s="2301"/>
      <c r="K1" s="2301"/>
      <c r="L1" s="2301"/>
      <c r="M1" s="2301"/>
      <c r="N1" s="2301"/>
      <c r="O1" s="2301"/>
      <c r="P1" s="2301"/>
      <c r="Q1" s="2301"/>
      <c r="T1" s="1994"/>
    </row>
    <row r="2" spans="1:20" ht="4.5" customHeight="1" x14ac:dyDescent="0.2">
      <c r="A2" s="2331"/>
      <c r="B2" s="2331"/>
      <c r="C2" s="2331"/>
      <c r="D2" s="2331"/>
      <c r="E2" s="2331"/>
      <c r="F2" s="2331"/>
      <c r="G2" s="2331"/>
      <c r="H2" s="2331"/>
      <c r="I2" s="2331"/>
      <c r="J2" s="2331"/>
      <c r="K2" s="2331"/>
      <c r="L2" s="2331"/>
      <c r="M2" s="2331"/>
      <c r="N2" s="2331"/>
      <c r="O2" s="2331"/>
      <c r="P2" s="2331"/>
      <c r="Q2" s="2331"/>
    </row>
    <row r="3" spans="1:20" ht="9.75" customHeight="1" x14ac:dyDescent="0.2">
      <c r="A3" s="2331"/>
      <c r="B3" s="2331"/>
      <c r="C3" s="2331"/>
      <c r="D3" s="972"/>
      <c r="E3" s="973"/>
      <c r="F3" s="973"/>
      <c r="G3" s="973"/>
      <c r="H3" s="973"/>
      <c r="I3" s="973"/>
      <c r="J3" s="973"/>
      <c r="K3" s="973"/>
      <c r="L3" s="973"/>
      <c r="M3" s="974"/>
      <c r="N3" s="975"/>
      <c r="O3" s="976" t="s">
        <v>584</v>
      </c>
      <c r="P3" s="976" t="s">
        <v>22</v>
      </c>
      <c r="Q3" s="974"/>
    </row>
    <row r="4" spans="1:20" ht="9.9499999999999993" customHeight="1" x14ac:dyDescent="0.2">
      <c r="A4" s="2331" t="s">
        <v>480</v>
      </c>
      <c r="B4" s="2331"/>
      <c r="C4" s="2331"/>
      <c r="D4" s="977" t="s">
        <v>726</v>
      </c>
      <c r="E4" s="978" t="s">
        <v>662</v>
      </c>
      <c r="F4" s="978" t="s">
        <v>633</v>
      </c>
      <c r="G4" s="978" t="s">
        <v>580</v>
      </c>
      <c r="H4" s="978" t="s">
        <v>225</v>
      </c>
      <c r="I4" s="978" t="s">
        <v>481</v>
      </c>
      <c r="J4" s="978" t="s">
        <v>482</v>
      </c>
      <c r="K4" s="978" t="s">
        <v>483</v>
      </c>
      <c r="L4" s="978" t="s">
        <v>484</v>
      </c>
      <c r="M4" s="979"/>
      <c r="N4" s="980"/>
      <c r="O4" s="978" t="s">
        <v>23</v>
      </c>
      <c r="P4" s="978" t="s">
        <v>23</v>
      </c>
      <c r="Q4" s="981"/>
    </row>
    <row r="5" spans="1:20" ht="9.9499999999999993" customHeight="1" x14ac:dyDescent="0.2">
      <c r="A5" s="2366"/>
      <c r="B5" s="2366"/>
      <c r="C5" s="2366"/>
      <c r="D5" s="982"/>
      <c r="E5" s="983"/>
      <c r="F5" s="983"/>
      <c r="G5" s="983"/>
      <c r="H5" s="983"/>
      <c r="I5" s="983"/>
      <c r="J5" s="983"/>
      <c r="K5" s="983"/>
      <c r="L5" s="983"/>
      <c r="M5" s="984"/>
      <c r="N5" s="983"/>
      <c r="O5" s="983"/>
      <c r="P5" s="983"/>
      <c r="Q5" s="985"/>
    </row>
    <row r="6" spans="1:20" ht="9.9499999999999993" customHeight="1" x14ac:dyDescent="0.2">
      <c r="A6" s="2366" t="s">
        <v>348</v>
      </c>
      <c r="B6" s="2366"/>
      <c r="C6" s="2366"/>
      <c r="D6" s="986"/>
      <c r="E6" s="987"/>
      <c r="F6" s="987"/>
      <c r="G6" s="987"/>
      <c r="H6" s="987"/>
      <c r="I6" s="987"/>
      <c r="J6" s="987"/>
      <c r="K6" s="987"/>
      <c r="L6" s="987"/>
      <c r="M6" s="988"/>
      <c r="N6" s="989"/>
      <c r="O6" s="987"/>
      <c r="P6" s="987"/>
      <c r="Q6" s="974"/>
    </row>
    <row r="7" spans="1:20" ht="9.9499999999999993" customHeight="1" x14ac:dyDescent="0.2">
      <c r="A7" s="990"/>
      <c r="B7" s="2366" t="s">
        <v>318</v>
      </c>
      <c r="C7" s="2366"/>
      <c r="D7" s="991"/>
      <c r="E7" s="992"/>
      <c r="F7" s="992"/>
      <c r="G7" s="992"/>
      <c r="H7" s="992"/>
      <c r="I7" s="992"/>
      <c r="J7" s="992"/>
      <c r="K7" s="992"/>
      <c r="L7" s="992"/>
      <c r="M7" s="993"/>
      <c r="N7" s="989"/>
      <c r="O7" s="992"/>
      <c r="P7" s="992"/>
      <c r="Q7" s="994"/>
    </row>
    <row r="8" spans="1:20" ht="9.9499999999999993" customHeight="1" x14ac:dyDescent="0.2">
      <c r="A8" s="995"/>
      <c r="B8" s="995"/>
      <c r="C8" s="995" t="s">
        <v>372</v>
      </c>
      <c r="D8" s="996">
        <v>13</v>
      </c>
      <c r="E8" s="997">
        <v>16</v>
      </c>
      <c r="F8" s="997">
        <v>21</v>
      </c>
      <c r="G8" s="997">
        <v>13</v>
      </c>
      <c r="H8" s="997">
        <v>9</v>
      </c>
      <c r="I8" s="997">
        <v>6</v>
      </c>
      <c r="J8" s="997">
        <v>8</v>
      </c>
      <c r="K8" s="997">
        <v>9</v>
      </c>
      <c r="L8" s="997">
        <v>11</v>
      </c>
      <c r="M8" s="998"/>
      <c r="N8" s="999"/>
      <c r="O8" s="1000">
        <v>59</v>
      </c>
      <c r="P8" s="1000">
        <v>34</v>
      </c>
      <c r="Q8" s="994"/>
    </row>
    <row r="9" spans="1:20" ht="9.9499999999999993" customHeight="1" x14ac:dyDescent="0.2">
      <c r="A9" s="1001"/>
      <c r="B9" s="1001"/>
      <c r="C9" s="1002" t="s">
        <v>62</v>
      </c>
      <c r="D9" s="996">
        <v>94</v>
      </c>
      <c r="E9" s="997">
        <v>95</v>
      </c>
      <c r="F9" s="997">
        <v>102</v>
      </c>
      <c r="G9" s="997">
        <v>101</v>
      </c>
      <c r="H9" s="997">
        <v>94</v>
      </c>
      <c r="I9" s="997">
        <v>95</v>
      </c>
      <c r="J9" s="997">
        <v>102</v>
      </c>
      <c r="K9" s="997">
        <v>102</v>
      </c>
      <c r="L9" s="997">
        <v>111</v>
      </c>
      <c r="M9" s="998"/>
      <c r="N9" s="999"/>
      <c r="O9" s="1000">
        <v>392</v>
      </c>
      <c r="P9" s="1000">
        <v>410</v>
      </c>
      <c r="Q9" s="994"/>
    </row>
    <row r="10" spans="1:20" ht="9.9499999999999993" customHeight="1" x14ac:dyDescent="0.2">
      <c r="A10" s="1003"/>
      <c r="B10" s="1003"/>
      <c r="C10" s="1003" t="s">
        <v>156</v>
      </c>
      <c r="D10" s="996">
        <v>87</v>
      </c>
      <c r="E10" s="997">
        <v>78</v>
      </c>
      <c r="F10" s="997">
        <v>84</v>
      </c>
      <c r="G10" s="997">
        <v>78</v>
      </c>
      <c r="H10" s="997">
        <v>73</v>
      </c>
      <c r="I10" s="1004">
        <v>75</v>
      </c>
      <c r="J10" s="1004">
        <v>76</v>
      </c>
      <c r="K10" s="1004">
        <v>80</v>
      </c>
      <c r="L10" s="1004">
        <v>76</v>
      </c>
      <c r="M10" s="998"/>
      <c r="N10" s="999"/>
      <c r="O10" s="1000">
        <v>313</v>
      </c>
      <c r="P10" s="1000">
        <v>307</v>
      </c>
      <c r="Q10" s="1005"/>
    </row>
    <row r="11" spans="1:20" ht="10.5" customHeight="1" x14ac:dyDescent="0.2">
      <c r="A11" s="1006"/>
      <c r="B11" s="2329" t="s">
        <v>813</v>
      </c>
      <c r="C11" s="2329"/>
      <c r="D11" s="1007">
        <f>SUM(D8:D10)</f>
        <v>194</v>
      </c>
      <c r="E11" s="2035">
        <f>SUM(E8:E10)</f>
        <v>189</v>
      </c>
      <c r="F11" s="2035">
        <f>SUM(F8:F10)</f>
        <v>207</v>
      </c>
      <c r="G11" s="2035">
        <f>SUM(G8:G10)</f>
        <v>192</v>
      </c>
      <c r="H11" s="2035">
        <f t="shared" ref="H11:L11" si="0">SUM(H8:H10)</f>
        <v>176</v>
      </c>
      <c r="I11" s="2035">
        <f t="shared" si="0"/>
        <v>176</v>
      </c>
      <c r="J11" s="2035">
        <f t="shared" si="0"/>
        <v>186</v>
      </c>
      <c r="K11" s="2035">
        <f t="shared" si="0"/>
        <v>191</v>
      </c>
      <c r="L11" s="2035">
        <f t="shared" si="0"/>
        <v>198</v>
      </c>
      <c r="M11" s="1009"/>
      <c r="N11" s="999"/>
      <c r="O11" s="1011">
        <f t="shared" ref="O11" si="1">SUM(O8:O10)</f>
        <v>764</v>
      </c>
      <c r="P11" s="1011">
        <f t="shared" ref="P11" si="2">SUM(P8:P10)</f>
        <v>751</v>
      </c>
      <c r="Q11" s="1012"/>
    </row>
    <row r="12" spans="1:20" ht="9.9499999999999993" customHeight="1" x14ac:dyDescent="0.2">
      <c r="A12" s="2507"/>
      <c r="B12" s="2507"/>
      <c r="C12" s="2507"/>
      <c r="D12" s="1013"/>
      <c r="E12" s="1004"/>
      <c r="F12" s="1004"/>
      <c r="G12" s="1004"/>
      <c r="H12" s="1004"/>
      <c r="I12" s="1004"/>
      <c r="J12" s="1004"/>
      <c r="K12" s="1004"/>
      <c r="L12" s="1004"/>
      <c r="M12" s="998"/>
      <c r="N12" s="999"/>
      <c r="O12" s="1015"/>
      <c r="P12" s="1015"/>
      <c r="Q12" s="994"/>
    </row>
    <row r="13" spans="1:20" ht="9.9499999999999993" customHeight="1" x14ac:dyDescent="0.2">
      <c r="A13" s="990"/>
      <c r="B13" s="2366" t="s">
        <v>91</v>
      </c>
      <c r="C13" s="2366"/>
      <c r="D13" s="1013"/>
      <c r="E13" s="1004"/>
      <c r="F13" s="1004"/>
      <c r="G13" s="1004"/>
      <c r="H13" s="1004"/>
      <c r="I13" s="1004"/>
      <c r="J13" s="1004"/>
      <c r="K13" s="1004"/>
      <c r="L13" s="1004"/>
      <c r="M13" s="998"/>
      <c r="N13" s="999"/>
      <c r="O13" s="1015"/>
      <c r="P13" s="1015"/>
      <c r="Q13" s="994"/>
    </row>
    <row r="14" spans="1:20" ht="9.9499999999999993" customHeight="1" x14ac:dyDescent="0.2">
      <c r="A14" s="1001"/>
      <c r="B14" s="1001"/>
      <c r="C14" s="995" t="s">
        <v>160</v>
      </c>
      <c r="D14" s="996">
        <v>0</v>
      </c>
      <c r="E14" s="997">
        <v>0</v>
      </c>
      <c r="F14" s="997">
        <v>-1</v>
      </c>
      <c r="G14" s="997">
        <v>0</v>
      </c>
      <c r="H14" s="997">
        <v>0</v>
      </c>
      <c r="I14" s="997">
        <v>0</v>
      </c>
      <c r="J14" s="997">
        <v>0</v>
      </c>
      <c r="K14" s="997">
        <v>0</v>
      </c>
      <c r="L14" s="997">
        <v>1</v>
      </c>
      <c r="M14" s="998"/>
      <c r="N14" s="999"/>
      <c r="O14" s="1000">
        <v>-1</v>
      </c>
      <c r="P14" s="1000">
        <v>1</v>
      </c>
      <c r="Q14" s="994"/>
    </row>
    <row r="15" spans="1:20" ht="9.9499999999999993" customHeight="1" x14ac:dyDescent="0.2">
      <c r="A15" s="1016"/>
      <c r="B15" s="1016"/>
      <c r="C15" s="1002" t="s">
        <v>28</v>
      </c>
      <c r="D15" s="996">
        <v>1</v>
      </c>
      <c r="E15" s="997">
        <v>7</v>
      </c>
      <c r="F15" s="997">
        <v>3</v>
      </c>
      <c r="G15" s="997">
        <v>4</v>
      </c>
      <c r="H15" s="997">
        <v>0</v>
      </c>
      <c r="I15" s="997">
        <v>0</v>
      </c>
      <c r="J15" s="997">
        <v>0</v>
      </c>
      <c r="K15" s="997">
        <v>-1</v>
      </c>
      <c r="L15" s="997">
        <v>0</v>
      </c>
      <c r="M15" s="998"/>
      <c r="N15" s="999"/>
      <c r="O15" s="1000">
        <v>14</v>
      </c>
      <c r="P15" s="1000">
        <v>-1</v>
      </c>
      <c r="Q15" s="994"/>
    </row>
    <row r="16" spans="1:20" ht="9.9499999999999993" customHeight="1" x14ac:dyDescent="0.2">
      <c r="A16" s="1002"/>
      <c r="B16" s="1002"/>
      <c r="C16" s="1002" t="s">
        <v>159</v>
      </c>
      <c r="D16" s="996">
        <v>19</v>
      </c>
      <c r="E16" s="997">
        <v>4</v>
      </c>
      <c r="F16" s="997">
        <v>2</v>
      </c>
      <c r="G16" s="997">
        <v>7</v>
      </c>
      <c r="H16" s="997">
        <v>3</v>
      </c>
      <c r="I16" s="1017">
        <v>9</v>
      </c>
      <c r="J16" s="1017">
        <v>1</v>
      </c>
      <c r="K16" s="1017">
        <v>2</v>
      </c>
      <c r="L16" s="1017">
        <v>1</v>
      </c>
      <c r="M16" s="998"/>
      <c r="N16" s="999"/>
      <c r="O16" s="1000">
        <v>16</v>
      </c>
      <c r="P16" s="1000">
        <v>13</v>
      </c>
      <c r="Q16" s="994"/>
    </row>
    <row r="17" spans="1:17" ht="9.9499999999999993" customHeight="1" x14ac:dyDescent="0.2">
      <c r="A17" s="1002"/>
      <c r="B17" s="1002"/>
      <c r="C17" s="1002" t="s">
        <v>325</v>
      </c>
      <c r="D17" s="996">
        <v>33</v>
      </c>
      <c r="E17" s="997">
        <v>18</v>
      </c>
      <c r="F17" s="997">
        <v>4</v>
      </c>
      <c r="G17" s="997">
        <v>-5</v>
      </c>
      <c r="H17" s="997">
        <v>25</v>
      </c>
      <c r="I17" s="1017">
        <v>20</v>
      </c>
      <c r="J17" s="1017">
        <v>10</v>
      </c>
      <c r="K17" s="1017">
        <v>6</v>
      </c>
      <c r="L17" s="1017">
        <v>17</v>
      </c>
      <c r="M17" s="998"/>
      <c r="N17" s="999"/>
      <c r="O17" s="1000">
        <v>42</v>
      </c>
      <c r="P17" s="1000">
        <v>53</v>
      </c>
      <c r="Q17" s="994"/>
    </row>
    <row r="18" spans="1:17" ht="9.9499999999999993" customHeight="1" x14ac:dyDescent="0.2">
      <c r="A18" s="1002"/>
      <c r="B18" s="1002"/>
      <c r="C18" s="1002" t="s">
        <v>147</v>
      </c>
      <c r="D18" s="996">
        <v>0</v>
      </c>
      <c r="E18" s="997">
        <v>1</v>
      </c>
      <c r="F18" s="997">
        <v>0</v>
      </c>
      <c r="G18" s="997">
        <v>1</v>
      </c>
      <c r="H18" s="997">
        <v>0</v>
      </c>
      <c r="I18" s="1017">
        <v>-2</v>
      </c>
      <c r="J18" s="1017">
        <v>0</v>
      </c>
      <c r="K18" s="1017">
        <v>0</v>
      </c>
      <c r="L18" s="1017">
        <v>-2</v>
      </c>
      <c r="M18" s="998"/>
      <c r="N18" s="999"/>
      <c r="O18" s="1000">
        <v>2</v>
      </c>
      <c r="P18" s="1000">
        <v>-4</v>
      </c>
      <c r="Q18" s="994"/>
    </row>
    <row r="19" spans="1:17" ht="9.9499999999999993" customHeight="1" x14ac:dyDescent="0.2">
      <c r="A19" s="1016"/>
      <c r="B19" s="1016"/>
      <c r="C19" s="1002" t="s">
        <v>192</v>
      </c>
      <c r="D19" s="996">
        <v>-1</v>
      </c>
      <c r="E19" s="997">
        <v>0</v>
      </c>
      <c r="F19" s="997">
        <v>3</v>
      </c>
      <c r="G19" s="997">
        <v>1</v>
      </c>
      <c r="H19" s="997">
        <v>-1</v>
      </c>
      <c r="I19" s="997">
        <v>-1</v>
      </c>
      <c r="J19" s="997">
        <v>1</v>
      </c>
      <c r="K19" s="997">
        <v>0</v>
      </c>
      <c r="L19" s="997">
        <v>0</v>
      </c>
      <c r="M19" s="998"/>
      <c r="N19" s="999"/>
      <c r="O19" s="1000">
        <v>3</v>
      </c>
      <c r="P19" s="1000">
        <v>0</v>
      </c>
      <c r="Q19" s="994"/>
    </row>
    <row r="20" spans="1:17" ht="9.9499999999999993" customHeight="1" x14ac:dyDescent="0.2">
      <c r="A20" s="1002"/>
      <c r="B20" s="1002"/>
      <c r="C20" s="1002" t="s">
        <v>190</v>
      </c>
      <c r="D20" s="996">
        <v>5</v>
      </c>
      <c r="E20" s="997">
        <v>11</v>
      </c>
      <c r="F20" s="997">
        <v>24</v>
      </c>
      <c r="G20" s="997">
        <v>7</v>
      </c>
      <c r="H20" s="997">
        <v>2</v>
      </c>
      <c r="I20" s="1017">
        <v>6</v>
      </c>
      <c r="J20" s="1017">
        <v>15</v>
      </c>
      <c r="K20" s="1017">
        <v>5</v>
      </c>
      <c r="L20" s="1017">
        <v>-5</v>
      </c>
      <c r="M20" s="998"/>
      <c r="N20" s="999"/>
      <c r="O20" s="1000">
        <v>44</v>
      </c>
      <c r="P20" s="1000">
        <v>21</v>
      </c>
      <c r="Q20" s="994"/>
    </row>
    <row r="21" spans="1:17" ht="9.9499999999999993" customHeight="1" x14ac:dyDescent="0.2">
      <c r="A21" s="1002"/>
      <c r="B21" s="1002"/>
      <c r="C21" s="1002" t="s">
        <v>321</v>
      </c>
      <c r="D21" s="996">
        <v>0</v>
      </c>
      <c r="E21" s="997">
        <v>2</v>
      </c>
      <c r="F21" s="997">
        <v>-1</v>
      </c>
      <c r="G21" s="997">
        <v>1</v>
      </c>
      <c r="H21" s="997">
        <v>0</v>
      </c>
      <c r="I21" s="1017">
        <v>1</v>
      </c>
      <c r="J21" s="1017">
        <v>0</v>
      </c>
      <c r="K21" s="1017">
        <v>0</v>
      </c>
      <c r="L21" s="1017">
        <v>0</v>
      </c>
      <c r="M21" s="998"/>
      <c r="N21" s="999"/>
      <c r="O21" s="1000">
        <v>2</v>
      </c>
      <c r="P21" s="1000">
        <v>1</v>
      </c>
      <c r="Q21" s="994"/>
    </row>
    <row r="22" spans="1:17" ht="9.9499999999999993" customHeight="1" x14ac:dyDescent="0.2">
      <c r="A22" s="1002"/>
      <c r="B22" s="1002"/>
      <c r="C22" s="1002" t="s">
        <v>183</v>
      </c>
      <c r="D22" s="996">
        <v>0</v>
      </c>
      <c r="E22" s="997">
        <v>-1</v>
      </c>
      <c r="F22" s="997">
        <v>2</v>
      </c>
      <c r="G22" s="997">
        <v>-1</v>
      </c>
      <c r="H22" s="997">
        <v>-1</v>
      </c>
      <c r="I22" s="997">
        <v>4</v>
      </c>
      <c r="J22" s="997">
        <v>-4</v>
      </c>
      <c r="K22" s="997">
        <v>-6</v>
      </c>
      <c r="L22" s="997">
        <v>1</v>
      </c>
      <c r="M22" s="998"/>
      <c r="N22" s="999"/>
      <c r="O22" s="1000">
        <v>-1</v>
      </c>
      <c r="P22" s="1000">
        <v>-5</v>
      </c>
      <c r="Q22" s="994"/>
    </row>
    <row r="23" spans="1:17" ht="9.9499999999999993" customHeight="1" x14ac:dyDescent="0.2">
      <c r="A23" s="1002"/>
      <c r="B23" s="1002"/>
      <c r="C23" s="1002" t="s">
        <v>188</v>
      </c>
      <c r="D23" s="996">
        <v>0</v>
      </c>
      <c r="E23" s="997">
        <v>-1</v>
      </c>
      <c r="F23" s="997">
        <v>-2</v>
      </c>
      <c r="G23" s="997">
        <v>2</v>
      </c>
      <c r="H23" s="997">
        <v>0</v>
      </c>
      <c r="I23" s="997">
        <v>0</v>
      </c>
      <c r="J23" s="997">
        <v>0</v>
      </c>
      <c r="K23" s="997">
        <v>0</v>
      </c>
      <c r="L23" s="997">
        <v>0</v>
      </c>
      <c r="M23" s="998"/>
      <c r="N23" s="999"/>
      <c r="O23" s="1000">
        <v>-1</v>
      </c>
      <c r="P23" s="1000">
        <v>0</v>
      </c>
      <c r="Q23" s="994"/>
    </row>
    <row r="24" spans="1:17" ht="9.9499999999999993" customHeight="1" x14ac:dyDescent="0.2">
      <c r="A24" s="1002"/>
      <c r="B24" s="1002"/>
      <c r="C24" s="1002" t="s">
        <v>185</v>
      </c>
      <c r="D24" s="996">
        <v>0</v>
      </c>
      <c r="E24" s="997">
        <v>-1</v>
      </c>
      <c r="F24" s="997">
        <v>1</v>
      </c>
      <c r="G24" s="997">
        <v>2</v>
      </c>
      <c r="H24" s="997">
        <v>-1</v>
      </c>
      <c r="I24" s="1017">
        <v>3</v>
      </c>
      <c r="J24" s="1017">
        <v>0</v>
      </c>
      <c r="K24" s="1017">
        <v>0</v>
      </c>
      <c r="L24" s="1017">
        <v>0</v>
      </c>
      <c r="M24" s="998"/>
      <c r="N24" s="999"/>
      <c r="O24" s="1000">
        <v>1</v>
      </c>
      <c r="P24" s="1000">
        <v>3</v>
      </c>
      <c r="Q24" s="994"/>
    </row>
    <row r="25" spans="1:17" ht="9.9499999999999993" customHeight="1" x14ac:dyDescent="0.2">
      <c r="A25" s="1002"/>
      <c r="B25" s="1018"/>
      <c r="C25" s="1018" t="s">
        <v>184</v>
      </c>
      <c r="D25" s="996">
        <v>41</v>
      </c>
      <c r="E25" s="997">
        <v>0</v>
      </c>
      <c r="F25" s="997">
        <v>0</v>
      </c>
      <c r="G25" s="997">
        <v>1</v>
      </c>
      <c r="H25" s="997">
        <v>-1</v>
      </c>
      <c r="I25" s="1017">
        <v>-5</v>
      </c>
      <c r="J25" s="1017">
        <v>0</v>
      </c>
      <c r="K25" s="1017">
        <v>0</v>
      </c>
      <c r="L25" s="1017">
        <v>0</v>
      </c>
      <c r="M25" s="998"/>
      <c r="N25" s="999"/>
      <c r="O25" s="1000">
        <v>0</v>
      </c>
      <c r="P25" s="1000">
        <v>-5</v>
      </c>
      <c r="Q25" s="994"/>
    </row>
    <row r="26" spans="1:17" ht="9.9499999999999993" customHeight="1" x14ac:dyDescent="0.2">
      <c r="A26" s="1002"/>
      <c r="B26" s="1018"/>
      <c r="C26" s="1018" t="s">
        <v>30</v>
      </c>
      <c r="D26" s="996">
        <v>2</v>
      </c>
      <c r="E26" s="997">
        <v>3</v>
      </c>
      <c r="F26" s="997">
        <v>7</v>
      </c>
      <c r="G26" s="997">
        <v>5</v>
      </c>
      <c r="H26" s="997">
        <v>0</v>
      </c>
      <c r="I26" s="1017">
        <v>1</v>
      </c>
      <c r="J26" s="1017">
        <v>0</v>
      </c>
      <c r="K26" s="1017">
        <v>0</v>
      </c>
      <c r="L26" s="1017">
        <v>0</v>
      </c>
      <c r="M26" s="998"/>
      <c r="N26" s="999"/>
      <c r="O26" s="1000">
        <v>15</v>
      </c>
      <c r="P26" s="1000">
        <v>1</v>
      </c>
      <c r="Q26" s="994"/>
    </row>
    <row r="27" spans="1:17" ht="9.9499999999999993" customHeight="1" x14ac:dyDescent="0.2">
      <c r="A27" s="1002"/>
      <c r="B27" s="1018"/>
      <c r="C27" s="1018" t="s">
        <v>324</v>
      </c>
      <c r="D27" s="996">
        <v>1</v>
      </c>
      <c r="E27" s="997">
        <v>27</v>
      </c>
      <c r="F27" s="997">
        <v>25</v>
      </c>
      <c r="G27" s="997">
        <v>0</v>
      </c>
      <c r="H27" s="997">
        <v>0</v>
      </c>
      <c r="I27" s="1004">
        <v>0</v>
      </c>
      <c r="J27" s="1004">
        <v>0</v>
      </c>
      <c r="K27" s="1004">
        <v>0</v>
      </c>
      <c r="L27" s="1004">
        <v>0</v>
      </c>
      <c r="M27" s="998"/>
      <c r="N27" s="999"/>
      <c r="O27" s="1000">
        <v>52</v>
      </c>
      <c r="P27" s="1000">
        <v>0</v>
      </c>
      <c r="Q27" s="994"/>
    </row>
    <row r="28" spans="1:17" ht="10.5" customHeight="1" x14ac:dyDescent="0.2">
      <c r="A28" s="1019"/>
      <c r="B28" s="2509" t="s">
        <v>812</v>
      </c>
      <c r="C28" s="2509"/>
      <c r="D28" s="1007">
        <f>SUM(D14:D27)</f>
        <v>101</v>
      </c>
      <c r="E28" s="2035">
        <f>SUM(E14:E27)</f>
        <v>70</v>
      </c>
      <c r="F28" s="2035">
        <f>SUM(F14:F27)</f>
        <v>67</v>
      </c>
      <c r="G28" s="2035">
        <f>SUM(G14:G27)</f>
        <v>25</v>
      </c>
      <c r="H28" s="2035">
        <f t="shared" ref="H28:L28" si="3">SUM(H14:H27)</f>
        <v>26</v>
      </c>
      <c r="I28" s="2035">
        <f t="shared" si="3"/>
        <v>36</v>
      </c>
      <c r="J28" s="2035">
        <f t="shared" si="3"/>
        <v>23</v>
      </c>
      <c r="K28" s="2035">
        <f t="shared" si="3"/>
        <v>6</v>
      </c>
      <c r="L28" s="2035">
        <f t="shared" si="3"/>
        <v>13</v>
      </c>
      <c r="M28" s="1009"/>
      <c r="N28" s="999"/>
      <c r="O28" s="1011">
        <f t="shared" ref="O28" si="4">SUM(O14:O27)</f>
        <v>188</v>
      </c>
      <c r="P28" s="1011">
        <f t="shared" ref="P28" si="5">SUM(P14:P27)</f>
        <v>78</v>
      </c>
      <c r="Q28" s="1012"/>
    </row>
    <row r="29" spans="1:17" ht="9.9499999999999993" customHeight="1" x14ac:dyDescent="0.2">
      <c r="A29" s="2504" t="s">
        <v>349</v>
      </c>
      <c r="B29" s="2504"/>
      <c r="C29" s="2504"/>
      <c r="D29" s="1007">
        <f>D11+D28</f>
        <v>295</v>
      </c>
      <c r="E29" s="2035">
        <f>E11+E28</f>
        <v>259</v>
      </c>
      <c r="F29" s="2035">
        <f>F11+F28</f>
        <v>274</v>
      </c>
      <c r="G29" s="2035">
        <f>G11+G28</f>
        <v>217</v>
      </c>
      <c r="H29" s="2035">
        <f t="shared" ref="H29:L29" si="6">H11+H28</f>
        <v>202</v>
      </c>
      <c r="I29" s="2035">
        <f t="shared" si="6"/>
        <v>212</v>
      </c>
      <c r="J29" s="2035">
        <f t="shared" si="6"/>
        <v>209</v>
      </c>
      <c r="K29" s="2035">
        <f t="shared" si="6"/>
        <v>197</v>
      </c>
      <c r="L29" s="2035">
        <f t="shared" si="6"/>
        <v>211</v>
      </c>
      <c r="M29" s="1009"/>
      <c r="N29" s="999"/>
      <c r="O29" s="1011">
        <f t="shared" ref="O29" si="7">O11+O28</f>
        <v>952</v>
      </c>
      <c r="P29" s="1011">
        <f t="shared" ref="P29" si="8">P11+P28</f>
        <v>829</v>
      </c>
      <c r="Q29" s="1020"/>
    </row>
    <row r="30" spans="1:17" ht="6.75" customHeight="1" x14ac:dyDescent="0.2">
      <c r="A30" s="2502"/>
      <c r="B30" s="2502"/>
      <c r="C30" s="2502"/>
      <c r="D30" s="1014"/>
      <c r="E30" s="1004"/>
      <c r="F30" s="1004"/>
      <c r="G30" s="1004"/>
      <c r="H30" s="1004"/>
      <c r="I30" s="1004"/>
      <c r="J30" s="1004"/>
      <c r="K30" s="1004"/>
      <c r="L30" s="1004"/>
      <c r="M30" s="1004"/>
      <c r="N30" s="1004"/>
      <c r="O30" s="1015"/>
      <c r="P30" s="1015"/>
      <c r="Q30" s="1021"/>
    </row>
    <row r="31" spans="1:17" ht="9.9499999999999993" customHeight="1" x14ac:dyDescent="0.2">
      <c r="A31" s="2247" t="s">
        <v>350</v>
      </c>
      <c r="B31" s="2247"/>
      <c r="C31" s="2247"/>
      <c r="D31" s="1022"/>
      <c r="E31" s="1023"/>
      <c r="F31" s="1023"/>
      <c r="G31" s="1023"/>
      <c r="H31" s="1023"/>
      <c r="I31" s="1023"/>
      <c r="J31" s="1023"/>
      <c r="K31" s="1023"/>
      <c r="L31" s="1023"/>
      <c r="M31" s="1024"/>
      <c r="N31" s="1025"/>
      <c r="O31" s="1026"/>
      <c r="P31" s="1026"/>
      <c r="Q31" s="1027"/>
    </row>
    <row r="32" spans="1:17" ht="9.9499999999999993" customHeight="1" x14ac:dyDescent="0.2">
      <c r="A32" s="990"/>
      <c r="B32" s="2366" t="s">
        <v>318</v>
      </c>
      <c r="C32" s="2366"/>
      <c r="D32" s="1013"/>
      <c r="E32" s="1004"/>
      <c r="F32" s="1004"/>
      <c r="G32" s="1004"/>
      <c r="H32" s="1004"/>
      <c r="I32" s="1004"/>
      <c r="J32" s="1004"/>
      <c r="K32" s="1004"/>
      <c r="L32" s="1004"/>
      <c r="M32" s="998"/>
      <c r="N32" s="999"/>
      <c r="O32" s="992"/>
      <c r="P32" s="992"/>
      <c r="Q32" s="1028"/>
    </row>
    <row r="33" spans="1:17" ht="9.9499999999999993" customHeight="1" x14ac:dyDescent="0.2">
      <c r="A33" s="1029"/>
      <c r="B33" s="1029"/>
      <c r="C33" s="1029" t="s">
        <v>5</v>
      </c>
      <c r="D33" s="996">
        <v>189</v>
      </c>
      <c r="E33" s="997">
        <v>177</v>
      </c>
      <c r="F33" s="997">
        <v>195</v>
      </c>
      <c r="G33" s="997">
        <v>192</v>
      </c>
      <c r="H33" s="997">
        <v>172</v>
      </c>
      <c r="I33" s="997">
        <v>176</v>
      </c>
      <c r="J33" s="997">
        <v>183</v>
      </c>
      <c r="K33" s="997">
        <v>190</v>
      </c>
      <c r="L33" s="997">
        <v>190</v>
      </c>
      <c r="M33" s="998"/>
      <c r="N33" s="999"/>
      <c r="O33" s="1000">
        <v>736</v>
      </c>
      <c r="P33" s="1000">
        <v>739</v>
      </c>
      <c r="Q33" s="1030"/>
    </row>
    <row r="34" spans="1:17" ht="9.9499999999999993" customHeight="1" x14ac:dyDescent="0.2">
      <c r="A34" s="995"/>
      <c r="B34" s="995"/>
      <c r="C34" s="1002" t="s">
        <v>108</v>
      </c>
      <c r="D34" s="996">
        <v>0</v>
      </c>
      <c r="E34" s="997">
        <v>0</v>
      </c>
      <c r="F34" s="997">
        <v>-1</v>
      </c>
      <c r="G34" s="997">
        <v>0</v>
      </c>
      <c r="H34" s="997">
        <v>1</v>
      </c>
      <c r="I34" s="997">
        <v>0</v>
      </c>
      <c r="J34" s="997">
        <v>0</v>
      </c>
      <c r="K34" s="997">
        <v>0</v>
      </c>
      <c r="L34" s="997">
        <v>0</v>
      </c>
      <c r="M34" s="998"/>
      <c r="N34" s="999"/>
      <c r="O34" s="1000">
        <v>0</v>
      </c>
      <c r="P34" s="1000">
        <v>0</v>
      </c>
      <c r="Q34" s="1028"/>
    </row>
    <row r="35" spans="1:17" ht="9.9499999999999993" customHeight="1" x14ac:dyDescent="0.2">
      <c r="A35" s="1002"/>
      <c r="B35" s="1002"/>
      <c r="C35" s="1002" t="s">
        <v>106</v>
      </c>
      <c r="D35" s="996">
        <v>5</v>
      </c>
      <c r="E35" s="997">
        <v>12</v>
      </c>
      <c r="F35" s="997">
        <v>13</v>
      </c>
      <c r="G35" s="997">
        <v>0</v>
      </c>
      <c r="H35" s="997">
        <v>3</v>
      </c>
      <c r="I35" s="1031">
        <v>0</v>
      </c>
      <c r="J35" s="1031">
        <v>3</v>
      </c>
      <c r="K35" s="1031">
        <v>1</v>
      </c>
      <c r="L35" s="1031">
        <v>8</v>
      </c>
      <c r="M35" s="998"/>
      <c r="N35" s="999"/>
      <c r="O35" s="1000">
        <v>28</v>
      </c>
      <c r="P35" s="1000">
        <v>12</v>
      </c>
      <c r="Q35" s="1028"/>
    </row>
    <row r="36" spans="1:17" ht="9.9499999999999993" customHeight="1" x14ac:dyDescent="0.2">
      <c r="A36" s="2415"/>
      <c r="B36" s="2415"/>
      <c r="C36" s="2415"/>
      <c r="D36" s="1007">
        <f>SUM(D33:D35)</f>
        <v>194</v>
      </c>
      <c r="E36" s="2035">
        <f>SUM(E33:E35)</f>
        <v>189</v>
      </c>
      <c r="F36" s="2035">
        <f>SUM(F33:F35)</f>
        <v>207</v>
      </c>
      <c r="G36" s="2035">
        <f>SUM(G33:G35)</f>
        <v>192</v>
      </c>
      <c r="H36" s="2035">
        <f t="shared" ref="H36:L36" si="9">SUM(H33:H35)</f>
        <v>176</v>
      </c>
      <c r="I36" s="2035">
        <f t="shared" si="9"/>
        <v>176</v>
      </c>
      <c r="J36" s="2035">
        <f t="shared" si="9"/>
        <v>186</v>
      </c>
      <c r="K36" s="2035">
        <f t="shared" si="9"/>
        <v>191</v>
      </c>
      <c r="L36" s="2035">
        <f t="shared" si="9"/>
        <v>198</v>
      </c>
      <c r="M36" s="1009"/>
      <c r="N36" s="999"/>
      <c r="O36" s="1011">
        <f t="shared" ref="O36" si="10">SUM(O33:O35)</f>
        <v>764</v>
      </c>
      <c r="P36" s="1011">
        <f t="shared" ref="P36" si="11">SUM(P33:P35)</f>
        <v>751</v>
      </c>
      <c r="Q36" s="1032"/>
    </row>
    <row r="37" spans="1:17" ht="9.9499999999999993" customHeight="1" x14ac:dyDescent="0.2">
      <c r="A37" s="990"/>
      <c r="B37" s="2366" t="s">
        <v>103</v>
      </c>
      <c r="C37" s="2366"/>
      <c r="D37" s="1013"/>
      <c r="E37" s="1004"/>
      <c r="F37" s="1004"/>
      <c r="G37" s="1004"/>
      <c r="H37" s="1004"/>
      <c r="I37" s="1004"/>
      <c r="J37" s="1004"/>
      <c r="K37" s="1004"/>
      <c r="L37" s="1004"/>
      <c r="M37" s="998"/>
      <c r="N37" s="999"/>
      <c r="O37" s="992"/>
      <c r="P37" s="992"/>
      <c r="Q37" s="1028"/>
    </row>
    <row r="38" spans="1:17" ht="9.9499999999999993" customHeight="1" x14ac:dyDescent="0.2">
      <c r="A38" s="995"/>
      <c r="B38" s="995"/>
      <c r="C38" s="995" t="s">
        <v>5</v>
      </c>
      <c r="D38" s="996">
        <v>52</v>
      </c>
      <c r="E38" s="997">
        <v>11</v>
      </c>
      <c r="F38" s="997">
        <v>2</v>
      </c>
      <c r="G38" s="997">
        <v>9</v>
      </c>
      <c r="H38" s="997">
        <v>13</v>
      </c>
      <c r="I38" s="997">
        <v>10</v>
      </c>
      <c r="J38" s="997">
        <v>1</v>
      </c>
      <c r="K38" s="997">
        <v>2</v>
      </c>
      <c r="L38" s="997">
        <v>7</v>
      </c>
      <c r="M38" s="998"/>
      <c r="N38" s="999"/>
      <c r="O38" s="1000">
        <v>35</v>
      </c>
      <c r="P38" s="1000">
        <v>20</v>
      </c>
      <c r="Q38" s="1028"/>
    </row>
    <row r="39" spans="1:17" ht="9.9499999999999993" customHeight="1" x14ac:dyDescent="0.2">
      <c r="A39" s="995"/>
      <c r="B39" s="995"/>
      <c r="C39" s="1002" t="s">
        <v>108</v>
      </c>
      <c r="D39" s="996">
        <v>47</v>
      </c>
      <c r="E39" s="997">
        <v>26</v>
      </c>
      <c r="F39" s="997">
        <v>34</v>
      </c>
      <c r="G39" s="997">
        <v>14</v>
      </c>
      <c r="H39" s="997">
        <v>4</v>
      </c>
      <c r="I39" s="997">
        <v>21</v>
      </c>
      <c r="J39" s="997">
        <v>22</v>
      </c>
      <c r="K39" s="997">
        <v>5</v>
      </c>
      <c r="L39" s="997">
        <v>6</v>
      </c>
      <c r="M39" s="998"/>
      <c r="N39" s="999"/>
      <c r="O39" s="1000">
        <v>78</v>
      </c>
      <c r="P39" s="1000">
        <v>54</v>
      </c>
      <c r="Q39" s="1028"/>
    </row>
    <row r="40" spans="1:17" ht="9.9499999999999993" customHeight="1" x14ac:dyDescent="0.2">
      <c r="A40" s="1002"/>
      <c r="B40" s="1002"/>
      <c r="C40" s="1002" t="s">
        <v>106</v>
      </c>
      <c r="D40" s="996">
        <v>2</v>
      </c>
      <c r="E40" s="997">
        <v>33</v>
      </c>
      <c r="F40" s="997">
        <v>31</v>
      </c>
      <c r="G40" s="997">
        <v>2</v>
      </c>
      <c r="H40" s="997">
        <v>9</v>
      </c>
      <c r="I40" s="1031">
        <v>5</v>
      </c>
      <c r="J40" s="1031">
        <v>0</v>
      </c>
      <c r="K40" s="1031">
        <v>-1</v>
      </c>
      <c r="L40" s="1031">
        <v>0</v>
      </c>
      <c r="M40" s="998"/>
      <c r="N40" s="999"/>
      <c r="O40" s="1000">
        <v>75</v>
      </c>
      <c r="P40" s="1000">
        <v>4</v>
      </c>
      <c r="Q40" s="1028"/>
    </row>
    <row r="41" spans="1:17" ht="9.9499999999999993" customHeight="1" x14ac:dyDescent="0.2">
      <c r="A41" s="2506"/>
      <c r="B41" s="2506"/>
      <c r="C41" s="2506"/>
      <c r="D41" s="1007">
        <f>SUM(D38:D40)</f>
        <v>101</v>
      </c>
      <c r="E41" s="2035">
        <f>SUM(E38:E40)</f>
        <v>70</v>
      </c>
      <c r="F41" s="2035">
        <f>SUM(F38:F40)</f>
        <v>67</v>
      </c>
      <c r="G41" s="2035">
        <f>SUM(G38:G40)</f>
        <v>25</v>
      </c>
      <c r="H41" s="2035">
        <f t="shared" ref="H41:L41" si="12">SUM(H38:H40)</f>
        <v>26</v>
      </c>
      <c r="I41" s="2035">
        <f t="shared" si="12"/>
        <v>36</v>
      </c>
      <c r="J41" s="2035">
        <f t="shared" si="12"/>
        <v>23</v>
      </c>
      <c r="K41" s="2035">
        <f t="shared" si="12"/>
        <v>6</v>
      </c>
      <c r="L41" s="2035">
        <f t="shared" si="12"/>
        <v>13</v>
      </c>
      <c r="M41" s="1009"/>
      <c r="N41" s="999"/>
      <c r="O41" s="1011">
        <f t="shared" ref="O41" si="13">SUM(O38:O40)</f>
        <v>188</v>
      </c>
      <c r="P41" s="1011">
        <f t="shared" ref="P41" si="14">SUM(P38:P40)</f>
        <v>78</v>
      </c>
      <c r="Q41" s="1020"/>
    </row>
    <row r="42" spans="1:17" ht="12.75" customHeight="1" x14ac:dyDescent="0.2">
      <c r="A42" s="2503" t="s">
        <v>724</v>
      </c>
      <c r="B42" s="2504"/>
      <c r="C42" s="2504"/>
      <c r="D42" s="1033">
        <f>D41+D36</f>
        <v>295</v>
      </c>
      <c r="E42" s="1034">
        <f>E41+E36</f>
        <v>259</v>
      </c>
      <c r="F42" s="1034">
        <f>F41+F36</f>
        <v>274</v>
      </c>
      <c r="G42" s="1034">
        <f>G41+G36</f>
        <v>217</v>
      </c>
      <c r="H42" s="1034">
        <f t="shared" ref="H42:L42" si="15">H41+H36</f>
        <v>202</v>
      </c>
      <c r="I42" s="1034">
        <f t="shared" si="15"/>
        <v>212</v>
      </c>
      <c r="J42" s="1034">
        <f t="shared" si="15"/>
        <v>209</v>
      </c>
      <c r="K42" s="1034">
        <f t="shared" si="15"/>
        <v>197</v>
      </c>
      <c r="L42" s="1034">
        <f t="shared" si="15"/>
        <v>211</v>
      </c>
      <c r="M42" s="1035"/>
      <c r="N42" s="999"/>
      <c r="O42" s="1037">
        <f t="shared" ref="O42" si="16">O41+O36</f>
        <v>952</v>
      </c>
      <c r="P42" s="1037">
        <f t="shared" ref="P42" si="17">P41+P36</f>
        <v>829</v>
      </c>
      <c r="Q42" s="1038"/>
    </row>
    <row r="43" spans="1:17" ht="6.75" customHeight="1" x14ac:dyDescent="0.2">
      <c r="A43" s="2507"/>
      <c r="B43" s="2507"/>
      <c r="C43" s="2507"/>
      <c r="D43" s="1036"/>
      <c r="E43" s="1034"/>
      <c r="F43" s="1034"/>
      <c r="G43" s="1034"/>
      <c r="H43" s="1034"/>
      <c r="I43" s="1034"/>
      <c r="J43" s="1034"/>
      <c r="K43" s="1034"/>
      <c r="L43" s="1034"/>
      <c r="M43" s="1034"/>
      <c r="N43" s="1004"/>
      <c r="O43" s="1037"/>
      <c r="P43" s="1037"/>
      <c r="Q43" s="1039"/>
    </row>
    <row r="44" spans="1:17" ht="18.75" customHeight="1" x14ac:dyDescent="0.2">
      <c r="A44" s="990"/>
      <c r="B44" s="2505" t="s">
        <v>630</v>
      </c>
      <c r="C44" s="2398"/>
      <c r="D44" s="1013"/>
      <c r="E44" s="1004"/>
      <c r="F44" s="1004"/>
      <c r="G44" s="1004"/>
      <c r="H44" s="1004"/>
      <c r="I44" s="1004"/>
      <c r="J44" s="1004"/>
      <c r="K44" s="1004"/>
      <c r="L44" s="1004"/>
      <c r="M44" s="998"/>
      <c r="N44" s="999"/>
      <c r="O44" s="1015"/>
      <c r="P44" s="1015"/>
      <c r="Q44" s="1028"/>
    </row>
    <row r="45" spans="1:17" ht="9.9499999999999993" customHeight="1" x14ac:dyDescent="0.2">
      <c r="A45" s="995"/>
      <c r="B45" s="1001"/>
      <c r="C45" s="995" t="s">
        <v>318</v>
      </c>
      <c r="D45" s="996">
        <v>21</v>
      </c>
      <c r="E45" s="997">
        <v>4</v>
      </c>
      <c r="F45" s="997">
        <v>4</v>
      </c>
      <c r="G45" s="997">
        <v>-2</v>
      </c>
      <c r="H45" s="997">
        <v>-27</v>
      </c>
      <c r="I45" s="997">
        <v>-11</v>
      </c>
      <c r="J45" s="997">
        <v>-2</v>
      </c>
      <c r="K45" s="997">
        <v>-7</v>
      </c>
      <c r="L45" s="997">
        <v>26</v>
      </c>
      <c r="M45" s="998"/>
      <c r="N45" s="1040"/>
      <c r="O45" s="1000">
        <v>-21</v>
      </c>
      <c r="P45" s="1000">
        <v>6</v>
      </c>
      <c r="Q45" s="1028"/>
    </row>
    <row r="46" spans="1:17" ht="9.9499999999999993" customHeight="1" x14ac:dyDescent="0.2">
      <c r="A46" s="1002"/>
      <c r="B46" s="1041"/>
      <c r="C46" s="1002" t="s">
        <v>103</v>
      </c>
      <c r="D46" s="996">
        <v>22</v>
      </c>
      <c r="E46" s="997">
        <v>1</v>
      </c>
      <c r="F46" s="997">
        <v>-37</v>
      </c>
      <c r="G46" s="997">
        <v>-3</v>
      </c>
      <c r="H46" s="997">
        <v>-22</v>
      </c>
      <c r="I46" s="997">
        <v>28</v>
      </c>
      <c r="J46" s="997">
        <v>2</v>
      </c>
      <c r="K46" s="997">
        <v>-11</v>
      </c>
      <c r="L46" s="997">
        <v>-25</v>
      </c>
      <c r="M46" s="998"/>
      <c r="N46" s="999"/>
      <c r="O46" s="1000">
        <v>-61</v>
      </c>
      <c r="P46" s="1000">
        <v>-6</v>
      </c>
      <c r="Q46" s="1028"/>
    </row>
    <row r="47" spans="1:17" ht="20.25" customHeight="1" x14ac:dyDescent="0.2">
      <c r="A47" s="1042"/>
      <c r="B47" s="2480" t="s">
        <v>624</v>
      </c>
      <c r="C47" s="2391"/>
      <c r="D47" s="1007">
        <f>SUM(D45:D46)</f>
        <v>43</v>
      </c>
      <c r="E47" s="2035">
        <f>SUM(E45:E46)</f>
        <v>5</v>
      </c>
      <c r="F47" s="2035">
        <f>SUM(F45:F46)</f>
        <v>-33</v>
      </c>
      <c r="G47" s="2035">
        <f>SUM(G45:G46)</f>
        <v>-5</v>
      </c>
      <c r="H47" s="2035">
        <f t="shared" ref="H47:L47" si="18">SUM(H45:H46)</f>
        <v>-49</v>
      </c>
      <c r="I47" s="2035">
        <f t="shared" si="18"/>
        <v>17</v>
      </c>
      <c r="J47" s="2035">
        <f t="shared" si="18"/>
        <v>0</v>
      </c>
      <c r="K47" s="2035">
        <f t="shared" si="18"/>
        <v>-18</v>
      </c>
      <c r="L47" s="2035">
        <f t="shared" si="18"/>
        <v>1</v>
      </c>
      <c r="M47" s="1009"/>
      <c r="N47" s="999"/>
      <c r="O47" s="1011">
        <f t="shared" ref="O47" si="19">SUM(O45:O46)</f>
        <v>-82</v>
      </c>
      <c r="P47" s="1011">
        <f t="shared" ref="P47" si="20">SUM(P45:P46)</f>
        <v>0</v>
      </c>
      <c r="Q47" s="1032"/>
    </row>
    <row r="48" spans="1:17" ht="9.9499999999999993" customHeight="1" x14ac:dyDescent="0.2">
      <c r="A48" s="2504" t="s">
        <v>351</v>
      </c>
      <c r="B48" s="2504"/>
      <c r="C48" s="2504"/>
      <c r="D48" s="1033">
        <f>D42+D47</f>
        <v>338</v>
      </c>
      <c r="E48" s="1034">
        <f>E42+E47</f>
        <v>264</v>
      </c>
      <c r="F48" s="1034">
        <f>F42+F47</f>
        <v>241</v>
      </c>
      <c r="G48" s="1034">
        <f>G42+G47</f>
        <v>212</v>
      </c>
      <c r="H48" s="1034">
        <f t="shared" ref="H48:L48" si="21">H42+H47</f>
        <v>153</v>
      </c>
      <c r="I48" s="1034">
        <f t="shared" si="21"/>
        <v>229</v>
      </c>
      <c r="J48" s="1034">
        <f t="shared" si="21"/>
        <v>209</v>
      </c>
      <c r="K48" s="1034">
        <f t="shared" si="21"/>
        <v>179</v>
      </c>
      <c r="L48" s="1034">
        <f t="shared" si="21"/>
        <v>212</v>
      </c>
      <c r="M48" s="1035"/>
      <c r="N48" s="999"/>
      <c r="O48" s="1037">
        <f t="shared" ref="O48" si="22">O42+O47</f>
        <v>870</v>
      </c>
      <c r="P48" s="1037">
        <f t="shared" ref="P48" si="23">P42+P47</f>
        <v>829</v>
      </c>
      <c r="Q48" s="1038"/>
    </row>
    <row r="49" spans="1:17" ht="6.75" customHeight="1" x14ac:dyDescent="0.2">
      <c r="A49" s="2507"/>
      <c r="B49" s="2507"/>
      <c r="C49" s="2507"/>
      <c r="D49" s="1010"/>
      <c r="E49" s="2035"/>
      <c r="F49" s="2035"/>
      <c r="G49" s="2035"/>
      <c r="H49" s="2035"/>
      <c r="I49" s="1034"/>
      <c r="J49" s="1034"/>
      <c r="K49" s="1034"/>
      <c r="L49" s="1034"/>
      <c r="M49" s="1034"/>
      <c r="N49" s="1004"/>
      <c r="O49" s="1037"/>
      <c r="P49" s="1037"/>
      <c r="Q49" s="1039"/>
    </row>
    <row r="50" spans="1:17" ht="9.9499999999999993" customHeight="1" x14ac:dyDescent="0.2">
      <c r="A50" s="1043"/>
      <c r="B50" s="2366" t="s">
        <v>320</v>
      </c>
      <c r="C50" s="2366"/>
      <c r="D50" s="1013"/>
      <c r="E50" s="1004"/>
      <c r="F50" s="1004"/>
      <c r="G50" s="1004"/>
      <c r="H50" s="1004"/>
      <c r="I50" s="1004"/>
      <c r="J50" s="1004"/>
      <c r="K50" s="1004"/>
      <c r="L50" s="1004"/>
      <c r="M50" s="998"/>
      <c r="N50" s="999"/>
      <c r="O50" s="1015"/>
      <c r="P50" s="1015"/>
      <c r="Q50" s="1028"/>
    </row>
    <row r="51" spans="1:17" ht="9.9499999999999993" customHeight="1" x14ac:dyDescent="0.2">
      <c r="A51" s="995"/>
      <c r="B51" s="1044"/>
      <c r="C51" s="1029" t="s">
        <v>352</v>
      </c>
      <c r="D51" s="996" t="s">
        <v>212</v>
      </c>
      <c r="E51" s="997" t="s">
        <v>212</v>
      </c>
      <c r="F51" s="997" t="s">
        <v>212</v>
      </c>
      <c r="G51" s="997" t="s">
        <v>212</v>
      </c>
      <c r="H51" s="997" t="s">
        <v>212</v>
      </c>
      <c r="I51" s="997">
        <v>196</v>
      </c>
      <c r="J51" s="997">
        <v>190</v>
      </c>
      <c r="K51" s="997">
        <v>178</v>
      </c>
      <c r="L51" s="997">
        <v>204</v>
      </c>
      <c r="M51" s="998"/>
      <c r="N51" s="999"/>
      <c r="O51" s="997" t="s">
        <v>212</v>
      </c>
      <c r="P51" s="1000">
        <v>768</v>
      </c>
      <c r="Q51" s="1028"/>
    </row>
    <row r="52" spans="1:17" ht="9.9499999999999993" customHeight="1" x14ac:dyDescent="0.2">
      <c r="A52" s="1045"/>
      <c r="B52" s="1006"/>
      <c r="C52" s="1003" t="s">
        <v>353</v>
      </c>
      <c r="D52" s="1046" t="s">
        <v>212</v>
      </c>
      <c r="E52" s="1047" t="s">
        <v>212</v>
      </c>
      <c r="F52" s="1047" t="s">
        <v>212</v>
      </c>
      <c r="G52" s="1047" t="s">
        <v>212</v>
      </c>
      <c r="H52" s="1047" t="s">
        <v>212</v>
      </c>
      <c r="I52" s="1034">
        <v>33</v>
      </c>
      <c r="J52" s="1034">
        <v>19</v>
      </c>
      <c r="K52" s="1034">
        <v>1</v>
      </c>
      <c r="L52" s="1034">
        <v>8</v>
      </c>
      <c r="M52" s="1035"/>
      <c r="N52" s="999"/>
      <c r="O52" s="1047" t="s">
        <v>212</v>
      </c>
      <c r="P52" s="1048">
        <v>61</v>
      </c>
      <c r="Q52" s="1049"/>
    </row>
    <row r="53" spans="1:17" ht="4.5" customHeight="1" x14ac:dyDescent="0.2">
      <c r="A53" s="2508"/>
      <c r="B53" s="2508"/>
      <c r="C53" s="2508"/>
      <c r="D53" s="2508"/>
      <c r="E53" s="2508"/>
      <c r="F53" s="2508"/>
      <c r="G53" s="2508"/>
      <c r="H53" s="2508"/>
      <c r="I53" s="2508"/>
      <c r="J53" s="2508"/>
      <c r="K53" s="2508"/>
      <c r="L53" s="2508"/>
      <c r="M53" s="2508"/>
      <c r="N53" s="2508"/>
      <c r="O53" s="2508"/>
      <c r="P53" s="2508"/>
      <c r="Q53" s="2508"/>
    </row>
    <row r="54" spans="1:17" ht="43.9" customHeight="1" x14ac:dyDescent="0.2">
      <c r="A54" s="2099" t="s">
        <v>803</v>
      </c>
      <c r="B54" s="2478" t="s">
        <v>731</v>
      </c>
      <c r="C54" s="2494"/>
      <c r="D54" s="2494"/>
      <c r="E54" s="2494"/>
      <c r="F54" s="2494"/>
      <c r="G54" s="2494"/>
      <c r="H54" s="2494"/>
      <c r="I54" s="2494"/>
      <c r="J54" s="2494"/>
      <c r="K54" s="2494"/>
      <c r="L54" s="2494"/>
      <c r="M54" s="2494"/>
      <c r="N54" s="2494"/>
      <c r="O54" s="2494"/>
      <c r="P54" s="2494"/>
      <c r="Q54" s="2494"/>
    </row>
    <row r="55" spans="1:17" ht="9" customHeight="1" x14ac:dyDescent="0.2">
      <c r="A55" s="2057" t="s">
        <v>804</v>
      </c>
      <c r="B55" s="2493" t="s">
        <v>354</v>
      </c>
      <c r="C55" s="2493"/>
      <c r="D55" s="2493"/>
      <c r="E55" s="2493"/>
      <c r="F55" s="2493"/>
      <c r="G55" s="2493"/>
      <c r="H55" s="2493"/>
      <c r="I55" s="2493"/>
      <c r="J55" s="2493"/>
      <c r="K55" s="2493"/>
      <c r="L55" s="2493"/>
      <c r="M55" s="2493"/>
      <c r="N55" s="2493"/>
      <c r="O55" s="2493"/>
      <c r="P55" s="2493"/>
      <c r="Q55" s="2493"/>
    </row>
    <row r="56" spans="1:17" ht="8.25" customHeight="1" x14ac:dyDescent="0.2">
      <c r="A56" s="1050" t="s">
        <v>212</v>
      </c>
      <c r="B56" s="2493" t="s">
        <v>496</v>
      </c>
      <c r="C56" s="2493"/>
      <c r="D56" s="2493"/>
      <c r="E56" s="2493"/>
      <c r="F56" s="2493"/>
      <c r="G56" s="2493"/>
      <c r="H56" s="2493"/>
      <c r="I56" s="2493"/>
      <c r="J56" s="2493"/>
      <c r="K56" s="2493"/>
      <c r="L56" s="2493"/>
      <c r="M56" s="2493"/>
      <c r="N56" s="2493"/>
      <c r="O56" s="2493"/>
      <c r="P56" s="2493"/>
      <c r="Q56" s="2493"/>
    </row>
  </sheetData>
  <mergeCells count="29">
    <mergeCell ref="B11:C11"/>
    <mergeCell ref="B32:C32"/>
    <mergeCell ref="B28:C28"/>
    <mergeCell ref="A29:C29"/>
    <mergeCell ref="A12:C12"/>
    <mergeCell ref="B13:C13"/>
    <mergeCell ref="A43:C43"/>
    <mergeCell ref="B54:Q54"/>
    <mergeCell ref="B47:C47"/>
    <mergeCell ref="A48:C48"/>
    <mergeCell ref="B50:C50"/>
    <mergeCell ref="A53:Q53"/>
    <mergeCell ref="A49:C49"/>
    <mergeCell ref="B56:Q56"/>
    <mergeCell ref="A1:Q1"/>
    <mergeCell ref="A4:C4"/>
    <mergeCell ref="A6:C6"/>
    <mergeCell ref="B7:C7"/>
    <mergeCell ref="A2:Q2"/>
    <mergeCell ref="A3:C3"/>
    <mergeCell ref="A5:C5"/>
    <mergeCell ref="A36:C36"/>
    <mergeCell ref="A30:C30"/>
    <mergeCell ref="A31:C31"/>
    <mergeCell ref="A42:C42"/>
    <mergeCell ref="B55:Q55"/>
    <mergeCell ref="B44:C44"/>
    <mergeCell ref="B37:C37"/>
    <mergeCell ref="A41:C41"/>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7" min="2" max="59"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Normal="100" zoomScaleSheetLayoutView="100" workbookViewId="0">
      <selection activeCell="P2" sqref="P1:P1048576"/>
    </sheetView>
  </sheetViews>
  <sheetFormatPr defaultColWidth="9.140625" defaultRowHeight="12.75" x14ac:dyDescent="0.2"/>
  <cols>
    <col min="1" max="2" width="2.140625" style="887" customWidth="1"/>
    <col min="3" max="3" width="62.28515625" style="887" customWidth="1"/>
    <col min="4" max="4" width="6.140625" style="887" bestFit="1" customWidth="1"/>
    <col min="5" max="5" width="6" style="970" bestFit="1" customWidth="1"/>
    <col min="6" max="6" width="6" style="971" bestFit="1" customWidth="1"/>
    <col min="7" max="12" width="6" style="887" bestFit="1" customWidth="1"/>
    <col min="13" max="13" width="1.28515625" style="887" customWidth="1"/>
    <col min="14" max="14" width="1.7109375" style="887" customWidth="1"/>
    <col min="15" max="15" width="1.28515625" style="887" customWidth="1"/>
    <col min="16" max="17" width="5.7109375" style="887" customWidth="1"/>
    <col min="18" max="18" width="1.28515625" style="887" customWidth="1"/>
    <col min="19" max="19" width="9.140625" style="887" customWidth="1"/>
    <col min="20" max="20" width="9.140625" style="888" customWidth="1"/>
    <col min="21" max="21" width="9.140625" style="889" customWidth="1"/>
    <col min="22" max="22" width="9.140625" style="887" customWidth="1"/>
    <col min="23" max="16384" width="9.140625" style="887"/>
  </cols>
  <sheetData>
    <row r="1" spans="1:21" s="1993" customFormat="1" ht="15.75" customHeight="1" x14ac:dyDescent="0.25">
      <c r="A1" s="2301" t="s">
        <v>355</v>
      </c>
      <c r="B1" s="2301"/>
      <c r="C1" s="2301"/>
      <c r="D1" s="2301"/>
      <c r="E1" s="2301"/>
      <c r="F1" s="2301"/>
      <c r="G1" s="2301"/>
      <c r="H1" s="2301"/>
      <c r="I1" s="2301"/>
      <c r="J1" s="2301"/>
      <c r="K1" s="2301"/>
      <c r="L1" s="2301"/>
      <c r="M1" s="2301"/>
      <c r="N1" s="2301"/>
      <c r="O1" s="2301"/>
      <c r="P1" s="2301"/>
      <c r="Q1" s="2301"/>
      <c r="R1" s="2301"/>
      <c r="U1" s="1994"/>
    </row>
    <row r="2" spans="1:21" ht="9.9499999999999993" customHeight="1" x14ac:dyDescent="0.2">
      <c r="A2" s="390"/>
      <c r="B2" s="390"/>
      <c r="C2" s="390"/>
      <c r="D2" s="390"/>
      <c r="E2" s="390"/>
      <c r="F2" s="390"/>
      <c r="G2" s="390"/>
      <c r="H2" s="390"/>
      <c r="I2" s="390"/>
      <c r="J2" s="390"/>
      <c r="K2" s="390"/>
      <c r="L2" s="390"/>
      <c r="M2" s="390"/>
      <c r="N2" s="390"/>
      <c r="O2" s="390"/>
      <c r="P2" s="390"/>
      <c r="Q2" s="390"/>
      <c r="R2" s="390"/>
    </row>
    <row r="3" spans="1:21" ht="10.5" customHeight="1" x14ac:dyDescent="0.2">
      <c r="A3" s="2345"/>
      <c r="B3" s="2345"/>
      <c r="C3" s="2515"/>
      <c r="D3" s="890"/>
      <c r="E3" s="891"/>
      <c r="F3" s="891"/>
      <c r="G3" s="891"/>
      <c r="H3" s="891"/>
      <c r="I3" s="891"/>
      <c r="J3" s="891"/>
      <c r="K3" s="891"/>
      <c r="L3" s="891"/>
      <c r="M3" s="892"/>
      <c r="N3" s="390"/>
      <c r="O3" s="890"/>
      <c r="P3" s="893" t="s">
        <v>584</v>
      </c>
      <c r="Q3" s="893" t="s">
        <v>22</v>
      </c>
      <c r="R3" s="892"/>
    </row>
    <row r="4" spans="1:21" ht="10.5" customHeight="1" x14ac:dyDescent="0.2">
      <c r="A4" s="2513" t="s">
        <v>480</v>
      </c>
      <c r="B4" s="2513"/>
      <c r="C4" s="2514"/>
      <c r="D4" s="894" t="s">
        <v>726</v>
      </c>
      <c r="E4" s="895" t="s">
        <v>662</v>
      </c>
      <c r="F4" s="895" t="s">
        <v>633</v>
      </c>
      <c r="G4" s="895" t="s">
        <v>580</v>
      </c>
      <c r="H4" s="895" t="s">
        <v>225</v>
      </c>
      <c r="I4" s="895" t="s">
        <v>481</v>
      </c>
      <c r="J4" s="895" t="s">
        <v>482</v>
      </c>
      <c r="K4" s="895" t="s">
        <v>483</v>
      </c>
      <c r="L4" s="895" t="s">
        <v>484</v>
      </c>
      <c r="M4" s="896"/>
      <c r="N4" s="897"/>
      <c r="O4" s="898"/>
      <c r="P4" s="895" t="s">
        <v>23</v>
      </c>
      <c r="Q4" s="895" t="s">
        <v>23</v>
      </c>
      <c r="R4" s="896"/>
    </row>
    <row r="5" spans="1:21" ht="10.5" customHeight="1" x14ac:dyDescent="0.2">
      <c r="A5" s="899"/>
      <c r="B5" s="899"/>
      <c r="C5" s="899"/>
      <c r="D5" s="900"/>
      <c r="E5" s="900"/>
      <c r="F5" s="900"/>
      <c r="G5" s="900"/>
      <c r="H5" s="900"/>
      <c r="I5" s="900"/>
      <c r="J5" s="900"/>
      <c r="K5" s="900"/>
      <c r="L5" s="900"/>
      <c r="M5" s="899"/>
      <c r="N5" s="899"/>
      <c r="O5" s="899"/>
      <c r="P5" s="900"/>
      <c r="Q5" s="900"/>
      <c r="R5" s="899"/>
    </row>
    <row r="6" spans="1:21" ht="10.5" customHeight="1" x14ac:dyDescent="0.2">
      <c r="A6" s="2512" t="s">
        <v>356</v>
      </c>
      <c r="B6" s="2512"/>
      <c r="C6" s="2511"/>
      <c r="D6" s="901"/>
      <c r="E6" s="902"/>
      <c r="F6" s="902"/>
      <c r="G6" s="902"/>
      <c r="H6" s="902"/>
      <c r="I6" s="902"/>
      <c r="J6" s="902"/>
      <c r="K6" s="902"/>
      <c r="L6" s="902"/>
      <c r="M6" s="903"/>
      <c r="N6" s="897"/>
      <c r="O6" s="904"/>
      <c r="P6" s="902"/>
      <c r="Q6" s="902"/>
      <c r="R6" s="903"/>
    </row>
    <row r="7" spans="1:21" ht="10.5" customHeight="1" x14ac:dyDescent="0.2">
      <c r="A7" s="905"/>
      <c r="B7" s="2471" t="s">
        <v>318</v>
      </c>
      <c r="C7" s="2511"/>
      <c r="D7" s="906"/>
      <c r="E7" s="900"/>
      <c r="F7" s="900"/>
      <c r="G7" s="900"/>
      <c r="H7" s="900"/>
      <c r="I7" s="900"/>
      <c r="J7" s="900"/>
      <c r="K7" s="900"/>
      <c r="L7" s="900"/>
      <c r="M7" s="907"/>
      <c r="N7" s="897"/>
      <c r="O7" s="908"/>
      <c r="P7" s="900"/>
      <c r="Q7" s="900"/>
      <c r="R7" s="907"/>
    </row>
    <row r="8" spans="1:21" ht="10.5" customHeight="1" x14ac:dyDescent="0.2">
      <c r="A8" s="909"/>
      <c r="B8" s="909"/>
      <c r="C8" s="910" t="s">
        <v>372</v>
      </c>
      <c r="D8" s="911">
        <v>4</v>
      </c>
      <c r="E8" s="912">
        <v>15</v>
      </c>
      <c r="F8" s="912">
        <v>13</v>
      </c>
      <c r="G8" s="912">
        <v>13</v>
      </c>
      <c r="H8" s="912">
        <v>13</v>
      </c>
      <c r="I8" s="913">
        <v>15</v>
      </c>
      <c r="J8" s="913">
        <v>9</v>
      </c>
      <c r="K8" s="913">
        <v>6</v>
      </c>
      <c r="L8" s="913">
        <v>8</v>
      </c>
      <c r="M8" s="914"/>
      <c r="N8" s="915"/>
      <c r="O8" s="916"/>
      <c r="P8" s="913">
        <v>54</v>
      </c>
      <c r="Q8" s="913">
        <v>38</v>
      </c>
      <c r="R8" s="907"/>
    </row>
    <row r="9" spans="1:21" ht="10.5" customHeight="1" x14ac:dyDescent="0.2">
      <c r="A9" s="918"/>
      <c r="B9" s="918"/>
      <c r="C9" s="919" t="s">
        <v>156</v>
      </c>
      <c r="D9" s="2135">
        <v>79</v>
      </c>
      <c r="E9" s="913">
        <v>84</v>
      </c>
      <c r="F9" s="913">
        <v>79</v>
      </c>
      <c r="G9" s="913">
        <v>75</v>
      </c>
      <c r="H9" s="913">
        <v>72</v>
      </c>
      <c r="I9" s="881">
        <v>77</v>
      </c>
      <c r="J9" s="881">
        <v>79</v>
      </c>
      <c r="K9" s="881">
        <v>76</v>
      </c>
      <c r="L9" s="881">
        <v>73</v>
      </c>
      <c r="M9" s="914"/>
      <c r="N9" s="915"/>
      <c r="O9" s="920"/>
      <c r="P9" s="881">
        <v>310</v>
      </c>
      <c r="Q9" s="881">
        <v>305</v>
      </c>
      <c r="R9" s="907"/>
    </row>
    <row r="10" spans="1:21" ht="10.5" customHeight="1" x14ac:dyDescent="0.2">
      <c r="A10" s="918"/>
      <c r="B10" s="918"/>
      <c r="C10" s="919" t="s">
        <v>62</v>
      </c>
      <c r="D10" s="922">
        <v>94</v>
      </c>
      <c r="E10" s="882">
        <v>95</v>
      </c>
      <c r="F10" s="882">
        <v>102</v>
      </c>
      <c r="G10" s="882">
        <v>101</v>
      </c>
      <c r="H10" s="882">
        <v>94</v>
      </c>
      <c r="I10" s="882">
        <v>95</v>
      </c>
      <c r="J10" s="882">
        <v>102</v>
      </c>
      <c r="K10" s="882">
        <v>103</v>
      </c>
      <c r="L10" s="882">
        <v>110</v>
      </c>
      <c r="M10" s="914"/>
      <c r="N10" s="915"/>
      <c r="O10" s="916"/>
      <c r="P10" s="882">
        <v>392</v>
      </c>
      <c r="Q10" s="882">
        <v>410</v>
      </c>
      <c r="R10" s="907"/>
    </row>
    <row r="11" spans="1:21" ht="10.5" customHeight="1" x14ac:dyDescent="0.2">
      <c r="A11" s="924"/>
      <c r="B11" s="2510" t="s">
        <v>357</v>
      </c>
      <c r="C11" s="2510"/>
      <c r="D11" s="925">
        <f>SUM(D8:D10)</f>
        <v>177</v>
      </c>
      <c r="E11" s="2038">
        <f>SUM(E8:E10)</f>
        <v>194</v>
      </c>
      <c r="F11" s="2038">
        <f>SUM(F8:F10)</f>
        <v>194</v>
      </c>
      <c r="G11" s="2038">
        <f>SUM(G8:G10)</f>
        <v>189</v>
      </c>
      <c r="H11" s="2038">
        <f>SUM(H8:H10)</f>
        <v>179</v>
      </c>
      <c r="I11" s="2038">
        <f t="shared" ref="I11" si="0">SUM(I8:I10)</f>
        <v>187</v>
      </c>
      <c r="J11" s="2038">
        <f t="shared" ref="J11" si="1">SUM(J8:J10)</f>
        <v>190</v>
      </c>
      <c r="K11" s="2038">
        <f t="shared" ref="K11" si="2">SUM(K8:K10)</f>
        <v>185</v>
      </c>
      <c r="L11" s="2038">
        <f t="shared" ref="L11" si="3">SUM(L8:L10)</f>
        <v>191</v>
      </c>
      <c r="M11" s="927"/>
      <c r="N11" s="915"/>
      <c r="O11" s="928"/>
      <c r="P11" s="926">
        <f t="shared" ref="P11:Q11" si="4">SUM(P8:P10)</f>
        <v>756</v>
      </c>
      <c r="Q11" s="926">
        <f t="shared" si="4"/>
        <v>753</v>
      </c>
      <c r="R11" s="930"/>
    </row>
    <row r="12" spans="1:21" ht="10.5" customHeight="1" x14ac:dyDescent="0.2">
      <c r="A12" s="931"/>
      <c r="B12" s="931"/>
      <c r="C12" s="897"/>
      <c r="D12" s="2135"/>
      <c r="E12" s="913"/>
      <c r="F12" s="913"/>
      <c r="G12" s="913"/>
      <c r="H12" s="913"/>
      <c r="I12" s="913"/>
      <c r="J12" s="913"/>
      <c r="K12" s="913"/>
      <c r="L12" s="913"/>
      <c r="M12" s="914"/>
      <c r="N12" s="915"/>
      <c r="O12" s="916"/>
      <c r="P12" s="913"/>
      <c r="Q12" s="913"/>
      <c r="R12" s="907"/>
    </row>
    <row r="13" spans="1:21" ht="10.5" customHeight="1" x14ac:dyDescent="0.2">
      <c r="A13" s="905"/>
      <c r="B13" s="2473" t="s">
        <v>91</v>
      </c>
      <c r="C13" s="2473"/>
      <c r="D13" s="2135"/>
      <c r="E13" s="913"/>
      <c r="F13" s="913"/>
      <c r="G13" s="913"/>
      <c r="H13" s="913"/>
      <c r="I13" s="913"/>
      <c r="J13" s="913"/>
      <c r="K13" s="913"/>
      <c r="L13" s="913"/>
      <c r="M13" s="914"/>
      <c r="N13" s="915"/>
      <c r="O13" s="916"/>
      <c r="P13" s="913"/>
      <c r="Q13" s="913"/>
      <c r="R13" s="907"/>
    </row>
    <row r="14" spans="1:21" ht="10.5" customHeight="1" x14ac:dyDescent="0.2">
      <c r="A14" s="932"/>
      <c r="B14" s="933"/>
      <c r="C14" s="934" t="s">
        <v>160</v>
      </c>
      <c r="D14" s="911">
        <v>0</v>
      </c>
      <c r="E14" s="912">
        <v>0</v>
      </c>
      <c r="F14" s="912">
        <v>1</v>
      </c>
      <c r="G14" s="912">
        <v>2</v>
      </c>
      <c r="H14" s="912">
        <v>1</v>
      </c>
      <c r="I14" s="912">
        <v>1</v>
      </c>
      <c r="J14" s="912">
        <v>0</v>
      </c>
      <c r="K14" s="912">
        <v>0</v>
      </c>
      <c r="L14" s="912">
        <v>0</v>
      </c>
      <c r="M14" s="914"/>
      <c r="N14" s="915"/>
      <c r="O14" s="916"/>
      <c r="P14" s="912">
        <v>4</v>
      </c>
      <c r="Q14" s="912">
        <v>1</v>
      </c>
      <c r="R14" s="907"/>
    </row>
    <row r="15" spans="1:21" ht="10.5" customHeight="1" x14ac:dyDescent="0.2">
      <c r="A15" s="918"/>
      <c r="B15" s="936"/>
      <c r="C15" s="937" t="s">
        <v>28</v>
      </c>
      <c r="D15" s="2165">
        <v>3</v>
      </c>
      <c r="E15" s="881">
        <v>0</v>
      </c>
      <c r="F15" s="881">
        <v>1</v>
      </c>
      <c r="G15" s="881">
        <v>0</v>
      </c>
      <c r="H15" s="881">
        <v>0</v>
      </c>
      <c r="I15" s="881">
        <v>0</v>
      </c>
      <c r="J15" s="881">
        <v>0</v>
      </c>
      <c r="K15" s="881">
        <v>0</v>
      </c>
      <c r="L15" s="881">
        <v>0</v>
      </c>
      <c r="M15" s="914"/>
      <c r="N15" s="915"/>
      <c r="O15" s="920"/>
      <c r="P15" s="881">
        <v>1</v>
      </c>
      <c r="Q15" s="881">
        <v>0</v>
      </c>
      <c r="R15" s="907"/>
    </row>
    <row r="16" spans="1:21" ht="10.5" customHeight="1" x14ac:dyDescent="0.2">
      <c r="A16" s="918"/>
      <c r="B16" s="936"/>
      <c r="C16" s="937" t="s">
        <v>159</v>
      </c>
      <c r="D16" s="2165">
        <v>1</v>
      </c>
      <c r="E16" s="881">
        <v>2</v>
      </c>
      <c r="F16" s="881">
        <v>2</v>
      </c>
      <c r="G16" s="881">
        <v>2</v>
      </c>
      <c r="H16" s="881">
        <v>0</v>
      </c>
      <c r="I16" s="881">
        <v>5</v>
      </c>
      <c r="J16" s="881">
        <v>1</v>
      </c>
      <c r="K16" s="881">
        <v>0</v>
      </c>
      <c r="L16" s="881">
        <v>1</v>
      </c>
      <c r="M16" s="914"/>
      <c r="N16" s="915"/>
      <c r="O16" s="920"/>
      <c r="P16" s="881">
        <v>6</v>
      </c>
      <c r="Q16" s="881">
        <v>7</v>
      </c>
      <c r="R16" s="907"/>
    </row>
    <row r="17" spans="1:18" ht="10.5" customHeight="1" x14ac:dyDescent="0.2">
      <c r="A17" s="918"/>
      <c r="B17" s="936"/>
      <c r="C17" s="937" t="s">
        <v>194</v>
      </c>
      <c r="D17" s="2165">
        <v>20</v>
      </c>
      <c r="E17" s="881">
        <v>5</v>
      </c>
      <c r="F17" s="881">
        <v>6</v>
      </c>
      <c r="G17" s="881">
        <v>5</v>
      </c>
      <c r="H17" s="881">
        <v>2</v>
      </c>
      <c r="I17" s="881">
        <v>16</v>
      </c>
      <c r="J17" s="881">
        <v>9</v>
      </c>
      <c r="K17" s="881">
        <v>2</v>
      </c>
      <c r="L17" s="881">
        <v>2</v>
      </c>
      <c r="M17" s="914"/>
      <c r="N17" s="915"/>
      <c r="O17" s="920"/>
      <c r="P17" s="881">
        <v>18</v>
      </c>
      <c r="Q17" s="881">
        <v>29</v>
      </c>
      <c r="R17" s="907"/>
    </row>
    <row r="18" spans="1:18" ht="10.5" customHeight="1" x14ac:dyDescent="0.2">
      <c r="A18" s="918"/>
      <c r="B18" s="918"/>
      <c r="C18" s="919" t="s">
        <v>358</v>
      </c>
      <c r="D18" s="2165">
        <v>0</v>
      </c>
      <c r="E18" s="881">
        <v>3</v>
      </c>
      <c r="F18" s="881">
        <v>1</v>
      </c>
      <c r="G18" s="881">
        <v>0</v>
      </c>
      <c r="H18" s="881">
        <v>0</v>
      </c>
      <c r="I18" s="881">
        <v>1</v>
      </c>
      <c r="J18" s="881">
        <v>-3</v>
      </c>
      <c r="K18" s="881">
        <v>2</v>
      </c>
      <c r="L18" s="881">
        <v>38</v>
      </c>
      <c r="M18" s="914"/>
      <c r="N18" s="915"/>
      <c r="O18" s="920"/>
      <c r="P18" s="881">
        <v>4</v>
      </c>
      <c r="Q18" s="881">
        <v>38</v>
      </c>
      <c r="R18" s="907"/>
    </row>
    <row r="19" spans="1:18" ht="10.5" customHeight="1" x14ac:dyDescent="0.2">
      <c r="A19" s="918"/>
      <c r="B19" s="918"/>
      <c r="C19" s="919" t="s">
        <v>192</v>
      </c>
      <c r="D19" s="2165">
        <v>0</v>
      </c>
      <c r="E19" s="881">
        <v>0</v>
      </c>
      <c r="F19" s="881">
        <v>1</v>
      </c>
      <c r="G19" s="881">
        <v>0</v>
      </c>
      <c r="H19" s="881">
        <v>0</v>
      </c>
      <c r="I19" s="881">
        <v>2</v>
      </c>
      <c r="J19" s="881">
        <v>0</v>
      </c>
      <c r="K19" s="881">
        <v>1</v>
      </c>
      <c r="L19" s="881">
        <v>0</v>
      </c>
      <c r="M19" s="914"/>
      <c r="N19" s="915"/>
      <c r="O19" s="920"/>
      <c r="P19" s="881">
        <v>1</v>
      </c>
      <c r="Q19" s="881">
        <v>3</v>
      </c>
      <c r="R19" s="907"/>
    </row>
    <row r="20" spans="1:18" ht="10.5" customHeight="1" x14ac:dyDescent="0.2">
      <c r="A20" s="918"/>
      <c r="B20" s="918"/>
      <c r="C20" s="919" t="s">
        <v>190</v>
      </c>
      <c r="D20" s="2165">
        <v>22</v>
      </c>
      <c r="E20" s="881">
        <v>8</v>
      </c>
      <c r="F20" s="881">
        <v>18</v>
      </c>
      <c r="G20" s="881">
        <v>25</v>
      </c>
      <c r="H20" s="881">
        <v>4</v>
      </c>
      <c r="I20" s="881">
        <v>7</v>
      </c>
      <c r="J20" s="881">
        <v>3</v>
      </c>
      <c r="K20" s="881">
        <v>8</v>
      </c>
      <c r="L20" s="881">
        <v>1</v>
      </c>
      <c r="M20" s="914"/>
      <c r="N20" s="915"/>
      <c r="O20" s="920"/>
      <c r="P20" s="881">
        <v>55</v>
      </c>
      <c r="Q20" s="881">
        <v>19</v>
      </c>
      <c r="R20" s="907"/>
    </row>
    <row r="21" spans="1:18" ht="10.5" customHeight="1" x14ac:dyDescent="0.2">
      <c r="A21" s="918"/>
      <c r="B21" s="918"/>
      <c r="C21" s="919" t="s">
        <v>321</v>
      </c>
      <c r="D21" s="2165">
        <v>0</v>
      </c>
      <c r="E21" s="881">
        <v>0</v>
      </c>
      <c r="F21" s="881">
        <v>0</v>
      </c>
      <c r="G21" s="881">
        <v>1</v>
      </c>
      <c r="H21" s="881">
        <v>0</v>
      </c>
      <c r="I21" s="881">
        <v>1</v>
      </c>
      <c r="J21" s="881">
        <v>-1</v>
      </c>
      <c r="K21" s="881">
        <v>0</v>
      </c>
      <c r="L21" s="881">
        <v>1</v>
      </c>
      <c r="M21" s="914"/>
      <c r="N21" s="915"/>
      <c r="O21" s="920"/>
      <c r="P21" s="881">
        <v>1</v>
      </c>
      <c r="Q21" s="881">
        <v>1</v>
      </c>
      <c r="R21" s="907"/>
    </row>
    <row r="22" spans="1:18" ht="10.5" customHeight="1" x14ac:dyDescent="0.2">
      <c r="A22" s="918"/>
      <c r="B22" s="918"/>
      <c r="C22" s="919" t="s">
        <v>183</v>
      </c>
      <c r="D22" s="2165">
        <v>0</v>
      </c>
      <c r="E22" s="881">
        <v>4</v>
      </c>
      <c r="F22" s="881">
        <v>0</v>
      </c>
      <c r="G22" s="881">
        <v>1</v>
      </c>
      <c r="H22" s="881">
        <v>0</v>
      </c>
      <c r="I22" s="881">
        <v>0</v>
      </c>
      <c r="J22" s="881">
        <v>4</v>
      </c>
      <c r="K22" s="881">
        <v>9</v>
      </c>
      <c r="L22" s="881">
        <v>-1</v>
      </c>
      <c r="M22" s="914"/>
      <c r="N22" s="915"/>
      <c r="O22" s="920"/>
      <c r="P22" s="881">
        <v>5</v>
      </c>
      <c r="Q22" s="881">
        <v>12</v>
      </c>
      <c r="R22" s="907"/>
    </row>
    <row r="23" spans="1:18" ht="10.5" customHeight="1" x14ac:dyDescent="0.2">
      <c r="A23" s="918"/>
      <c r="B23" s="918"/>
      <c r="C23" s="919" t="s">
        <v>161</v>
      </c>
      <c r="D23" s="2165">
        <v>0</v>
      </c>
      <c r="E23" s="881">
        <v>0</v>
      </c>
      <c r="F23" s="881">
        <v>0</v>
      </c>
      <c r="G23" s="881">
        <v>0</v>
      </c>
      <c r="H23" s="881">
        <v>0</v>
      </c>
      <c r="I23" s="881">
        <v>1</v>
      </c>
      <c r="J23" s="881">
        <v>0</v>
      </c>
      <c r="K23" s="881">
        <v>0</v>
      </c>
      <c r="L23" s="881">
        <v>0</v>
      </c>
      <c r="M23" s="914"/>
      <c r="N23" s="915"/>
      <c r="O23" s="920"/>
      <c r="P23" s="881">
        <v>0</v>
      </c>
      <c r="Q23" s="881">
        <v>1</v>
      </c>
      <c r="R23" s="907"/>
    </row>
    <row r="24" spans="1:18" ht="10.5" customHeight="1" x14ac:dyDescent="0.2">
      <c r="A24" s="918"/>
      <c r="B24" s="918"/>
      <c r="C24" s="919" t="s">
        <v>188</v>
      </c>
      <c r="D24" s="2165">
        <v>0</v>
      </c>
      <c r="E24" s="881">
        <v>-1</v>
      </c>
      <c r="F24" s="881">
        <v>1</v>
      </c>
      <c r="G24" s="881">
        <v>0</v>
      </c>
      <c r="H24" s="881">
        <v>0</v>
      </c>
      <c r="I24" s="881">
        <v>0</v>
      </c>
      <c r="J24" s="881">
        <v>0</v>
      </c>
      <c r="K24" s="881">
        <v>0</v>
      </c>
      <c r="L24" s="881">
        <v>0</v>
      </c>
      <c r="M24" s="914"/>
      <c r="N24" s="915"/>
      <c r="O24" s="920"/>
      <c r="P24" s="881">
        <v>0</v>
      </c>
      <c r="Q24" s="881">
        <v>0</v>
      </c>
      <c r="R24" s="907"/>
    </row>
    <row r="25" spans="1:18" ht="10.5" customHeight="1" x14ac:dyDescent="0.2">
      <c r="A25" s="918"/>
      <c r="B25" s="918"/>
      <c r="C25" s="919" t="s">
        <v>187</v>
      </c>
      <c r="D25" s="2165">
        <v>0</v>
      </c>
      <c r="E25" s="881">
        <v>0</v>
      </c>
      <c r="F25" s="881">
        <v>0</v>
      </c>
      <c r="G25" s="881">
        <v>-1</v>
      </c>
      <c r="H25" s="881">
        <v>0</v>
      </c>
      <c r="I25" s="881">
        <v>1</v>
      </c>
      <c r="J25" s="881">
        <v>0</v>
      </c>
      <c r="K25" s="881">
        <v>0</v>
      </c>
      <c r="L25" s="881">
        <v>0</v>
      </c>
      <c r="M25" s="914"/>
      <c r="N25" s="915"/>
      <c r="O25" s="920"/>
      <c r="P25" s="881">
        <v>-1</v>
      </c>
      <c r="Q25" s="881">
        <v>1</v>
      </c>
      <c r="R25" s="907"/>
    </row>
    <row r="26" spans="1:18" ht="10.5" customHeight="1" x14ac:dyDescent="0.2">
      <c r="A26" s="918"/>
      <c r="B26" s="918"/>
      <c r="C26" s="919" t="s">
        <v>186</v>
      </c>
      <c r="D26" s="2165">
        <v>0</v>
      </c>
      <c r="E26" s="881">
        <v>0</v>
      </c>
      <c r="F26" s="881">
        <v>0</v>
      </c>
      <c r="G26" s="881">
        <v>0</v>
      </c>
      <c r="H26" s="881">
        <v>0</v>
      </c>
      <c r="I26" s="881">
        <v>1</v>
      </c>
      <c r="J26" s="881">
        <v>0</v>
      </c>
      <c r="K26" s="881">
        <v>0</v>
      </c>
      <c r="L26" s="881">
        <v>0</v>
      </c>
      <c r="M26" s="914"/>
      <c r="N26" s="915"/>
      <c r="O26" s="920"/>
      <c r="P26" s="881">
        <v>0</v>
      </c>
      <c r="Q26" s="881">
        <v>1</v>
      </c>
      <c r="R26" s="907"/>
    </row>
    <row r="27" spans="1:18" ht="10.5" customHeight="1" x14ac:dyDescent="0.2">
      <c r="A27" s="918"/>
      <c r="B27" s="918"/>
      <c r="C27" s="919" t="s">
        <v>185</v>
      </c>
      <c r="D27" s="2165">
        <v>0</v>
      </c>
      <c r="E27" s="881">
        <v>1</v>
      </c>
      <c r="F27" s="881">
        <v>0</v>
      </c>
      <c r="G27" s="881">
        <v>0</v>
      </c>
      <c r="H27" s="881">
        <v>1</v>
      </c>
      <c r="I27" s="881">
        <v>1</v>
      </c>
      <c r="J27" s="881">
        <v>0</v>
      </c>
      <c r="K27" s="881">
        <v>1</v>
      </c>
      <c r="L27" s="881">
        <v>0</v>
      </c>
      <c r="M27" s="914"/>
      <c r="N27" s="915"/>
      <c r="O27" s="920"/>
      <c r="P27" s="881">
        <v>2</v>
      </c>
      <c r="Q27" s="881">
        <v>2</v>
      </c>
      <c r="R27" s="907"/>
    </row>
    <row r="28" spans="1:18" ht="10.5" customHeight="1" x14ac:dyDescent="0.2">
      <c r="A28" s="918"/>
      <c r="B28" s="918"/>
      <c r="C28" s="919" t="s">
        <v>184</v>
      </c>
      <c r="D28" s="2165">
        <v>0</v>
      </c>
      <c r="E28" s="881">
        <v>0</v>
      </c>
      <c r="F28" s="881">
        <v>0</v>
      </c>
      <c r="G28" s="881">
        <v>0</v>
      </c>
      <c r="H28" s="881">
        <v>0</v>
      </c>
      <c r="I28" s="881">
        <v>-5</v>
      </c>
      <c r="J28" s="881">
        <v>0</v>
      </c>
      <c r="K28" s="881">
        <v>0</v>
      </c>
      <c r="L28" s="881">
        <v>0</v>
      </c>
      <c r="M28" s="914"/>
      <c r="N28" s="915"/>
      <c r="O28" s="920"/>
      <c r="P28" s="881">
        <v>0</v>
      </c>
      <c r="Q28" s="881">
        <v>-5</v>
      </c>
      <c r="R28" s="907"/>
    </row>
    <row r="29" spans="1:18" ht="10.5" customHeight="1" x14ac:dyDescent="0.2">
      <c r="A29" s="918"/>
      <c r="B29" s="918"/>
      <c r="C29" s="919" t="s">
        <v>30</v>
      </c>
      <c r="D29" s="922">
        <v>1</v>
      </c>
      <c r="E29" s="882">
        <v>3</v>
      </c>
      <c r="F29" s="882">
        <v>-1</v>
      </c>
      <c r="G29" s="882">
        <v>6</v>
      </c>
      <c r="H29" s="882">
        <v>0</v>
      </c>
      <c r="I29" s="882">
        <v>1</v>
      </c>
      <c r="J29" s="882">
        <v>0</v>
      </c>
      <c r="K29" s="882">
        <v>0</v>
      </c>
      <c r="L29" s="882">
        <v>0</v>
      </c>
      <c r="M29" s="939"/>
      <c r="N29" s="940"/>
      <c r="O29" s="941"/>
      <c r="P29" s="882">
        <v>8</v>
      </c>
      <c r="Q29" s="882">
        <v>1</v>
      </c>
      <c r="R29" s="942"/>
    </row>
    <row r="30" spans="1:18" ht="10.5" hidden="1" customHeight="1" x14ac:dyDescent="0.2">
      <c r="A30" s="918"/>
      <c r="B30" s="918"/>
      <c r="C30" s="943" t="s">
        <v>324</v>
      </c>
      <c r="D30" s="922">
        <v>0</v>
      </c>
      <c r="E30" s="882">
        <v>0</v>
      </c>
      <c r="F30" s="882">
        <v>0</v>
      </c>
      <c r="G30" s="882">
        <v>0</v>
      </c>
      <c r="H30" s="882">
        <v>0</v>
      </c>
      <c r="I30" s="882">
        <v>0</v>
      </c>
      <c r="J30" s="882">
        <v>0</v>
      </c>
      <c r="K30" s="882">
        <v>0</v>
      </c>
      <c r="L30" s="882">
        <v>0</v>
      </c>
      <c r="M30" s="939"/>
      <c r="N30" s="940"/>
      <c r="O30" s="941"/>
      <c r="P30" s="882">
        <v>0</v>
      </c>
      <c r="Q30" s="882">
        <v>0</v>
      </c>
      <c r="R30" s="942"/>
    </row>
    <row r="31" spans="1:18" ht="10.5" customHeight="1" x14ac:dyDescent="0.2">
      <c r="A31" s="944"/>
      <c r="B31" s="2510" t="s">
        <v>359</v>
      </c>
      <c r="C31" s="2510"/>
      <c r="D31" s="925">
        <f>SUM(D14:D30)</f>
        <v>47</v>
      </c>
      <c r="E31" s="2038">
        <f>SUM(E14:E30)</f>
        <v>25</v>
      </c>
      <c r="F31" s="2038">
        <f>SUM(F14:F30)</f>
        <v>30</v>
      </c>
      <c r="G31" s="2038">
        <f>SUM(G14:G30)</f>
        <v>41</v>
      </c>
      <c r="H31" s="2038">
        <f>SUM(H14:H30)</f>
        <v>8</v>
      </c>
      <c r="I31" s="2038">
        <f t="shared" ref="I31" si="5">SUM(I14:I30)</f>
        <v>33</v>
      </c>
      <c r="J31" s="2038">
        <f t="shared" ref="J31" si="6">SUM(J14:J30)</f>
        <v>13</v>
      </c>
      <c r="K31" s="2038">
        <f t="shared" ref="K31" si="7">SUM(K14:K30)</f>
        <v>23</v>
      </c>
      <c r="L31" s="2038">
        <f t="shared" ref="L31" si="8">SUM(L14:L30)</f>
        <v>42</v>
      </c>
      <c r="M31" s="945"/>
      <c r="N31" s="940"/>
      <c r="O31" s="946"/>
      <c r="P31" s="926">
        <f t="shared" ref="P31:Q31" si="9">SUM(P14:P30)</f>
        <v>104</v>
      </c>
      <c r="Q31" s="926">
        <f t="shared" si="9"/>
        <v>111</v>
      </c>
      <c r="R31" s="947"/>
    </row>
    <row r="32" spans="1:18" ht="10.5" customHeight="1" x14ac:dyDescent="0.2">
      <c r="A32" s="2348" t="s">
        <v>323</v>
      </c>
      <c r="B32" s="2348"/>
      <c r="C32" s="2348"/>
      <c r="D32" s="2157">
        <f>D11+D31</f>
        <v>224</v>
      </c>
      <c r="E32" s="876">
        <f>E11+E31</f>
        <v>219</v>
      </c>
      <c r="F32" s="876">
        <f>F11+F31</f>
        <v>224</v>
      </c>
      <c r="G32" s="876">
        <f>G11+G31</f>
        <v>230</v>
      </c>
      <c r="H32" s="876">
        <f>H11+H31</f>
        <v>187</v>
      </c>
      <c r="I32" s="876">
        <f t="shared" ref="I32" si="10">I11+I31</f>
        <v>220</v>
      </c>
      <c r="J32" s="876">
        <f t="shared" ref="J32" si="11">J11+J31</f>
        <v>203</v>
      </c>
      <c r="K32" s="876">
        <f t="shared" ref="K32" si="12">K11+K31</f>
        <v>208</v>
      </c>
      <c r="L32" s="876">
        <f t="shared" ref="L32" si="13">L11+L31</f>
        <v>233</v>
      </c>
      <c r="M32" s="948"/>
      <c r="N32" s="940"/>
      <c r="O32" s="949"/>
      <c r="P32" s="876">
        <f t="shared" ref="P32:Q32" si="14">P11+P31</f>
        <v>860</v>
      </c>
      <c r="Q32" s="876">
        <f t="shared" si="14"/>
        <v>864</v>
      </c>
      <c r="R32" s="951"/>
    </row>
    <row r="33" spans="1:18" ht="10.5" customHeight="1" x14ac:dyDescent="0.2">
      <c r="A33" s="899"/>
      <c r="B33" s="899"/>
      <c r="C33" s="899"/>
      <c r="D33" s="2172"/>
      <c r="E33" s="952"/>
      <c r="F33" s="952"/>
      <c r="G33" s="952"/>
      <c r="H33" s="952"/>
      <c r="I33" s="953"/>
      <c r="J33" s="953"/>
      <c r="K33" s="953"/>
      <c r="L33" s="953"/>
      <c r="M33" s="954"/>
      <c r="N33" s="954"/>
      <c r="O33" s="954"/>
      <c r="P33" s="953"/>
      <c r="Q33" s="953"/>
      <c r="R33" s="956"/>
    </row>
    <row r="34" spans="1:18" ht="10.5" customHeight="1" x14ac:dyDescent="0.2">
      <c r="A34" s="2512" t="s">
        <v>360</v>
      </c>
      <c r="B34" s="2512"/>
      <c r="C34" s="2471"/>
      <c r="D34" s="957"/>
      <c r="E34" s="958"/>
      <c r="F34" s="958"/>
      <c r="G34" s="958"/>
      <c r="H34" s="958"/>
      <c r="I34" s="958"/>
      <c r="J34" s="958"/>
      <c r="K34" s="958"/>
      <c r="L34" s="958"/>
      <c r="M34" s="954"/>
      <c r="N34" s="954"/>
      <c r="O34" s="954"/>
      <c r="P34" s="958"/>
      <c r="Q34" s="958"/>
      <c r="R34" s="956"/>
    </row>
    <row r="35" spans="1:18" ht="10.5" customHeight="1" x14ac:dyDescent="0.2">
      <c r="A35" s="905"/>
      <c r="B35" s="2471" t="s">
        <v>318</v>
      </c>
      <c r="C35" s="2511"/>
      <c r="D35" s="2135"/>
      <c r="E35" s="913"/>
      <c r="F35" s="913"/>
      <c r="G35" s="913"/>
      <c r="H35" s="913"/>
      <c r="I35" s="913"/>
      <c r="J35" s="913"/>
      <c r="K35" s="913"/>
      <c r="L35" s="913"/>
      <c r="M35" s="959"/>
      <c r="N35" s="940"/>
      <c r="O35" s="960"/>
      <c r="P35" s="913"/>
      <c r="Q35" s="913"/>
      <c r="R35" s="961"/>
    </row>
    <row r="36" spans="1:18" ht="10.5" customHeight="1" x14ac:dyDescent="0.2">
      <c r="A36" s="932"/>
      <c r="B36" s="932"/>
      <c r="C36" s="962" t="s">
        <v>5</v>
      </c>
      <c r="D36" s="911">
        <v>177</v>
      </c>
      <c r="E36" s="912">
        <v>179</v>
      </c>
      <c r="F36" s="912">
        <v>182</v>
      </c>
      <c r="G36" s="912">
        <v>180</v>
      </c>
      <c r="H36" s="912">
        <v>170</v>
      </c>
      <c r="I36" s="912">
        <v>170</v>
      </c>
      <c r="J36" s="912">
        <v>187</v>
      </c>
      <c r="K36" s="912">
        <v>182</v>
      </c>
      <c r="L36" s="912">
        <v>183</v>
      </c>
      <c r="M36" s="939"/>
      <c r="N36" s="940"/>
      <c r="O36" s="963"/>
      <c r="P36" s="912">
        <v>711</v>
      </c>
      <c r="Q36" s="912">
        <v>722</v>
      </c>
      <c r="R36" s="942"/>
    </row>
    <row r="37" spans="1:18" ht="10.5" customHeight="1" x14ac:dyDescent="0.2">
      <c r="A37" s="918"/>
      <c r="B37" s="918"/>
      <c r="C37" s="919" t="s">
        <v>106</v>
      </c>
      <c r="D37" s="922">
        <v>0</v>
      </c>
      <c r="E37" s="882">
        <v>15</v>
      </c>
      <c r="F37" s="882">
        <v>12</v>
      </c>
      <c r="G37" s="882">
        <v>9</v>
      </c>
      <c r="H37" s="882">
        <v>9</v>
      </c>
      <c r="I37" s="882">
        <v>17</v>
      </c>
      <c r="J37" s="882">
        <v>3</v>
      </c>
      <c r="K37" s="882">
        <v>3</v>
      </c>
      <c r="L37" s="882">
        <v>8</v>
      </c>
      <c r="M37" s="939"/>
      <c r="N37" s="940"/>
      <c r="O37" s="941"/>
      <c r="P37" s="882">
        <v>45</v>
      </c>
      <c r="Q37" s="882">
        <v>31</v>
      </c>
      <c r="R37" s="942"/>
    </row>
    <row r="38" spans="1:18" ht="10.5" customHeight="1" x14ac:dyDescent="0.2">
      <c r="A38" s="905"/>
      <c r="B38" s="905"/>
      <c r="C38" s="897"/>
      <c r="D38" s="925">
        <f>SUM(D36:D37)</f>
        <v>177</v>
      </c>
      <c r="E38" s="2038">
        <f>SUM(E36:E37)</f>
        <v>194</v>
      </c>
      <c r="F38" s="2038">
        <f>SUM(F36:F37)</f>
        <v>194</v>
      </c>
      <c r="G38" s="2038">
        <f>SUM(G36:G37)</f>
        <v>189</v>
      </c>
      <c r="H38" s="2038">
        <f>SUM(H36:H37)</f>
        <v>179</v>
      </c>
      <c r="I38" s="2038">
        <f t="shared" ref="I38" si="15">SUM(I36:I37)</f>
        <v>187</v>
      </c>
      <c r="J38" s="2038">
        <f t="shared" ref="J38" si="16">SUM(J36:J37)</f>
        <v>190</v>
      </c>
      <c r="K38" s="2038">
        <f t="shared" ref="K38" si="17">SUM(K36:K37)</f>
        <v>185</v>
      </c>
      <c r="L38" s="2038">
        <f t="shared" ref="L38" si="18">SUM(L36:L37)</f>
        <v>191</v>
      </c>
      <c r="M38" s="945"/>
      <c r="N38" s="940"/>
      <c r="O38" s="946"/>
      <c r="P38" s="926">
        <f t="shared" ref="P38:Q38" si="19">SUM(P36:P37)</f>
        <v>756</v>
      </c>
      <c r="Q38" s="926">
        <f t="shared" si="19"/>
        <v>753</v>
      </c>
      <c r="R38" s="947"/>
    </row>
    <row r="39" spans="1:18" ht="10.5" customHeight="1" x14ac:dyDescent="0.2">
      <c r="A39" s="965"/>
      <c r="B39" s="2459" t="s">
        <v>103</v>
      </c>
      <c r="C39" s="2459"/>
      <c r="D39" s="2135"/>
      <c r="E39" s="913"/>
      <c r="F39" s="913"/>
      <c r="G39" s="913"/>
      <c r="H39" s="913"/>
      <c r="I39" s="913"/>
      <c r="J39" s="913"/>
      <c r="K39" s="913"/>
      <c r="L39" s="913"/>
      <c r="M39" s="939"/>
      <c r="N39" s="940"/>
      <c r="O39" s="941"/>
      <c r="P39" s="913"/>
      <c r="Q39" s="913"/>
      <c r="R39" s="967"/>
    </row>
    <row r="40" spans="1:18" ht="10.5" customHeight="1" x14ac:dyDescent="0.2">
      <c r="A40" s="932"/>
      <c r="B40" s="932"/>
      <c r="C40" s="962" t="s">
        <v>5</v>
      </c>
      <c r="D40" s="911">
        <v>5</v>
      </c>
      <c r="E40" s="912">
        <v>10</v>
      </c>
      <c r="F40" s="912">
        <v>6</v>
      </c>
      <c r="G40" s="912">
        <v>11</v>
      </c>
      <c r="H40" s="912">
        <v>4</v>
      </c>
      <c r="I40" s="912">
        <v>15</v>
      </c>
      <c r="J40" s="912">
        <v>2</v>
      </c>
      <c r="K40" s="912">
        <v>15</v>
      </c>
      <c r="L40" s="912">
        <v>4</v>
      </c>
      <c r="M40" s="939"/>
      <c r="N40" s="940"/>
      <c r="O40" s="941"/>
      <c r="P40" s="912">
        <v>31</v>
      </c>
      <c r="Q40" s="912">
        <v>36</v>
      </c>
      <c r="R40" s="942"/>
    </row>
    <row r="41" spans="1:18" ht="10.5" customHeight="1" x14ac:dyDescent="0.2">
      <c r="A41" s="932"/>
      <c r="B41" s="932"/>
      <c r="C41" s="962" t="s">
        <v>108</v>
      </c>
      <c r="D41" s="911">
        <v>41</v>
      </c>
      <c r="E41" s="912">
        <v>7</v>
      </c>
      <c r="F41" s="912">
        <v>17</v>
      </c>
      <c r="G41" s="912">
        <v>24</v>
      </c>
      <c r="H41" s="912">
        <v>-1</v>
      </c>
      <c r="I41" s="912">
        <v>1</v>
      </c>
      <c r="J41" s="912">
        <v>5</v>
      </c>
      <c r="K41" s="912">
        <v>3</v>
      </c>
      <c r="L41" s="912">
        <v>0</v>
      </c>
      <c r="M41" s="939"/>
      <c r="N41" s="940"/>
      <c r="O41" s="968"/>
      <c r="P41" s="912">
        <v>47</v>
      </c>
      <c r="Q41" s="912">
        <v>9</v>
      </c>
      <c r="R41" s="942"/>
    </row>
    <row r="42" spans="1:18" ht="10.5" customHeight="1" x14ac:dyDescent="0.2">
      <c r="A42" s="918"/>
      <c r="B42" s="918"/>
      <c r="C42" s="919" t="s">
        <v>106</v>
      </c>
      <c r="D42" s="922">
        <v>1</v>
      </c>
      <c r="E42" s="882">
        <v>8</v>
      </c>
      <c r="F42" s="882">
        <v>7</v>
      </c>
      <c r="G42" s="882">
        <v>6</v>
      </c>
      <c r="H42" s="882">
        <v>5</v>
      </c>
      <c r="I42" s="882">
        <v>17</v>
      </c>
      <c r="J42" s="882">
        <v>6</v>
      </c>
      <c r="K42" s="882">
        <v>5</v>
      </c>
      <c r="L42" s="882">
        <v>38</v>
      </c>
      <c r="M42" s="939"/>
      <c r="N42" s="940"/>
      <c r="O42" s="941"/>
      <c r="P42" s="882">
        <v>26</v>
      </c>
      <c r="Q42" s="882">
        <v>66</v>
      </c>
      <c r="R42" s="942"/>
    </row>
    <row r="43" spans="1:18" ht="10.5" customHeight="1" x14ac:dyDescent="0.2">
      <c r="A43" s="905"/>
      <c r="B43" s="905"/>
      <c r="C43" s="897"/>
      <c r="D43" s="925">
        <f>SUM(D40:D42)</f>
        <v>47</v>
      </c>
      <c r="E43" s="2038">
        <f>SUM(E40:E42)</f>
        <v>25</v>
      </c>
      <c r="F43" s="2038">
        <f>SUM(F40:F42)</f>
        <v>30</v>
      </c>
      <c r="G43" s="2038">
        <f>SUM(G40:G42)</f>
        <v>41</v>
      </c>
      <c r="H43" s="2038">
        <f>SUM(H40:H42)</f>
        <v>8</v>
      </c>
      <c r="I43" s="2038">
        <f t="shared" ref="I43" si="20">SUM(I40:I42)</f>
        <v>33</v>
      </c>
      <c r="J43" s="2038">
        <f t="shared" ref="J43" si="21">SUM(J40:J42)</f>
        <v>13</v>
      </c>
      <c r="K43" s="2038">
        <f t="shared" ref="K43" si="22">SUM(K40:K42)</f>
        <v>23</v>
      </c>
      <c r="L43" s="2038">
        <f t="shared" ref="L43" si="23">SUM(L40:L42)</f>
        <v>42</v>
      </c>
      <c r="M43" s="945"/>
      <c r="N43" s="940"/>
      <c r="O43" s="946"/>
      <c r="P43" s="926">
        <f>SUM(P40:P42)</f>
        <v>104</v>
      </c>
      <c r="Q43" s="926">
        <f>SUM(Q40:Q42)</f>
        <v>111</v>
      </c>
      <c r="R43" s="947"/>
    </row>
    <row r="44" spans="1:18" ht="10.5" customHeight="1" x14ac:dyDescent="0.2">
      <c r="A44" s="2458" t="s">
        <v>323</v>
      </c>
      <c r="B44" s="2458"/>
      <c r="C44" s="2458"/>
      <c r="D44" s="2157">
        <f>D38+D43</f>
        <v>224</v>
      </c>
      <c r="E44" s="876">
        <f>E38+E43</f>
        <v>219</v>
      </c>
      <c r="F44" s="876">
        <f>F38+F43</f>
        <v>224</v>
      </c>
      <c r="G44" s="876">
        <f>G38+G43</f>
        <v>230</v>
      </c>
      <c r="H44" s="876">
        <f>H38+H43</f>
        <v>187</v>
      </c>
      <c r="I44" s="876">
        <f t="shared" ref="I44" si="24">I38+I43</f>
        <v>220</v>
      </c>
      <c r="J44" s="876">
        <f t="shared" ref="J44" si="25">J38+J43</f>
        <v>203</v>
      </c>
      <c r="K44" s="876">
        <f t="shared" ref="K44" si="26">K38+K43</f>
        <v>208</v>
      </c>
      <c r="L44" s="876">
        <f t="shared" ref="L44" si="27">L38+L43</f>
        <v>233</v>
      </c>
      <c r="M44" s="948"/>
      <c r="N44" s="940"/>
      <c r="O44" s="949"/>
      <c r="P44" s="876">
        <f>P38+P43</f>
        <v>860</v>
      </c>
      <c r="Q44" s="876">
        <f>Q38+Q43</f>
        <v>864</v>
      </c>
      <c r="R44" s="951"/>
    </row>
    <row r="45" spans="1:18" ht="9.9499999999999993" customHeight="1" x14ac:dyDescent="0.2"/>
  </sheetData>
  <mergeCells count="13">
    <mergeCell ref="B11:C11"/>
    <mergeCell ref="A1:R1"/>
    <mergeCell ref="B7:C7"/>
    <mergeCell ref="A6:C6"/>
    <mergeCell ref="A4:C4"/>
    <mergeCell ref="A3:C3"/>
    <mergeCell ref="B13:C13"/>
    <mergeCell ref="A44:C44"/>
    <mergeCell ref="B31:C31"/>
    <mergeCell ref="B39:C39"/>
    <mergeCell ref="B35:C35"/>
    <mergeCell ref="A32:C32"/>
    <mergeCell ref="A34:C34"/>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zoomScaleNormal="100" zoomScaleSheetLayoutView="100" workbookViewId="0">
      <selection activeCell="B43" sqref="B43:P43"/>
    </sheetView>
  </sheetViews>
  <sheetFormatPr defaultColWidth="9.140625" defaultRowHeight="12.75" x14ac:dyDescent="0.2"/>
  <cols>
    <col min="1" max="2" width="2.140625" style="884" customWidth="1"/>
    <col min="3" max="3" width="39.85546875" style="884" customWidth="1"/>
    <col min="4" max="4" width="10.7109375" style="884" customWidth="1"/>
    <col min="5" max="5" width="7.85546875" style="884" customWidth="1"/>
    <col min="6" max="6" width="11" style="884" customWidth="1"/>
    <col min="7" max="7" width="7.85546875" style="884" customWidth="1"/>
    <col min="8" max="8" width="7.140625" style="885" customWidth="1"/>
    <col min="9" max="15" width="7.140625" style="886" customWidth="1"/>
    <col min="16" max="16" width="1.28515625" style="886" customWidth="1"/>
    <col min="17" max="17" width="9.140625" style="807" customWidth="1"/>
    <col min="18" max="18" width="9.140625" style="808" customWidth="1"/>
    <col min="19" max="19" width="9.140625" style="809" customWidth="1"/>
    <col min="20" max="28" width="9.140625" style="810" customWidth="1"/>
    <col min="29" max="36" width="9.140625" style="811" customWidth="1"/>
    <col min="37" max="37" width="9.140625" style="810" customWidth="1"/>
    <col min="38" max="16384" width="9.140625" style="810"/>
  </cols>
  <sheetData>
    <row r="1" spans="1:36" s="1991" customFormat="1" ht="16.5" customHeight="1" x14ac:dyDescent="0.25">
      <c r="A1" s="2529" t="s">
        <v>0</v>
      </c>
      <c r="B1" s="2529"/>
      <c r="C1" s="2529"/>
      <c r="D1" s="2529"/>
      <c r="E1" s="2529"/>
      <c r="F1" s="2529"/>
      <c r="G1" s="2529"/>
      <c r="H1" s="2529"/>
      <c r="I1" s="2529"/>
      <c r="J1" s="2529"/>
      <c r="K1" s="2529"/>
      <c r="L1" s="2529"/>
      <c r="M1" s="2529"/>
      <c r="N1" s="2529"/>
      <c r="O1" s="2529"/>
      <c r="P1" s="2529"/>
      <c r="Q1" s="1988"/>
      <c r="R1" s="1989"/>
      <c r="S1" s="1990"/>
      <c r="AC1" s="1992"/>
      <c r="AD1" s="1992"/>
      <c r="AE1" s="1992"/>
      <c r="AF1" s="1992"/>
      <c r="AG1" s="1992"/>
      <c r="AH1" s="1992"/>
      <c r="AI1" s="1992"/>
      <c r="AJ1" s="1992"/>
    </row>
    <row r="2" spans="1:36" ht="11.25" customHeight="1" x14ac:dyDescent="0.2">
      <c r="A2" s="2530"/>
      <c r="B2" s="2530"/>
      <c r="C2" s="2530"/>
      <c r="D2" s="2530"/>
      <c r="E2" s="2530"/>
      <c r="F2" s="2530"/>
      <c r="G2" s="2530"/>
      <c r="H2" s="2530"/>
      <c r="I2" s="2530"/>
      <c r="J2" s="2530"/>
      <c r="K2" s="2530"/>
      <c r="L2" s="2530"/>
      <c r="M2" s="2530"/>
      <c r="N2" s="2530"/>
      <c r="O2" s="2530"/>
      <c r="P2" s="2530"/>
    </row>
    <row r="3" spans="1:36" ht="11.25" customHeight="1" x14ac:dyDescent="0.2">
      <c r="A3" s="812"/>
      <c r="B3" s="812"/>
      <c r="C3" s="812"/>
      <c r="D3" s="813"/>
      <c r="E3" s="813"/>
      <c r="F3" s="813"/>
      <c r="G3" s="814" t="s">
        <v>726</v>
      </c>
      <c r="H3" s="2042" t="s">
        <v>662</v>
      </c>
      <c r="I3" s="2042" t="s">
        <v>633</v>
      </c>
      <c r="J3" s="2042" t="s">
        <v>580</v>
      </c>
      <c r="K3" s="2042" t="s">
        <v>225</v>
      </c>
      <c r="L3" s="2042" t="s">
        <v>481</v>
      </c>
      <c r="M3" s="2042" t="s">
        <v>482</v>
      </c>
      <c r="N3" s="2042" t="s">
        <v>483</v>
      </c>
      <c r="O3" s="2042" t="s">
        <v>484</v>
      </c>
      <c r="P3" s="816"/>
    </row>
    <row r="4" spans="1:36" ht="10.5" customHeight="1" x14ac:dyDescent="0.2">
      <c r="A4" s="813"/>
      <c r="B4" s="813"/>
      <c r="C4" s="813"/>
      <c r="D4" s="817"/>
      <c r="E4" s="817"/>
      <c r="F4" s="817"/>
      <c r="G4" s="818"/>
      <c r="H4" s="2054"/>
      <c r="I4" s="2054"/>
      <c r="J4" s="2054"/>
      <c r="K4" s="2054"/>
      <c r="L4" s="2054"/>
      <c r="M4" s="2054"/>
      <c r="N4" s="2054"/>
      <c r="O4" s="2054"/>
      <c r="P4" s="819"/>
    </row>
    <row r="5" spans="1:36" ht="10.5" customHeight="1" x14ac:dyDescent="0.2">
      <c r="A5" s="2531" t="s">
        <v>1</v>
      </c>
      <c r="B5" s="2531"/>
      <c r="C5" s="2531"/>
      <c r="D5" s="2531"/>
      <c r="E5" s="2531"/>
      <c r="F5" s="2532"/>
      <c r="G5" s="820"/>
      <c r="H5" s="821"/>
      <c r="I5" s="821"/>
      <c r="J5" s="821"/>
      <c r="K5" s="821"/>
      <c r="L5" s="821"/>
      <c r="M5" s="821"/>
      <c r="N5" s="821"/>
      <c r="O5" s="821"/>
      <c r="P5" s="822"/>
    </row>
    <row r="6" spans="1:36" ht="10.5" customHeight="1" x14ac:dyDescent="0.2">
      <c r="A6" s="823"/>
      <c r="B6" s="2531" t="s">
        <v>2</v>
      </c>
      <c r="C6" s="2531"/>
      <c r="D6" s="2531"/>
      <c r="E6" s="2531"/>
      <c r="F6" s="2532"/>
      <c r="G6" s="824"/>
      <c r="H6" s="825"/>
      <c r="I6" s="825"/>
      <c r="J6" s="825"/>
      <c r="K6" s="825"/>
      <c r="L6" s="826"/>
      <c r="M6" s="826"/>
      <c r="N6" s="826"/>
      <c r="O6" s="826"/>
      <c r="P6" s="827"/>
    </row>
    <row r="7" spans="1:36" ht="10.5" customHeight="1" x14ac:dyDescent="0.2">
      <c r="A7" s="828"/>
      <c r="B7" s="828"/>
      <c r="C7" s="2533" t="s">
        <v>3</v>
      </c>
      <c r="D7" s="2533"/>
      <c r="E7" s="2533"/>
      <c r="F7" s="2534"/>
      <c r="G7" s="2173">
        <v>0.68</v>
      </c>
      <c r="H7" s="829">
        <v>0.69</v>
      </c>
      <c r="I7" s="829">
        <v>0.7</v>
      </c>
      <c r="J7" s="829">
        <v>0.7</v>
      </c>
      <c r="K7" s="829">
        <v>0.71</v>
      </c>
      <c r="L7" s="830">
        <v>0.71</v>
      </c>
      <c r="M7" s="830">
        <v>0.71</v>
      </c>
      <c r="N7" s="830">
        <v>0.75</v>
      </c>
      <c r="O7" s="830">
        <v>0.75</v>
      </c>
      <c r="P7" s="831"/>
    </row>
    <row r="8" spans="1:36" ht="10.5" customHeight="1" x14ac:dyDescent="0.2">
      <c r="A8" s="832"/>
      <c r="B8" s="832"/>
      <c r="C8" s="2519" t="s">
        <v>103</v>
      </c>
      <c r="D8" s="2519"/>
      <c r="E8" s="2519"/>
      <c r="F8" s="2520"/>
      <c r="G8" s="2173">
        <v>0.32</v>
      </c>
      <c r="H8" s="829">
        <v>0.31</v>
      </c>
      <c r="I8" s="829">
        <v>0.3</v>
      </c>
      <c r="J8" s="829">
        <v>0.3</v>
      </c>
      <c r="K8" s="829">
        <v>0.28999999999999998</v>
      </c>
      <c r="L8" s="830">
        <v>0.28999999999999998</v>
      </c>
      <c r="M8" s="830">
        <v>0.28999999999999998</v>
      </c>
      <c r="N8" s="830">
        <v>0.25</v>
      </c>
      <c r="O8" s="830">
        <v>0.25</v>
      </c>
      <c r="P8" s="831"/>
    </row>
    <row r="9" spans="1:36" ht="10.5" customHeight="1" x14ac:dyDescent="0.2">
      <c r="A9" s="832"/>
      <c r="B9" s="832"/>
      <c r="C9" s="2519" t="s">
        <v>5</v>
      </c>
      <c r="D9" s="2519"/>
      <c r="E9" s="2519"/>
      <c r="F9" s="2520"/>
      <c r="G9" s="2174">
        <v>0.85</v>
      </c>
      <c r="H9" s="833">
        <v>0.85</v>
      </c>
      <c r="I9" s="833">
        <v>0.86</v>
      </c>
      <c r="J9" s="833">
        <v>0.86</v>
      </c>
      <c r="K9" s="833">
        <v>0.86</v>
      </c>
      <c r="L9" s="834">
        <v>0.86</v>
      </c>
      <c r="M9" s="834">
        <v>0.86</v>
      </c>
      <c r="N9" s="834">
        <v>0.91</v>
      </c>
      <c r="O9" s="834">
        <v>0.91</v>
      </c>
      <c r="P9" s="831"/>
    </row>
    <row r="10" spans="1:36" ht="10.5" customHeight="1" x14ac:dyDescent="0.2">
      <c r="A10" s="832"/>
      <c r="B10" s="832"/>
      <c r="C10" s="2519" t="s">
        <v>6</v>
      </c>
      <c r="D10" s="2519"/>
      <c r="E10" s="2519"/>
      <c r="F10" s="2520"/>
      <c r="G10" s="2175">
        <v>0.11</v>
      </c>
      <c r="H10" s="835">
        <v>0.11</v>
      </c>
      <c r="I10" s="835">
        <v>0.1</v>
      </c>
      <c r="J10" s="835">
        <v>0.1</v>
      </c>
      <c r="K10" s="835">
        <v>0.1</v>
      </c>
      <c r="L10" s="836">
        <v>0.1</v>
      </c>
      <c r="M10" s="836">
        <v>0.1</v>
      </c>
      <c r="N10" s="836">
        <v>0.05</v>
      </c>
      <c r="O10" s="836">
        <v>0.05</v>
      </c>
      <c r="P10" s="831"/>
    </row>
    <row r="11" spans="1:36" ht="10.5" customHeight="1" x14ac:dyDescent="0.2">
      <c r="A11" s="832"/>
      <c r="B11" s="832"/>
      <c r="C11" s="2519" t="s">
        <v>106</v>
      </c>
      <c r="D11" s="2519"/>
      <c r="E11" s="2519"/>
      <c r="F11" s="2520"/>
      <c r="G11" s="2176">
        <v>0.04</v>
      </c>
      <c r="H11" s="837">
        <v>0.04</v>
      </c>
      <c r="I11" s="837">
        <v>0.04</v>
      </c>
      <c r="J11" s="837">
        <v>0.04</v>
      </c>
      <c r="K11" s="837">
        <v>0.04</v>
      </c>
      <c r="L11" s="838">
        <v>0.04</v>
      </c>
      <c r="M11" s="838">
        <v>0.04</v>
      </c>
      <c r="N11" s="838">
        <v>0.04</v>
      </c>
      <c r="O11" s="838">
        <v>0.04</v>
      </c>
      <c r="P11" s="839"/>
    </row>
    <row r="12" spans="1:36" ht="10.5" customHeight="1" x14ac:dyDescent="0.2">
      <c r="A12" s="2538"/>
      <c r="B12" s="2538"/>
      <c r="C12" s="2538"/>
      <c r="D12" s="2538"/>
      <c r="E12" s="2538"/>
      <c r="F12" s="2538"/>
      <c r="G12" s="2538"/>
      <c r="H12" s="2538"/>
      <c r="I12" s="2538"/>
      <c r="J12" s="2538"/>
      <c r="K12" s="2538"/>
      <c r="L12" s="2538"/>
      <c r="M12" s="2538"/>
      <c r="N12" s="2538"/>
      <c r="O12" s="2538"/>
      <c r="P12" s="2538"/>
    </row>
    <row r="13" spans="1:36" ht="10.5" customHeight="1" x14ac:dyDescent="0.2">
      <c r="A13" s="2536" t="s">
        <v>7</v>
      </c>
      <c r="B13" s="2536"/>
      <c r="C13" s="2536"/>
      <c r="D13" s="2536"/>
      <c r="E13" s="2536"/>
      <c r="F13" s="2537"/>
      <c r="G13" s="840"/>
      <c r="H13" s="841"/>
      <c r="I13" s="841"/>
      <c r="J13" s="841"/>
      <c r="K13" s="841"/>
      <c r="L13" s="841"/>
      <c r="M13" s="841"/>
      <c r="N13" s="841"/>
      <c r="O13" s="841"/>
      <c r="P13" s="842"/>
    </row>
    <row r="14" spans="1:36" ht="22.5" customHeight="1" x14ac:dyDescent="0.2">
      <c r="A14" s="843"/>
      <c r="B14" s="2539" t="s">
        <v>809</v>
      </c>
      <c r="C14" s="2536"/>
      <c r="D14" s="2536"/>
      <c r="E14" s="2536"/>
      <c r="F14" s="2537"/>
      <c r="G14" s="844"/>
      <c r="H14" s="845"/>
      <c r="I14" s="845"/>
      <c r="J14" s="845"/>
      <c r="K14" s="845"/>
      <c r="L14" s="845"/>
      <c r="M14" s="845"/>
      <c r="N14" s="845"/>
      <c r="O14" s="845"/>
      <c r="P14" s="846"/>
    </row>
    <row r="15" spans="1:36" ht="10.5" customHeight="1" x14ac:dyDescent="0.2">
      <c r="A15" s="847"/>
      <c r="B15" s="847"/>
      <c r="C15" s="2533" t="s">
        <v>318</v>
      </c>
      <c r="D15" s="2533"/>
      <c r="E15" s="2533"/>
      <c r="F15" s="2534"/>
      <c r="G15" s="2173">
        <v>0.28999999999999998</v>
      </c>
      <c r="H15" s="829">
        <v>0.28999999999999998</v>
      </c>
      <c r="I15" s="829">
        <v>0.3</v>
      </c>
      <c r="J15" s="829">
        <v>0.28999999999999998</v>
      </c>
      <c r="K15" s="829">
        <v>0.28999999999999998</v>
      </c>
      <c r="L15" s="830">
        <v>0.42</v>
      </c>
      <c r="M15" s="830">
        <v>0.43</v>
      </c>
      <c r="N15" s="830">
        <v>0.45</v>
      </c>
      <c r="O15" s="830">
        <v>0.43</v>
      </c>
      <c r="P15" s="846"/>
    </row>
    <row r="16" spans="1:36" ht="10.5" customHeight="1" x14ac:dyDescent="0.2">
      <c r="A16" s="832"/>
      <c r="B16" s="832"/>
      <c r="C16" s="2519" t="s">
        <v>103</v>
      </c>
      <c r="D16" s="2519"/>
      <c r="E16" s="2519"/>
      <c r="F16" s="2520"/>
      <c r="G16" s="2175">
        <v>0.28999999999999998</v>
      </c>
      <c r="H16" s="835">
        <v>0.37</v>
      </c>
      <c r="I16" s="835">
        <v>0.3</v>
      </c>
      <c r="J16" s="835">
        <v>0.31</v>
      </c>
      <c r="K16" s="835">
        <v>0.33</v>
      </c>
      <c r="L16" s="836">
        <v>0.31</v>
      </c>
      <c r="M16" s="836">
        <v>0.28999999999999998</v>
      </c>
      <c r="N16" s="836">
        <v>0.33</v>
      </c>
      <c r="O16" s="836">
        <v>0.3</v>
      </c>
      <c r="P16" s="846"/>
    </row>
    <row r="17" spans="1:17" ht="10.5" customHeight="1" x14ac:dyDescent="0.2">
      <c r="A17" s="832"/>
      <c r="B17" s="832"/>
      <c r="C17" s="2519" t="s">
        <v>8</v>
      </c>
      <c r="D17" s="2519"/>
      <c r="E17" s="2519"/>
      <c r="F17" s="2520"/>
      <c r="G17" s="2176">
        <v>0.28999999999999998</v>
      </c>
      <c r="H17" s="837">
        <v>0.33</v>
      </c>
      <c r="I17" s="837">
        <v>0.3</v>
      </c>
      <c r="J17" s="837">
        <v>0.28999999999999998</v>
      </c>
      <c r="K17" s="837">
        <v>0.31</v>
      </c>
      <c r="L17" s="838">
        <v>0.36</v>
      </c>
      <c r="M17" s="838">
        <v>0.36</v>
      </c>
      <c r="N17" s="838">
        <v>0.39</v>
      </c>
      <c r="O17" s="838">
        <v>0.37</v>
      </c>
      <c r="P17" s="848"/>
    </row>
    <row r="18" spans="1:17" ht="10.5" customHeight="1" x14ac:dyDescent="0.2">
      <c r="A18" s="2538"/>
      <c r="B18" s="2538"/>
      <c r="C18" s="2538"/>
      <c r="D18" s="2538"/>
      <c r="E18" s="2538"/>
      <c r="F18" s="2538"/>
      <c r="G18" s="2538"/>
      <c r="H18" s="2538"/>
      <c r="I18" s="2538"/>
      <c r="J18" s="2538"/>
      <c r="K18" s="2538"/>
      <c r="L18" s="2538"/>
      <c r="M18" s="2538"/>
      <c r="N18" s="2538"/>
      <c r="O18" s="2538"/>
      <c r="P18" s="2538"/>
    </row>
    <row r="19" spans="1:17" ht="10.5" customHeight="1" x14ac:dyDescent="0.2">
      <c r="A19" s="2536" t="s">
        <v>9</v>
      </c>
      <c r="B19" s="2536"/>
      <c r="C19" s="2536"/>
      <c r="D19" s="2536"/>
      <c r="E19" s="2536"/>
      <c r="F19" s="2537"/>
      <c r="G19" s="840"/>
      <c r="H19" s="841"/>
      <c r="I19" s="841"/>
      <c r="J19" s="841"/>
      <c r="K19" s="841"/>
      <c r="L19" s="841"/>
      <c r="M19" s="841"/>
      <c r="N19" s="841"/>
      <c r="O19" s="841"/>
      <c r="P19" s="842"/>
    </row>
    <row r="20" spans="1:17" ht="10.5" customHeight="1" x14ac:dyDescent="0.2">
      <c r="A20" s="849"/>
      <c r="B20" s="2527" t="s">
        <v>10</v>
      </c>
      <c r="C20" s="2527"/>
      <c r="D20" s="2527"/>
      <c r="E20" s="2527"/>
      <c r="F20" s="2528"/>
      <c r="G20" s="2177">
        <v>4.5999999999999999E-3</v>
      </c>
      <c r="H20" s="850">
        <v>3.8999999999999998E-3</v>
      </c>
      <c r="I20" s="850">
        <v>4.4000000000000003E-3</v>
      </c>
      <c r="J20" s="850">
        <v>4.1000000000000003E-3</v>
      </c>
      <c r="K20" s="850">
        <v>4.0000000000000001E-3</v>
      </c>
      <c r="L20" s="851">
        <v>3.5999999999999999E-3</v>
      </c>
      <c r="M20" s="851">
        <v>3.7000000000000002E-3</v>
      </c>
      <c r="N20" s="851">
        <v>4.0000000000000001E-3</v>
      </c>
      <c r="O20" s="851">
        <v>4.4000000000000003E-3</v>
      </c>
      <c r="P20" s="852"/>
    </row>
    <row r="21" spans="1:17" ht="10.5" customHeight="1" x14ac:dyDescent="0.2">
      <c r="A21" s="853"/>
      <c r="B21" s="2516" t="s">
        <v>565</v>
      </c>
      <c r="C21" s="2516"/>
      <c r="D21" s="2516"/>
      <c r="E21" s="2516"/>
      <c r="F21" s="2517"/>
      <c r="G21" s="2177">
        <v>3.3E-3</v>
      </c>
      <c r="H21" s="850">
        <v>2.5999999999999999E-3</v>
      </c>
      <c r="I21" s="850">
        <v>3.0999999999999999E-3</v>
      </c>
      <c r="J21" s="850">
        <v>2.8999999999999998E-3</v>
      </c>
      <c r="K21" s="850">
        <v>2.8E-3</v>
      </c>
      <c r="L21" s="851">
        <v>2.3E-3</v>
      </c>
      <c r="M21" s="851">
        <v>2.3999999999999998E-3</v>
      </c>
      <c r="N21" s="851">
        <v>2.3999999999999998E-3</v>
      </c>
      <c r="O21" s="851">
        <v>2.8E-3</v>
      </c>
      <c r="P21" s="852"/>
    </row>
    <row r="22" spans="1:17" ht="10.5" customHeight="1" x14ac:dyDescent="0.2">
      <c r="A22" s="854"/>
      <c r="B22" s="2540" t="s">
        <v>11</v>
      </c>
      <c r="C22" s="2540"/>
      <c r="D22" s="2540"/>
      <c r="E22" s="2540"/>
      <c r="F22" s="2541"/>
      <c r="G22" s="2178"/>
      <c r="H22" s="855"/>
      <c r="I22" s="855"/>
      <c r="J22" s="855"/>
      <c r="K22" s="855"/>
      <c r="L22" s="856"/>
      <c r="M22" s="856"/>
      <c r="N22" s="856"/>
      <c r="O22" s="856"/>
      <c r="P22" s="852"/>
    </row>
    <row r="23" spans="1:17" ht="10.5" customHeight="1" x14ac:dyDescent="0.2">
      <c r="A23" s="828"/>
      <c r="B23" s="828"/>
      <c r="C23" s="2533" t="s">
        <v>318</v>
      </c>
      <c r="D23" s="2533"/>
      <c r="E23" s="2533"/>
      <c r="F23" s="2534"/>
      <c r="G23" s="2177">
        <v>2.5000000000000001E-3</v>
      </c>
      <c r="H23" s="850">
        <v>2.3E-3</v>
      </c>
      <c r="I23" s="850">
        <v>2.3E-3</v>
      </c>
      <c r="J23" s="850">
        <v>2.3999999999999998E-3</v>
      </c>
      <c r="K23" s="850">
        <v>2.3E-3</v>
      </c>
      <c r="L23" s="851">
        <v>1.5E-3</v>
      </c>
      <c r="M23" s="851">
        <v>1.5E-3</v>
      </c>
      <c r="N23" s="851">
        <v>1.6000000000000001E-3</v>
      </c>
      <c r="O23" s="851">
        <v>1.6999999999999999E-3</v>
      </c>
      <c r="P23" s="852"/>
    </row>
    <row r="24" spans="1:17" ht="10.5" customHeight="1" x14ac:dyDescent="0.2">
      <c r="A24" s="832"/>
      <c r="B24" s="832"/>
      <c r="C24" s="2519" t="s">
        <v>103</v>
      </c>
      <c r="D24" s="2519"/>
      <c r="E24" s="2519"/>
      <c r="F24" s="2520"/>
      <c r="G24" s="2178">
        <v>5.0000000000000001E-3</v>
      </c>
      <c r="H24" s="855">
        <v>3.3E-3</v>
      </c>
      <c r="I24" s="855">
        <v>4.7999999999999996E-3</v>
      </c>
      <c r="J24" s="855">
        <v>3.8999999999999998E-3</v>
      </c>
      <c r="K24" s="855">
        <v>4.0000000000000001E-3</v>
      </c>
      <c r="L24" s="856">
        <v>4.1000000000000003E-3</v>
      </c>
      <c r="M24" s="856">
        <v>4.4999999999999997E-3</v>
      </c>
      <c r="N24" s="856">
        <v>4.7999999999999996E-3</v>
      </c>
      <c r="O24" s="856">
        <v>6.1000000000000004E-3</v>
      </c>
      <c r="P24" s="852"/>
    </row>
    <row r="25" spans="1:17" ht="10.5" customHeight="1" x14ac:dyDescent="0.2">
      <c r="A25" s="832"/>
      <c r="B25" s="832"/>
      <c r="C25" s="2519" t="s">
        <v>5</v>
      </c>
      <c r="D25" s="2519"/>
      <c r="E25" s="2519"/>
      <c r="F25" s="2520"/>
      <c r="G25" s="2179">
        <v>2.0999999999999999E-3</v>
      </c>
      <c r="H25" s="857">
        <v>1.8E-3</v>
      </c>
      <c r="I25" s="857">
        <v>1.6999999999999999E-3</v>
      </c>
      <c r="J25" s="857">
        <v>1.8E-3</v>
      </c>
      <c r="K25" s="857">
        <v>1.6999999999999999E-3</v>
      </c>
      <c r="L25" s="858">
        <v>1.1000000000000001E-3</v>
      </c>
      <c r="M25" s="858">
        <v>1E-3</v>
      </c>
      <c r="N25" s="858">
        <v>1.1000000000000001E-3</v>
      </c>
      <c r="O25" s="858">
        <v>1.2999999999999999E-3</v>
      </c>
      <c r="P25" s="852"/>
    </row>
    <row r="26" spans="1:17" ht="10.5" customHeight="1" x14ac:dyDescent="0.2">
      <c r="A26" s="832"/>
      <c r="B26" s="832"/>
      <c r="C26" s="2519" t="s">
        <v>108</v>
      </c>
      <c r="D26" s="2519"/>
      <c r="E26" s="2519"/>
      <c r="F26" s="2520"/>
      <c r="G26" s="2178">
        <v>1.01E-2</v>
      </c>
      <c r="H26" s="855">
        <v>6.1999999999999998E-3</v>
      </c>
      <c r="I26" s="855">
        <v>7.3000000000000001E-3</v>
      </c>
      <c r="J26" s="855">
        <v>8.0000000000000002E-3</v>
      </c>
      <c r="K26" s="855">
        <v>7.7999999999999996E-3</v>
      </c>
      <c r="L26" s="856">
        <v>8.6E-3</v>
      </c>
      <c r="M26" s="856">
        <v>9.2999999999999992E-3</v>
      </c>
      <c r="N26" s="856">
        <v>1.5299999999999999E-2</v>
      </c>
      <c r="O26" s="856">
        <v>1.9300000000000001E-2</v>
      </c>
      <c r="P26" s="852"/>
    </row>
    <row r="27" spans="1:17" ht="10.5" customHeight="1" x14ac:dyDescent="0.2">
      <c r="A27" s="832"/>
      <c r="B27" s="832"/>
      <c r="C27" s="2519" t="s">
        <v>106</v>
      </c>
      <c r="D27" s="2519"/>
      <c r="E27" s="2519"/>
      <c r="F27" s="2520"/>
      <c r="G27" s="2180">
        <v>1.0699999999999999E-2</v>
      </c>
      <c r="H27" s="859">
        <v>1.12E-2</v>
      </c>
      <c r="I27" s="859">
        <v>2.2700000000000001E-2</v>
      </c>
      <c r="J27" s="859">
        <v>1.4200000000000001E-2</v>
      </c>
      <c r="K27" s="859">
        <v>1.52E-2</v>
      </c>
      <c r="L27" s="860">
        <v>1.35E-2</v>
      </c>
      <c r="M27" s="860">
        <v>1.5699999999999999E-2</v>
      </c>
      <c r="N27" s="860">
        <v>1.7000000000000001E-2</v>
      </c>
      <c r="O27" s="860">
        <v>1.78E-2</v>
      </c>
      <c r="P27" s="861"/>
    </row>
    <row r="28" spans="1:17" ht="7.5" customHeight="1" x14ac:dyDescent="0.2">
      <c r="A28" s="2524"/>
      <c r="B28" s="2524"/>
      <c r="C28" s="2524"/>
      <c r="D28" s="2524"/>
      <c r="E28" s="2524"/>
      <c r="F28" s="2524"/>
      <c r="G28" s="2524"/>
      <c r="H28" s="2524"/>
      <c r="I28" s="2524"/>
      <c r="J28" s="2524"/>
      <c r="K28" s="2524"/>
      <c r="L28" s="2524"/>
      <c r="M28" s="2524"/>
      <c r="N28" s="2524"/>
      <c r="O28" s="2524"/>
      <c r="P28" s="2524"/>
      <c r="Q28" s="867"/>
    </row>
    <row r="29" spans="1:17" ht="17.25" customHeight="1" x14ac:dyDescent="0.2">
      <c r="A29" s="2070" t="s">
        <v>803</v>
      </c>
      <c r="B29" s="2535" t="s">
        <v>729</v>
      </c>
      <c r="C29" s="2535"/>
      <c r="D29" s="2535"/>
      <c r="E29" s="2535"/>
      <c r="F29" s="2535"/>
      <c r="G29" s="2535"/>
      <c r="H29" s="2535"/>
      <c r="I29" s="2535"/>
      <c r="J29" s="2535"/>
      <c r="K29" s="2535"/>
      <c r="L29" s="2535"/>
      <c r="M29" s="2535"/>
      <c r="N29" s="2535"/>
      <c r="O29" s="2535"/>
      <c r="P29" s="2535"/>
    </row>
    <row r="30" spans="1:17" ht="9.9499999999999993" customHeight="1" x14ac:dyDescent="0.2">
      <c r="A30" s="2345"/>
      <c r="B30" s="2345"/>
      <c r="C30" s="2345"/>
      <c r="D30" s="2345"/>
      <c r="E30" s="2345"/>
      <c r="F30" s="2345"/>
      <c r="G30" s="2345"/>
      <c r="H30" s="2345"/>
      <c r="I30" s="2345"/>
      <c r="J30" s="2345"/>
      <c r="K30" s="2345"/>
      <c r="L30" s="2345"/>
      <c r="M30" s="2345"/>
      <c r="N30" s="2345"/>
      <c r="O30" s="2345"/>
      <c r="P30" s="2345"/>
    </row>
    <row r="31" spans="1:17" ht="15.75" customHeight="1" x14ac:dyDescent="0.2">
      <c r="A31" s="2522" t="s">
        <v>810</v>
      </c>
      <c r="B31" s="2522"/>
      <c r="C31" s="2522"/>
      <c r="D31" s="2522"/>
      <c r="E31" s="2522"/>
      <c r="F31" s="2522"/>
      <c r="G31" s="2522"/>
      <c r="H31" s="2522"/>
      <c r="I31" s="2522"/>
      <c r="J31" s="2522"/>
      <c r="K31" s="2522"/>
      <c r="L31" s="2522"/>
      <c r="M31" s="2522"/>
      <c r="N31" s="2522"/>
      <c r="O31" s="2522"/>
      <c r="P31" s="2522"/>
    </row>
    <row r="32" spans="1:17" ht="9.9499999999999993" customHeight="1" x14ac:dyDescent="0.2">
      <c r="A32" s="862"/>
      <c r="B32" s="862"/>
      <c r="C32" s="862"/>
      <c r="D32" s="862"/>
      <c r="E32" s="862"/>
      <c r="F32" s="862"/>
      <c r="G32" s="862"/>
      <c r="H32" s="862"/>
      <c r="I32" s="862"/>
      <c r="J32" s="862"/>
      <c r="K32" s="862"/>
      <c r="L32" s="862"/>
      <c r="M32" s="862"/>
      <c r="N32" s="862"/>
      <c r="O32" s="862"/>
      <c r="P32" s="862"/>
    </row>
    <row r="33" spans="1:17" ht="11.25" customHeight="1" x14ac:dyDescent="0.2">
      <c r="A33" s="2521" t="s">
        <v>480</v>
      </c>
      <c r="B33" s="2521"/>
      <c r="C33" s="2521"/>
      <c r="D33" s="863"/>
      <c r="E33" s="864"/>
      <c r="F33" s="864"/>
      <c r="G33" s="865" t="s">
        <v>726</v>
      </c>
      <c r="H33" s="864" t="s">
        <v>662</v>
      </c>
      <c r="I33" s="864" t="s">
        <v>633</v>
      </c>
      <c r="J33" s="864" t="s">
        <v>580</v>
      </c>
      <c r="K33" s="864" t="s">
        <v>225</v>
      </c>
      <c r="L33" s="864" t="s">
        <v>481</v>
      </c>
      <c r="M33" s="864" t="s">
        <v>482</v>
      </c>
      <c r="N33" s="864" t="s">
        <v>483</v>
      </c>
      <c r="O33" s="864" t="s">
        <v>484</v>
      </c>
      <c r="P33" s="866"/>
      <c r="Q33" s="867"/>
    </row>
    <row r="34" spans="1:17" ht="11.25" customHeight="1" x14ac:dyDescent="0.2">
      <c r="A34" s="868"/>
      <c r="B34" s="868"/>
      <c r="C34" s="869"/>
      <c r="D34" s="870" t="s">
        <v>12</v>
      </c>
      <c r="E34" s="870" t="s">
        <v>631</v>
      </c>
      <c r="F34" s="870" t="s">
        <v>13</v>
      </c>
      <c r="G34" s="871"/>
      <c r="H34" s="2526" t="s">
        <v>14</v>
      </c>
      <c r="I34" s="2526"/>
      <c r="J34" s="2526"/>
      <c r="K34" s="2526"/>
      <c r="L34" s="2526"/>
      <c r="M34" s="2526"/>
      <c r="N34" s="2526"/>
      <c r="O34" s="2526"/>
      <c r="P34" s="872"/>
      <c r="Q34" s="867"/>
    </row>
    <row r="35" spans="1:17" ht="11.25" customHeight="1" x14ac:dyDescent="0.2">
      <c r="A35" s="873"/>
      <c r="B35" s="874"/>
      <c r="C35" s="869"/>
      <c r="D35" s="875" t="s">
        <v>15</v>
      </c>
      <c r="E35" s="875" t="s">
        <v>542</v>
      </c>
      <c r="F35" s="875" t="s">
        <v>542</v>
      </c>
      <c r="G35" s="875" t="s">
        <v>8</v>
      </c>
      <c r="H35" s="876"/>
      <c r="I35" s="876"/>
      <c r="J35" s="876"/>
      <c r="K35" s="876"/>
      <c r="L35" s="876"/>
      <c r="M35" s="876"/>
      <c r="N35" s="876"/>
      <c r="O35" s="876"/>
      <c r="P35" s="877"/>
      <c r="Q35" s="867"/>
    </row>
    <row r="36" spans="1:17" ht="11.25" customHeight="1" x14ac:dyDescent="0.2">
      <c r="A36" s="2525" t="s">
        <v>372</v>
      </c>
      <c r="B36" s="2525"/>
      <c r="C36" s="2525"/>
      <c r="D36" s="2202">
        <v>2493</v>
      </c>
      <c r="E36" s="871">
        <v>887</v>
      </c>
      <c r="F36" s="871">
        <v>0</v>
      </c>
      <c r="G36" s="2203">
        <f>SUM(D36:F36)</f>
        <v>3380</v>
      </c>
      <c r="H36" s="878">
        <v>3354</v>
      </c>
      <c r="I36" s="878">
        <v>3497</v>
      </c>
      <c r="J36" s="878">
        <v>3477</v>
      </c>
      <c r="K36" s="878">
        <v>3340</v>
      </c>
      <c r="L36" s="878">
        <v>3546</v>
      </c>
      <c r="M36" s="878">
        <v>3683</v>
      </c>
      <c r="N36" s="878">
        <v>3266</v>
      </c>
      <c r="O36" s="878">
        <v>3217</v>
      </c>
      <c r="P36" s="879"/>
      <c r="Q36" s="867"/>
    </row>
    <row r="37" spans="1:17" ht="11.25" customHeight="1" x14ac:dyDescent="0.2">
      <c r="A37" s="2523" t="s">
        <v>371</v>
      </c>
      <c r="B37" s="2523"/>
      <c r="C37" s="2523"/>
      <c r="D37" s="2204">
        <v>779</v>
      </c>
      <c r="E37" s="2205">
        <v>198</v>
      </c>
      <c r="F37" s="2205">
        <v>0</v>
      </c>
      <c r="G37" s="880">
        <f>SUM(D37:F37)</f>
        <v>977</v>
      </c>
      <c r="H37" s="881">
        <v>937</v>
      </c>
      <c r="I37" s="881">
        <v>950</v>
      </c>
      <c r="J37" s="881">
        <v>930</v>
      </c>
      <c r="K37" s="881">
        <v>912</v>
      </c>
      <c r="L37" s="881">
        <v>915</v>
      </c>
      <c r="M37" s="881">
        <v>928</v>
      </c>
      <c r="N37" s="881">
        <v>809</v>
      </c>
      <c r="O37" s="881">
        <v>827</v>
      </c>
      <c r="P37" s="879"/>
      <c r="Q37" s="867"/>
    </row>
    <row r="38" spans="1:17" ht="11.25" customHeight="1" x14ac:dyDescent="0.2">
      <c r="A38" s="2523" t="s">
        <v>62</v>
      </c>
      <c r="B38" s="2523"/>
      <c r="C38" s="2523"/>
      <c r="D38" s="2204">
        <v>512</v>
      </c>
      <c r="E38" s="2205">
        <v>183</v>
      </c>
      <c r="F38" s="2205">
        <v>104</v>
      </c>
      <c r="G38" s="880">
        <f>SUM(D38:F38)</f>
        <v>799</v>
      </c>
      <c r="H38" s="881">
        <v>822</v>
      </c>
      <c r="I38" s="881">
        <v>834</v>
      </c>
      <c r="J38" s="881">
        <v>854</v>
      </c>
      <c r="K38" s="881">
        <v>836</v>
      </c>
      <c r="L38" s="881">
        <v>853</v>
      </c>
      <c r="M38" s="881">
        <v>860</v>
      </c>
      <c r="N38" s="881">
        <v>890</v>
      </c>
      <c r="O38" s="881">
        <v>825</v>
      </c>
      <c r="P38" s="879"/>
      <c r="Q38" s="867"/>
    </row>
    <row r="39" spans="1:17" ht="11.25" customHeight="1" x14ac:dyDescent="0.2">
      <c r="A39" s="2523" t="s">
        <v>103</v>
      </c>
      <c r="B39" s="2523"/>
      <c r="C39" s="2523"/>
      <c r="D39" s="2206">
        <v>416</v>
      </c>
      <c r="E39" s="2205">
        <v>111</v>
      </c>
      <c r="F39" s="2205">
        <v>0</v>
      </c>
      <c r="G39" s="880">
        <f>SUM(D39:F39)</f>
        <v>527</v>
      </c>
      <c r="H39" s="882">
        <v>683</v>
      </c>
      <c r="I39" s="882">
        <v>899</v>
      </c>
      <c r="J39" s="882">
        <v>686</v>
      </c>
      <c r="K39" s="882">
        <v>913</v>
      </c>
      <c r="L39" s="882">
        <v>811</v>
      </c>
      <c r="M39" s="882">
        <v>598</v>
      </c>
      <c r="N39" s="882">
        <v>394</v>
      </c>
      <c r="O39" s="882">
        <v>334</v>
      </c>
      <c r="P39" s="879"/>
      <c r="Q39" s="867"/>
    </row>
    <row r="40" spans="1:17" ht="11.25" customHeight="1" x14ac:dyDescent="0.2">
      <c r="A40" s="869"/>
      <c r="B40" s="869"/>
      <c r="C40" s="869"/>
      <c r="D40" s="2207">
        <f t="shared" ref="D40:H40" si="0">SUM(D36:D39)</f>
        <v>4200</v>
      </c>
      <c r="E40" s="2208">
        <f t="shared" si="0"/>
        <v>1379</v>
      </c>
      <c r="F40" s="2208">
        <f t="shared" si="0"/>
        <v>104</v>
      </c>
      <c r="G40" s="2208">
        <f t="shared" si="0"/>
        <v>5683</v>
      </c>
      <c r="H40" s="883">
        <f t="shared" si="0"/>
        <v>5796</v>
      </c>
      <c r="I40" s="883">
        <f t="shared" ref="I40:N40" si="1">SUM(I36:I39)</f>
        <v>6180</v>
      </c>
      <c r="J40" s="883">
        <f t="shared" si="1"/>
        <v>5947</v>
      </c>
      <c r="K40" s="883">
        <f t="shared" si="1"/>
        <v>6001</v>
      </c>
      <c r="L40" s="883">
        <f t="shared" si="1"/>
        <v>6125</v>
      </c>
      <c r="M40" s="883">
        <f t="shared" si="1"/>
        <v>6069</v>
      </c>
      <c r="N40" s="883">
        <f t="shared" si="1"/>
        <v>5359</v>
      </c>
      <c r="O40" s="883">
        <f t="shared" ref="O40" si="2">SUM(O36:O39)</f>
        <v>5203</v>
      </c>
      <c r="P40" s="866"/>
      <c r="Q40" s="867"/>
    </row>
    <row r="41" spans="1:17" ht="7.5" customHeight="1" x14ac:dyDescent="0.2">
      <c r="A41" s="2524"/>
      <c r="B41" s="2524"/>
      <c r="C41" s="2524"/>
      <c r="D41" s="2524"/>
      <c r="E41" s="2524"/>
      <c r="F41" s="2524"/>
      <c r="G41" s="2524"/>
      <c r="H41" s="2524"/>
      <c r="I41" s="2524"/>
      <c r="J41" s="2524"/>
      <c r="K41" s="2524"/>
      <c r="L41" s="2524"/>
      <c r="M41" s="2524"/>
      <c r="N41" s="2524"/>
      <c r="O41" s="2524"/>
      <c r="P41" s="2524"/>
      <c r="Q41" s="867"/>
    </row>
    <row r="42" spans="1:17" ht="9" customHeight="1" x14ac:dyDescent="0.2">
      <c r="A42" s="2053" t="s">
        <v>803</v>
      </c>
      <c r="B42" s="2518" t="s">
        <v>564</v>
      </c>
      <c r="C42" s="2518"/>
      <c r="D42" s="2518"/>
      <c r="E42" s="2518"/>
      <c r="F42" s="2518"/>
      <c r="G42" s="2518"/>
      <c r="H42" s="2518"/>
      <c r="I42" s="2518"/>
      <c r="J42" s="2518"/>
      <c r="K42" s="2518"/>
      <c r="L42" s="2518"/>
      <c r="M42" s="2518"/>
      <c r="N42" s="2518"/>
      <c r="O42" s="2518"/>
      <c r="P42" s="2518"/>
    </row>
    <row r="43" spans="1:17" ht="42" customHeight="1" x14ac:dyDescent="0.2">
      <c r="A43" s="2070" t="s">
        <v>804</v>
      </c>
      <c r="B43" s="2535" t="s">
        <v>730</v>
      </c>
      <c r="C43" s="2535"/>
      <c r="D43" s="2535"/>
      <c r="E43" s="2535"/>
      <c r="F43" s="2535"/>
      <c r="G43" s="2535"/>
      <c r="H43" s="2535"/>
      <c r="I43" s="2535"/>
      <c r="J43" s="2535"/>
      <c r="K43" s="2535"/>
      <c r="L43" s="2535"/>
      <c r="M43" s="2535"/>
      <c r="N43" s="2535"/>
      <c r="O43" s="2535"/>
      <c r="P43" s="2535"/>
    </row>
  </sheetData>
  <mergeCells count="38">
    <mergeCell ref="B29:P29"/>
    <mergeCell ref="B43:P43"/>
    <mergeCell ref="C8:F8"/>
    <mergeCell ref="C11:F11"/>
    <mergeCell ref="C17:F17"/>
    <mergeCell ref="A19:F19"/>
    <mergeCell ref="A12:P12"/>
    <mergeCell ref="B14:F14"/>
    <mergeCell ref="A18:P18"/>
    <mergeCell ref="C9:F9"/>
    <mergeCell ref="A13:F13"/>
    <mergeCell ref="C10:F10"/>
    <mergeCell ref="C23:F23"/>
    <mergeCell ref="B22:F22"/>
    <mergeCell ref="C15:F15"/>
    <mergeCell ref="C16:F16"/>
    <mergeCell ref="B20:F20"/>
    <mergeCell ref="A1:P1"/>
    <mergeCell ref="A2:P2"/>
    <mergeCell ref="B6:F6"/>
    <mergeCell ref="A5:F5"/>
    <mergeCell ref="C7:F7"/>
    <mergeCell ref="B21:F21"/>
    <mergeCell ref="B42:P42"/>
    <mergeCell ref="A30:P30"/>
    <mergeCell ref="C24:F24"/>
    <mergeCell ref="C26:F26"/>
    <mergeCell ref="C25:F25"/>
    <mergeCell ref="C27:F27"/>
    <mergeCell ref="A33:C33"/>
    <mergeCell ref="A31:P31"/>
    <mergeCell ref="A37:C37"/>
    <mergeCell ref="A41:P41"/>
    <mergeCell ref="A36:C36"/>
    <mergeCell ref="H34:O34"/>
    <mergeCell ref="A39:C39"/>
    <mergeCell ref="A38:C38"/>
    <mergeCell ref="A28:P28"/>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6" min="2" max="37"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zoomScaleSheetLayoutView="100" workbookViewId="0">
      <selection activeCell="B60" sqref="B60:S60"/>
    </sheetView>
  </sheetViews>
  <sheetFormatPr defaultColWidth="9.140625" defaultRowHeight="12.75" x14ac:dyDescent="0.2"/>
  <cols>
    <col min="1" max="1" width="2.140625" style="718" customWidth="1"/>
    <col min="2" max="2" width="28" style="718" customWidth="1"/>
    <col min="3" max="3" width="1.7109375" style="718" customWidth="1"/>
    <col min="4" max="4" width="9" style="718" bestFit="1" customWidth="1"/>
    <col min="5" max="5" width="9" style="805" bestFit="1" customWidth="1"/>
    <col min="6" max="6" width="8" style="806" bestFit="1" customWidth="1"/>
    <col min="7" max="8" width="9.140625" style="806" bestFit="1" customWidth="1"/>
    <col min="9" max="9" width="7.85546875" style="806" customWidth="1"/>
    <col min="10" max="10" width="1.28515625" style="806" customWidth="1"/>
    <col min="11" max="15" width="7.7109375" style="806" customWidth="1"/>
    <col min="16" max="18" width="7.7109375" style="718" customWidth="1"/>
    <col min="19" max="19" width="1.28515625" style="718" customWidth="1"/>
    <col min="20" max="21" width="9.140625" style="718" customWidth="1"/>
    <col min="22" max="23" width="9.140625" style="719" customWidth="1"/>
    <col min="24" max="24" width="9.140625" style="718" customWidth="1"/>
    <col min="25" max="16384" width="9.140625" style="718"/>
  </cols>
  <sheetData>
    <row r="1" spans="1:27" s="1987" customFormat="1" ht="15.75" x14ac:dyDescent="0.25">
      <c r="A1" s="2301" t="s">
        <v>391</v>
      </c>
      <c r="B1" s="2301"/>
      <c r="C1" s="2301"/>
      <c r="D1" s="2301"/>
      <c r="E1" s="2301"/>
      <c r="F1" s="2301"/>
      <c r="G1" s="2301"/>
      <c r="H1" s="2301"/>
      <c r="I1" s="2301"/>
      <c r="J1" s="2301"/>
      <c r="K1" s="2301"/>
      <c r="L1" s="2301"/>
      <c r="M1" s="2301"/>
      <c r="N1" s="2301"/>
      <c r="O1" s="2301"/>
      <c r="P1" s="2301"/>
      <c r="Q1" s="2301"/>
      <c r="R1" s="2301"/>
      <c r="S1" s="2301"/>
    </row>
    <row r="2" spans="1:27" s="720" customFormat="1" ht="7.5" customHeight="1" x14ac:dyDescent="0.15">
      <c r="A2" s="2549"/>
      <c r="B2" s="2549"/>
      <c r="C2" s="2549"/>
      <c r="D2" s="2549"/>
      <c r="E2" s="2549"/>
      <c r="F2" s="2549"/>
      <c r="G2" s="2549"/>
      <c r="H2" s="2549"/>
      <c r="I2" s="2549"/>
      <c r="J2" s="2549"/>
      <c r="K2" s="2549"/>
      <c r="L2" s="2549"/>
      <c r="M2" s="2549"/>
      <c r="N2" s="2549"/>
      <c r="O2" s="2549"/>
      <c r="P2" s="2549"/>
      <c r="Q2" s="2549"/>
      <c r="R2" s="2549"/>
      <c r="S2" s="2549"/>
    </row>
    <row r="3" spans="1:27" ht="9.9499999999999993" customHeight="1" x14ac:dyDescent="0.2">
      <c r="A3" s="2369" t="s">
        <v>480</v>
      </c>
      <c r="B3" s="2369"/>
      <c r="C3" s="2547" t="s">
        <v>726</v>
      </c>
      <c r="D3" s="2548"/>
      <c r="E3" s="2548"/>
      <c r="F3" s="2548"/>
      <c r="G3" s="2548"/>
      <c r="H3" s="2548"/>
      <c r="I3" s="2548"/>
      <c r="J3" s="721"/>
      <c r="K3" s="722" t="s">
        <v>662</v>
      </c>
      <c r="L3" s="722" t="s">
        <v>633</v>
      </c>
      <c r="M3" s="722" t="s">
        <v>580</v>
      </c>
      <c r="N3" s="722" t="s">
        <v>225</v>
      </c>
      <c r="O3" s="722" t="s">
        <v>481</v>
      </c>
      <c r="P3" s="722" t="s">
        <v>482</v>
      </c>
      <c r="Q3" s="722" t="s">
        <v>483</v>
      </c>
      <c r="R3" s="722" t="s">
        <v>484</v>
      </c>
      <c r="S3" s="723"/>
      <c r="W3" s="2557"/>
      <c r="X3" s="2558"/>
      <c r="Y3" s="2558"/>
      <c r="Z3" s="2558"/>
      <c r="AA3" s="2558"/>
    </row>
    <row r="4" spans="1:27" ht="9.9499999999999993" customHeight="1" x14ac:dyDescent="0.2">
      <c r="A4" s="724"/>
      <c r="B4" s="724"/>
      <c r="C4" s="724"/>
      <c r="D4" s="2542" t="s">
        <v>392</v>
      </c>
      <c r="E4" s="2542"/>
      <c r="F4" s="2542"/>
      <c r="G4" s="2543" t="s">
        <v>576</v>
      </c>
      <c r="H4" s="2545" t="s">
        <v>393</v>
      </c>
      <c r="I4" s="2545"/>
      <c r="J4" s="725"/>
      <c r="K4" s="2542" t="s">
        <v>394</v>
      </c>
      <c r="L4" s="2542"/>
      <c r="M4" s="2542"/>
      <c r="N4" s="2542"/>
      <c r="O4" s="2542"/>
      <c r="P4" s="2542"/>
      <c r="Q4" s="2542"/>
      <c r="R4" s="2542"/>
      <c r="S4" s="726"/>
    </row>
    <row r="5" spans="1:27" ht="18.75" customHeight="1" x14ac:dyDescent="0.2">
      <c r="A5" s="724"/>
      <c r="B5" s="724"/>
      <c r="C5" s="724"/>
      <c r="D5" s="727" t="s">
        <v>577</v>
      </c>
      <c r="E5" s="728" t="s">
        <v>574</v>
      </c>
      <c r="F5" s="727" t="s">
        <v>575</v>
      </c>
      <c r="G5" s="2544"/>
      <c r="H5" s="729" t="s">
        <v>395</v>
      </c>
      <c r="I5" s="730" t="s">
        <v>396</v>
      </c>
      <c r="J5" s="2056" t="s">
        <v>803</v>
      </c>
      <c r="K5" s="2546"/>
      <c r="L5" s="2546"/>
      <c r="M5" s="2546"/>
      <c r="N5" s="2546"/>
      <c r="O5" s="2546"/>
      <c r="P5" s="2546"/>
      <c r="Q5" s="2546"/>
      <c r="R5" s="2546"/>
      <c r="S5" s="726"/>
    </row>
    <row r="6" spans="1:27" ht="9" customHeight="1" x14ac:dyDescent="0.2">
      <c r="A6" s="2395" t="s">
        <v>545</v>
      </c>
      <c r="B6" s="2395"/>
      <c r="C6" s="731"/>
      <c r="D6" s="732"/>
      <c r="E6" s="732"/>
      <c r="F6" s="732"/>
      <c r="G6" s="732"/>
      <c r="H6" s="732"/>
      <c r="I6" s="732"/>
      <c r="J6" s="732"/>
      <c r="K6" s="732"/>
      <c r="L6" s="732"/>
      <c r="M6" s="733"/>
      <c r="N6" s="732"/>
      <c r="O6" s="732"/>
      <c r="P6" s="732"/>
      <c r="Q6" s="732"/>
      <c r="R6" s="732"/>
      <c r="S6" s="734"/>
    </row>
    <row r="7" spans="1:27" ht="9" customHeight="1" x14ac:dyDescent="0.2">
      <c r="A7" s="2369" t="s">
        <v>16</v>
      </c>
      <c r="B7" s="2369"/>
      <c r="C7" s="735"/>
      <c r="D7" s="736"/>
      <c r="E7" s="736"/>
      <c r="F7" s="736"/>
      <c r="G7" s="736"/>
      <c r="H7" s="736"/>
      <c r="I7" s="736"/>
      <c r="J7" s="736"/>
      <c r="K7" s="736"/>
      <c r="L7" s="736"/>
      <c r="M7" s="737"/>
      <c r="N7" s="736"/>
      <c r="O7" s="736"/>
      <c r="P7" s="736"/>
      <c r="Q7" s="736"/>
      <c r="R7" s="736"/>
      <c r="S7" s="738"/>
    </row>
    <row r="8" spans="1:27" ht="9" customHeight="1" x14ac:dyDescent="0.2">
      <c r="A8" s="739"/>
      <c r="B8" s="740" t="s">
        <v>397</v>
      </c>
      <c r="C8" s="741"/>
      <c r="D8" s="2195">
        <v>28973</v>
      </c>
      <c r="E8" s="2195">
        <v>186</v>
      </c>
      <c r="F8" s="2195">
        <v>0</v>
      </c>
      <c r="G8" s="2195">
        <f t="shared" ref="G8:G13" si="0">SUM(D8:F8)</f>
        <v>29159</v>
      </c>
      <c r="H8" s="2195">
        <v>7590</v>
      </c>
      <c r="I8" s="2195">
        <f t="shared" ref="I8:I13" si="1">G8-H8</f>
        <v>21569</v>
      </c>
      <c r="J8" s="742"/>
      <c r="K8" s="743">
        <v>13868</v>
      </c>
      <c r="L8" s="743">
        <v>15579</v>
      </c>
      <c r="M8" s="743">
        <v>43214</v>
      </c>
      <c r="N8" s="743">
        <v>9806</v>
      </c>
      <c r="O8" s="744">
        <v>9848</v>
      </c>
      <c r="P8" s="744">
        <v>10537</v>
      </c>
      <c r="Q8" s="744">
        <v>10726</v>
      </c>
      <c r="R8" s="744">
        <v>13021</v>
      </c>
      <c r="S8" s="745"/>
    </row>
    <row r="9" spans="1:27" ht="27" customHeight="1" x14ac:dyDescent="0.2">
      <c r="A9" s="746"/>
      <c r="B9" s="747" t="s">
        <v>544</v>
      </c>
      <c r="C9" s="748"/>
      <c r="D9" s="2195">
        <v>240647</v>
      </c>
      <c r="E9" s="2195">
        <v>0</v>
      </c>
      <c r="F9" s="2195">
        <v>0</v>
      </c>
      <c r="G9" s="2195">
        <f t="shared" si="0"/>
        <v>240647</v>
      </c>
      <c r="H9" s="2195">
        <v>240647</v>
      </c>
      <c r="I9" s="2195">
        <f t="shared" si="1"/>
        <v>0</v>
      </c>
      <c r="J9" s="744"/>
      <c r="K9" s="743">
        <v>273528</v>
      </c>
      <c r="L9" s="743">
        <v>265565</v>
      </c>
      <c r="M9" s="743">
        <v>287516</v>
      </c>
      <c r="N9" s="743">
        <v>241968</v>
      </c>
      <c r="O9" s="744">
        <v>235787</v>
      </c>
      <c r="P9" s="744">
        <v>209917</v>
      </c>
      <c r="Q9" s="744">
        <v>168019</v>
      </c>
      <c r="R9" s="744">
        <v>146154</v>
      </c>
      <c r="S9" s="745"/>
    </row>
    <row r="10" spans="1:27" ht="9" customHeight="1" x14ac:dyDescent="0.2">
      <c r="A10" s="749"/>
      <c r="B10" s="750" t="s">
        <v>471</v>
      </c>
      <c r="C10" s="751"/>
      <c r="D10" s="2195">
        <v>51777</v>
      </c>
      <c r="E10" s="2195">
        <v>174984</v>
      </c>
      <c r="F10" s="2195">
        <v>72381</v>
      </c>
      <c r="G10" s="2195">
        <f t="shared" si="0"/>
        <v>299142</v>
      </c>
      <c r="H10" s="2195">
        <v>254886</v>
      </c>
      <c r="I10" s="2195">
        <f t="shared" si="1"/>
        <v>44256</v>
      </c>
      <c r="J10" s="752"/>
      <c r="K10" s="743">
        <v>294697</v>
      </c>
      <c r="L10" s="743">
        <v>294310</v>
      </c>
      <c r="M10" s="743">
        <v>303210</v>
      </c>
      <c r="N10" s="743">
        <v>306173</v>
      </c>
      <c r="O10" s="743">
        <v>320565</v>
      </c>
      <c r="P10" s="743">
        <v>335930</v>
      </c>
      <c r="Q10" s="743">
        <v>327823</v>
      </c>
      <c r="R10" s="743">
        <v>333798</v>
      </c>
      <c r="S10" s="753"/>
    </row>
    <row r="11" spans="1:27" ht="21" customHeight="1" x14ac:dyDescent="0.2">
      <c r="A11" s="749"/>
      <c r="B11" s="754" t="s">
        <v>543</v>
      </c>
      <c r="C11" s="751"/>
      <c r="D11" s="2195">
        <v>1298223</v>
      </c>
      <c r="E11" s="2195">
        <v>1239033</v>
      </c>
      <c r="F11" s="2195">
        <v>361063</v>
      </c>
      <c r="G11" s="2195">
        <f t="shared" si="0"/>
        <v>2898319</v>
      </c>
      <c r="H11" s="2195">
        <v>2587307</v>
      </c>
      <c r="I11" s="2195">
        <f t="shared" si="1"/>
        <v>311012</v>
      </c>
      <c r="J11" s="752"/>
      <c r="K11" s="743">
        <v>2573636</v>
      </c>
      <c r="L11" s="743">
        <v>2368633</v>
      </c>
      <c r="M11" s="743">
        <v>2155474</v>
      </c>
      <c r="N11" s="743">
        <v>2140173</v>
      </c>
      <c r="O11" s="743">
        <v>2046398</v>
      </c>
      <c r="P11" s="743">
        <v>1899044</v>
      </c>
      <c r="Q11" s="743">
        <v>1477238</v>
      </c>
      <c r="R11" s="743">
        <v>1449069</v>
      </c>
      <c r="S11" s="753"/>
    </row>
    <row r="12" spans="1:27" ht="9" customHeight="1" x14ac:dyDescent="0.2">
      <c r="A12" s="755"/>
      <c r="B12" s="756" t="s">
        <v>4</v>
      </c>
      <c r="C12" s="757"/>
      <c r="D12" s="2195">
        <v>6616</v>
      </c>
      <c r="E12" s="2195">
        <v>4821</v>
      </c>
      <c r="F12" s="2195">
        <v>680</v>
      </c>
      <c r="G12" s="2195">
        <f t="shared" si="0"/>
        <v>12117</v>
      </c>
      <c r="H12" s="2195">
        <v>9071</v>
      </c>
      <c r="I12" s="2195">
        <f t="shared" si="1"/>
        <v>3046</v>
      </c>
      <c r="J12" s="752"/>
      <c r="K12" s="743">
        <v>11788</v>
      </c>
      <c r="L12" s="743">
        <v>12599</v>
      </c>
      <c r="M12" s="743">
        <v>9119</v>
      </c>
      <c r="N12" s="743">
        <v>10289</v>
      </c>
      <c r="O12" s="743">
        <v>12851</v>
      </c>
      <c r="P12" s="743">
        <v>13613</v>
      </c>
      <c r="Q12" s="743">
        <v>10489</v>
      </c>
      <c r="R12" s="743">
        <v>9816</v>
      </c>
      <c r="S12" s="753"/>
    </row>
    <row r="13" spans="1:27" ht="9" customHeight="1" x14ac:dyDescent="0.2">
      <c r="A13" s="755"/>
      <c r="B13" s="756" t="s">
        <v>19</v>
      </c>
      <c r="C13" s="758"/>
      <c r="D13" s="2196">
        <v>8123</v>
      </c>
      <c r="E13" s="2196">
        <v>4349</v>
      </c>
      <c r="F13" s="2196">
        <v>583</v>
      </c>
      <c r="G13" s="2196">
        <f t="shared" si="0"/>
        <v>13055</v>
      </c>
      <c r="H13" s="2196">
        <v>11386</v>
      </c>
      <c r="I13" s="2196">
        <f t="shared" si="1"/>
        <v>1669</v>
      </c>
      <c r="J13" s="759"/>
      <c r="K13" s="760">
        <v>12258</v>
      </c>
      <c r="L13" s="760">
        <v>10210</v>
      </c>
      <c r="M13" s="760">
        <v>8881</v>
      </c>
      <c r="N13" s="760">
        <v>8820</v>
      </c>
      <c r="O13" s="761">
        <v>8158</v>
      </c>
      <c r="P13" s="761">
        <v>6987</v>
      </c>
      <c r="Q13" s="761">
        <v>5612</v>
      </c>
      <c r="R13" s="761">
        <v>4851</v>
      </c>
      <c r="S13" s="753"/>
    </row>
    <row r="14" spans="1:27" ht="9.75" customHeight="1" x14ac:dyDescent="0.2">
      <c r="A14" s="762"/>
      <c r="B14" s="762"/>
      <c r="C14" s="763"/>
      <c r="D14" s="2197">
        <f>SUM(D8:D13)</f>
        <v>1634359</v>
      </c>
      <c r="E14" s="2197">
        <f t="shared" ref="E14:I14" si="2">SUM(E8:E13)</f>
        <v>1423373</v>
      </c>
      <c r="F14" s="2197">
        <f t="shared" si="2"/>
        <v>434707</v>
      </c>
      <c r="G14" s="2197">
        <f t="shared" si="2"/>
        <v>3492439</v>
      </c>
      <c r="H14" s="2197">
        <f t="shared" si="2"/>
        <v>3110887</v>
      </c>
      <c r="I14" s="2197">
        <f t="shared" si="2"/>
        <v>381552</v>
      </c>
      <c r="J14" s="764"/>
      <c r="K14" s="765">
        <f>SUM(K8:K13)</f>
        <v>3179775</v>
      </c>
      <c r="L14" s="765">
        <f>SUM(L8:L13)</f>
        <v>2966896</v>
      </c>
      <c r="M14" s="765">
        <f>SUM(M8:M13)</f>
        <v>2807414</v>
      </c>
      <c r="N14" s="765">
        <f>SUM(N8:N13)</f>
        <v>2717229</v>
      </c>
      <c r="O14" s="765">
        <f t="shared" ref="O14" si="3">SUM(O8:O13)</f>
        <v>2633607</v>
      </c>
      <c r="P14" s="765">
        <f t="shared" ref="P14" si="4">SUM(P8:P13)</f>
        <v>2476028</v>
      </c>
      <c r="Q14" s="765">
        <f t="shared" ref="Q14" si="5">SUM(Q8:Q13)</f>
        <v>1999907</v>
      </c>
      <c r="R14" s="765">
        <f t="shared" ref="R14" si="6">SUM(R8:R13)</f>
        <v>1956709</v>
      </c>
      <c r="S14" s="766"/>
    </row>
    <row r="15" spans="1:27" ht="9" customHeight="1" x14ac:dyDescent="0.2">
      <c r="A15" s="2369" t="s">
        <v>18</v>
      </c>
      <c r="B15" s="2369"/>
      <c r="C15" s="735"/>
      <c r="D15" s="2198"/>
      <c r="E15" s="2198"/>
      <c r="F15" s="2198"/>
      <c r="G15" s="2198"/>
      <c r="H15" s="2198"/>
      <c r="I15" s="2198"/>
      <c r="J15" s="759"/>
      <c r="K15" s="761"/>
      <c r="L15" s="761"/>
      <c r="M15" s="761"/>
      <c r="N15" s="761"/>
      <c r="O15" s="761"/>
      <c r="P15" s="761"/>
      <c r="Q15" s="761"/>
      <c r="R15" s="761"/>
      <c r="S15" s="767"/>
    </row>
    <row r="16" spans="1:27" ht="9" customHeight="1" x14ac:dyDescent="0.2">
      <c r="A16" s="746"/>
      <c r="B16" s="768" t="s">
        <v>17</v>
      </c>
      <c r="C16" s="748"/>
      <c r="D16" s="2195">
        <v>64792</v>
      </c>
      <c r="E16" s="2195">
        <v>51001</v>
      </c>
      <c r="F16" s="2195">
        <v>49</v>
      </c>
      <c r="G16" s="2195">
        <f>SUM(D16:F16)</f>
        <v>115842</v>
      </c>
      <c r="H16" s="2195">
        <v>107662</v>
      </c>
      <c r="I16" s="2195">
        <f>G16-H16</f>
        <v>8180</v>
      </c>
      <c r="J16" s="752"/>
      <c r="K16" s="743">
        <v>101304</v>
      </c>
      <c r="L16" s="743">
        <v>111588</v>
      </c>
      <c r="M16" s="743">
        <v>114434</v>
      </c>
      <c r="N16" s="743">
        <v>66200</v>
      </c>
      <c r="O16" s="743">
        <v>73398</v>
      </c>
      <c r="P16" s="743">
        <v>88978</v>
      </c>
      <c r="Q16" s="743">
        <v>75239</v>
      </c>
      <c r="R16" s="743">
        <v>71307</v>
      </c>
      <c r="S16" s="753"/>
    </row>
    <row r="17" spans="1:19" ht="9" customHeight="1" x14ac:dyDescent="0.2">
      <c r="A17" s="749"/>
      <c r="B17" s="750" t="s">
        <v>4</v>
      </c>
      <c r="C17" s="751"/>
      <c r="D17" s="2195">
        <v>8002</v>
      </c>
      <c r="E17" s="2195">
        <v>750</v>
      </c>
      <c r="F17" s="2195">
        <v>0</v>
      </c>
      <c r="G17" s="2195">
        <f>SUM(D17:F17)</f>
        <v>8752</v>
      </c>
      <c r="H17" s="2195">
        <v>8752</v>
      </c>
      <c r="I17" s="2195">
        <f>G17-H17</f>
        <v>0</v>
      </c>
      <c r="J17" s="752"/>
      <c r="K17" s="743">
        <v>7273</v>
      </c>
      <c r="L17" s="743">
        <v>6905</v>
      </c>
      <c r="M17" s="743">
        <v>1847</v>
      </c>
      <c r="N17" s="743">
        <v>3960</v>
      </c>
      <c r="O17" s="743">
        <v>3850</v>
      </c>
      <c r="P17" s="743">
        <v>4875</v>
      </c>
      <c r="Q17" s="743">
        <v>12571</v>
      </c>
      <c r="R17" s="743">
        <v>26</v>
      </c>
      <c r="S17" s="753"/>
    </row>
    <row r="18" spans="1:19" ht="9" customHeight="1" x14ac:dyDescent="0.2">
      <c r="A18" s="749"/>
      <c r="B18" s="750" t="s">
        <v>19</v>
      </c>
      <c r="C18" s="748"/>
      <c r="D18" s="2195">
        <v>2502</v>
      </c>
      <c r="E18" s="2195">
        <v>0</v>
      </c>
      <c r="F18" s="2195">
        <v>0</v>
      </c>
      <c r="G18" s="2195">
        <f>SUM(D18:F18)</f>
        <v>2502</v>
      </c>
      <c r="H18" s="2195">
        <v>2502</v>
      </c>
      <c r="I18" s="2195">
        <f>G18-H18</f>
        <v>0</v>
      </c>
      <c r="J18" s="759"/>
      <c r="K18" s="743">
        <v>2500</v>
      </c>
      <c r="L18" s="743">
        <v>3407</v>
      </c>
      <c r="M18" s="743">
        <v>2281</v>
      </c>
      <c r="N18" s="743">
        <v>1894</v>
      </c>
      <c r="O18" s="761">
        <v>2500</v>
      </c>
      <c r="P18" s="761">
        <v>5627</v>
      </c>
      <c r="Q18" s="761">
        <v>6100</v>
      </c>
      <c r="R18" s="761">
        <v>26</v>
      </c>
      <c r="S18" s="753"/>
    </row>
    <row r="19" spans="1:19" ht="9.75" customHeight="1" x14ac:dyDescent="0.2">
      <c r="A19" s="762"/>
      <c r="B19" s="762"/>
      <c r="C19" s="763"/>
      <c r="D19" s="2197">
        <f>SUM(D16:D18)</f>
        <v>75296</v>
      </c>
      <c r="E19" s="2197">
        <f t="shared" ref="E19:I19" si="7">SUM(E16:E18)</f>
        <v>51751</v>
      </c>
      <c r="F19" s="2197">
        <f t="shared" si="7"/>
        <v>49</v>
      </c>
      <c r="G19" s="2197">
        <f t="shared" si="7"/>
        <v>127096</v>
      </c>
      <c r="H19" s="2197">
        <f t="shared" si="7"/>
        <v>118916</v>
      </c>
      <c r="I19" s="2197">
        <f t="shared" si="7"/>
        <v>8180</v>
      </c>
      <c r="J19" s="764"/>
      <c r="K19" s="765">
        <f>SUM(K16:K18)</f>
        <v>111077</v>
      </c>
      <c r="L19" s="765">
        <f>SUM(L16:L18)</f>
        <v>121900</v>
      </c>
      <c r="M19" s="765">
        <f>SUM(M16:M18)</f>
        <v>118562</v>
      </c>
      <c r="N19" s="765">
        <f>SUM(N16:N18)</f>
        <v>72054</v>
      </c>
      <c r="O19" s="765">
        <f t="shared" ref="O19" si="8">SUM(O16:O18)</f>
        <v>79748</v>
      </c>
      <c r="P19" s="765">
        <f t="shared" ref="P19" si="9">SUM(P16:P18)</f>
        <v>99480</v>
      </c>
      <c r="Q19" s="765">
        <f t="shared" ref="Q19" si="10">SUM(Q16:Q18)</f>
        <v>93910</v>
      </c>
      <c r="R19" s="765">
        <f t="shared" ref="R19" si="11">SUM(R16:R18)</f>
        <v>71359</v>
      </c>
      <c r="S19" s="766"/>
    </row>
    <row r="20" spans="1:19" ht="9.75" customHeight="1" x14ac:dyDescent="0.2">
      <c r="A20" s="2552" t="s">
        <v>398</v>
      </c>
      <c r="B20" s="2552"/>
      <c r="C20" s="769"/>
      <c r="D20" s="2197">
        <f>D19+D14</f>
        <v>1709655</v>
      </c>
      <c r="E20" s="2197">
        <f>E19+E14</f>
        <v>1475124</v>
      </c>
      <c r="F20" s="2197">
        <f t="shared" ref="F20:I20" si="12">F19+F14</f>
        <v>434756</v>
      </c>
      <c r="G20" s="2197">
        <f t="shared" si="12"/>
        <v>3619535</v>
      </c>
      <c r="H20" s="2197">
        <f t="shared" si="12"/>
        <v>3229803</v>
      </c>
      <c r="I20" s="2197">
        <f t="shared" si="12"/>
        <v>389732</v>
      </c>
      <c r="J20" s="764"/>
      <c r="K20" s="765">
        <f>K19+K14</f>
        <v>3290852</v>
      </c>
      <c r="L20" s="765">
        <f>L19+L14</f>
        <v>3088796</v>
      </c>
      <c r="M20" s="765">
        <f>M19+M14</f>
        <v>2925976</v>
      </c>
      <c r="N20" s="765">
        <f>N19+N14</f>
        <v>2789283</v>
      </c>
      <c r="O20" s="765">
        <f t="shared" ref="O20" si="13">O19+O14</f>
        <v>2713355</v>
      </c>
      <c r="P20" s="765">
        <f t="shared" ref="P20" si="14">P19+P14</f>
        <v>2575508</v>
      </c>
      <c r="Q20" s="765">
        <f t="shared" ref="Q20" si="15">Q19+Q14</f>
        <v>2093817</v>
      </c>
      <c r="R20" s="765">
        <f t="shared" ref="R20" si="16">R19+R14</f>
        <v>2028068</v>
      </c>
      <c r="S20" s="766"/>
    </row>
    <row r="21" spans="1:19" ht="9" customHeight="1" x14ac:dyDescent="0.2">
      <c r="A21" s="2369" t="s">
        <v>399</v>
      </c>
      <c r="B21" s="2369"/>
      <c r="C21" s="770"/>
      <c r="D21" s="2198"/>
      <c r="E21" s="2198"/>
      <c r="F21" s="2198"/>
      <c r="G21" s="2198"/>
      <c r="H21" s="2198"/>
      <c r="I21" s="2198"/>
      <c r="J21" s="759"/>
      <c r="K21" s="761"/>
      <c r="L21" s="761"/>
      <c r="M21" s="761"/>
      <c r="N21" s="761"/>
      <c r="O21" s="761"/>
      <c r="P21" s="761"/>
      <c r="Q21" s="761"/>
      <c r="R21" s="761"/>
      <c r="S21" s="767"/>
    </row>
    <row r="22" spans="1:19" ht="9" customHeight="1" x14ac:dyDescent="0.2">
      <c r="A22" s="2369" t="s">
        <v>16</v>
      </c>
      <c r="B22" s="2369"/>
      <c r="C22" s="735"/>
      <c r="D22" s="2199"/>
      <c r="E22" s="2199"/>
      <c r="F22" s="2199"/>
      <c r="G22" s="2199"/>
      <c r="H22" s="2199"/>
      <c r="I22" s="2199"/>
      <c r="J22" s="759"/>
      <c r="K22" s="761"/>
      <c r="L22" s="761"/>
      <c r="M22" s="761"/>
      <c r="N22" s="761"/>
      <c r="O22" s="761"/>
      <c r="P22" s="761"/>
      <c r="Q22" s="761"/>
      <c r="R22" s="761"/>
      <c r="S22" s="767"/>
    </row>
    <row r="23" spans="1:19" ht="9" customHeight="1" x14ac:dyDescent="0.2">
      <c r="A23" s="746"/>
      <c r="B23" s="768" t="s">
        <v>400</v>
      </c>
      <c r="C23" s="748"/>
      <c r="D23" s="2195">
        <v>557524</v>
      </c>
      <c r="E23" s="2195">
        <v>9026</v>
      </c>
      <c r="F23" s="2195">
        <v>919</v>
      </c>
      <c r="G23" s="2195">
        <f>SUM(D23:F23)</f>
        <v>567469</v>
      </c>
      <c r="H23" s="2195">
        <v>560573</v>
      </c>
      <c r="I23" s="2195">
        <f>G23-H23</f>
        <v>6896</v>
      </c>
      <c r="J23" s="752"/>
      <c r="K23" s="743">
        <v>408698</v>
      </c>
      <c r="L23" s="743">
        <v>387351</v>
      </c>
      <c r="M23" s="743">
        <v>427242</v>
      </c>
      <c r="N23" s="743">
        <v>382159</v>
      </c>
      <c r="O23" s="743">
        <v>299532</v>
      </c>
      <c r="P23" s="743">
        <v>275093</v>
      </c>
      <c r="Q23" s="743">
        <v>332161</v>
      </c>
      <c r="R23" s="743">
        <v>283844</v>
      </c>
      <c r="S23" s="753"/>
    </row>
    <row r="24" spans="1:19" ht="9" customHeight="1" x14ac:dyDescent="0.2">
      <c r="A24" s="749"/>
      <c r="B24" s="750" t="s">
        <v>471</v>
      </c>
      <c r="C24" s="751"/>
      <c r="D24" s="2195">
        <v>295943</v>
      </c>
      <c r="E24" s="2195">
        <v>60199</v>
      </c>
      <c r="F24" s="2195">
        <v>25701</v>
      </c>
      <c r="G24" s="2195">
        <f>SUM(D24:F24)</f>
        <v>381843</v>
      </c>
      <c r="H24" s="2195">
        <v>331567</v>
      </c>
      <c r="I24" s="2195">
        <f>G24-H24</f>
        <v>50276</v>
      </c>
      <c r="J24" s="752"/>
      <c r="K24" s="743">
        <v>358282</v>
      </c>
      <c r="L24" s="743">
        <v>357068</v>
      </c>
      <c r="M24" s="743">
        <v>342766</v>
      </c>
      <c r="N24" s="743">
        <v>322478</v>
      </c>
      <c r="O24" s="743">
        <v>320053</v>
      </c>
      <c r="P24" s="743">
        <v>319882</v>
      </c>
      <c r="Q24" s="743">
        <v>298285</v>
      </c>
      <c r="R24" s="743">
        <v>274491</v>
      </c>
      <c r="S24" s="753"/>
    </row>
    <row r="25" spans="1:19" ht="9" customHeight="1" x14ac:dyDescent="0.2">
      <c r="A25" s="755"/>
      <c r="B25" s="756" t="s">
        <v>4</v>
      </c>
      <c r="C25" s="757"/>
      <c r="D25" s="2195">
        <v>6164</v>
      </c>
      <c r="E25" s="2195">
        <v>1481</v>
      </c>
      <c r="F25" s="2195">
        <v>63</v>
      </c>
      <c r="G25" s="2195">
        <f>SUM(D25:F25)</f>
        <v>7708</v>
      </c>
      <c r="H25" s="2195">
        <v>7708</v>
      </c>
      <c r="I25" s="2195">
        <f>G25-H25</f>
        <v>0</v>
      </c>
      <c r="J25" s="752"/>
      <c r="K25" s="743">
        <v>20564</v>
      </c>
      <c r="L25" s="743">
        <v>19887</v>
      </c>
      <c r="M25" s="743">
        <v>21034</v>
      </c>
      <c r="N25" s="743">
        <v>21218</v>
      </c>
      <c r="O25" s="743">
        <v>22877</v>
      </c>
      <c r="P25" s="743">
        <v>17949</v>
      </c>
      <c r="Q25" s="743">
        <v>21143</v>
      </c>
      <c r="R25" s="743">
        <v>20306</v>
      </c>
      <c r="S25" s="753"/>
    </row>
    <row r="26" spans="1:19" ht="9" customHeight="1" x14ac:dyDescent="0.2">
      <c r="A26" s="755"/>
      <c r="B26" s="756" t="s">
        <v>19</v>
      </c>
      <c r="C26" s="758"/>
      <c r="D26" s="2195">
        <v>19254</v>
      </c>
      <c r="E26" s="2195">
        <v>1115</v>
      </c>
      <c r="F26" s="2195">
        <v>58</v>
      </c>
      <c r="G26" s="2195">
        <f>SUM(D26:F26)</f>
        <v>20427</v>
      </c>
      <c r="H26" s="2195">
        <v>20426</v>
      </c>
      <c r="I26" s="2195">
        <f>G26-H26</f>
        <v>1</v>
      </c>
      <c r="J26" s="759"/>
      <c r="K26" s="743">
        <v>22543</v>
      </c>
      <c r="L26" s="743">
        <v>23877</v>
      </c>
      <c r="M26" s="743">
        <v>23526</v>
      </c>
      <c r="N26" s="743">
        <v>23140</v>
      </c>
      <c r="O26" s="761">
        <v>23034</v>
      </c>
      <c r="P26" s="761">
        <v>20945</v>
      </c>
      <c r="Q26" s="761">
        <v>24178</v>
      </c>
      <c r="R26" s="761">
        <v>22865</v>
      </c>
      <c r="S26" s="753"/>
    </row>
    <row r="27" spans="1:19" ht="9.75" customHeight="1" x14ac:dyDescent="0.2">
      <c r="A27" s="762"/>
      <c r="B27" s="762"/>
      <c r="C27" s="763"/>
      <c r="D27" s="2197">
        <f>SUM(D23:D26)</f>
        <v>878885</v>
      </c>
      <c r="E27" s="2197">
        <f>SUM(E23:E26)</f>
        <v>71821</v>
      </c>
      <c r="F27" s="2197">
        <f t="shared" ref="F27:I27" si="17">SUM(F23:F26)</f>
        <v>26741</v>
      </c>
      <c r="G27" s="2197">
        <f t="shared" si="17"/>
        <v>977447</v>
      </c>
      <c r="H27" s="2197">
        <f t="shared" si="17"/>
        <v>920274</v>
      </c>
      <c r="I27" s="2197">
        <f t="shared" si="17"/>
        <v>57173</v>
      </c>
      <c r="J27" s="764"/>
      <c r="K27" s="765">
        <f>SUM(K23:K26)</f>
        <v>810087</v>
      </c>
      <c r="L27" s="765">
        <f>SUM(L23:L26)</f>
        <v>788183</v>
      </c>
      <c r="M27" s="765">
        <f>SUM(M23:M26)</f>
        <v>814568</v>
      </c>
      <c r="N27" s="765">
        <f>SUM(N23:N26)</f>
        <v>748995</v>
      </c>
      <c r="O27" s="765">
        <f t="shared" ref="O27" si="18">SUM(O23:O26)</f>
        <v>665496</v>
      </c>
      <c r="P27" s="765">
        <f t="shared" ref="P27" si="19">SUM(P23:P26)</f>
        <v>633869</v>
      </c>
      <c r="Q27" s="765">
        <f t="shared" ref="Q27" si="20">SUM(Q23:Q26)</f>
        <v>675767</v>
      </c>
      <c r="R27" s="765">
        <f t="shared" ref="R27" si="21">SUM(R23:R26)</f>
        <v>601506</v>
      </c>
      <c r="S27" s="766"/>
    </row>
    <row r="28" spans="1:19" ht="9" customHeight="1" x14ac:dyDescent="0.2">
      <c r="A28" s="2369" t="s">
        <v>18</v>
      </c>
      <c r="B28" s="2369"/>
      <c r="C28" s="735"/>
      <c r="D28" s="2198"/>
      <c r="E28" s="2198"/>
      <c r="F28" s="2198"/>
      <c r="G28" s="2198"/>
      <c r="H28" s="2198"/>
      <c r="I28" s="2198"/>
      <c r="J28" s="759"/>
      <c r="K28" s="761"/>
      <c r="L28" s="761"/>
      <c r="M28" s="761"/>
      <c r="N28" s="761"/>
      <c r="O28" s="761"/>
      <c r="P28" s="761"/>
      <c r="Q28" s="761"/>
      <c r="R28" s="761"/>
      <c r="S28" s="767"/>
    </row>
    <row r="29" spans="1:19" ht="9" customHeight="1" x14ac:dyDescent="0.2">
      <c r="A29" s="771"/>
      <c r="B29" s="740" t="s">
        <v>17</v>
      </c>
      <c r="C29" s="748"/>
      <c r="D29" s="2195">
        <v>0</v>
      </c>
      <c r="E29" s="2195">
        <v>0</v>
      </c>
      <c r="F29" s="2195">
        <v>0</v>
      </c>
      <c r="G29" s="2195">
        <f>SUM(D29:F29)</f>
        <v>0</v>
      </c>
      <c r="H29" s="2195">
        <v>0</v>
      </c>
      <c r="I29" s="2195">
        <f>G29-H29</f>
        <v>0</v>
      </c>
      <c r="J29" s="759"/>
      <c r="K29" s="743">
        <v>11</v>
      </c>
      <c r="L29" s="743">
        <v>10</v>
      </c>
      <c r="M29" s="743">
        <v>5</v>
      </c>
      <c r="N29" s="743">
        <v>1</v>
      </c>
      <c r="O29" s="761">
        <v>1</v>
      </c>
      <c r="P29" s="761">
        <v>1</v>
      </c>
      <c r="Q29" s="761">
        <v>0</v>
      </c>
      <c r="R29" s="761">
        <v>0</v>
      </c>
      <c r="S29" s="753"/>
    </row>
    <row r="30" spans="1:19" ht="9.75" customHeight="1" x14ac:dyDescent="0.2">
      <c r="A30" s="2552" t="s">
        <v>401</v>
      </c>
      <c r="B30" s="2552"/>
      <c r="C30" s="772"/>
      <c r="D30" s="2197">
        <f>D27+D29</f>
        <v>878885</v>
      </c>
      <c r="E30" s="2197">
        <f t="shared" ref="E30:I30" si="22">E27+E29</f>
        <v>71821</v>
      </c>
      <c r="F30" s="2197">
        <f t="shared" si="22"/>
        <v>26741</v>
      </c>
      <c r="G30" s="2197">
        <f t="shared" si="22"/>
        <v>977447</v>
      </c>
      <c r="H30" s="2197">
        <f t="shared" si="22"/>
        <v>920274</v>
      </c>
      <c r="I30" s="2197">
        <f t="shared" si="22"/>
        <v>57173</v>
      </c>
      <c r="J30" s="764"/>
      <c r="K30" s="765">
        <f>K27+K29</f>
        <v>810098</v>
      </c>
      <c r="L30" s="765">
        <f>L27+L29</f>
        <v>788193</v>
      </c>
      <c r="M30" s="765">
        <f>M27+M29</f>
        <v>814573</v>
      </c>
      <c r="N30" s="765">
        <f>N27+N29</f>
        <v>748996</v>
      </c>
      <c r="O30" s="765">
        <f t="shared" ref="O30" si="23">O27+O29</f>
        <v>665497</v>
      </c>
      <c r="P30" s="765">
        <f t="shared" ref="P30" si="24">P27+P29</f>
        <v>633870</v>
      </c>
      <c r="Q30" s="765">
        <f t="shared" ref="Q30" si="25">Q27+Q29</f>
        <v>675767</v>
      </c>
      <c r="R30" s="765">
        <f t="shared" ref="R30" si="26">R27+R29</f>
        <v>601506</v>
      </c>
      <c r="S30" s="766"/>
    </row>
    <row r="31" spans="1:19" ht="9" customHeight="1" x14ac:dyDescent="0.2">
      <c r="A31" s="2395" t="s">
        <v>402</v>
      </c>
      <c r="B31" s="2395"/>
      <c r="C31" s="735"/>
      <c r="D31" s="2198"/>
      <c r="E31" s="2198"/>
      <c r="F31" s="2198"/>
      <c r="G31" s="2198"/>
      <c r="H31" s="2198"/>
      <c r="I31" s="2198"/>
      <c r="J31" s="759"/>
      <c r="K31" s="761"/>
      <c r="L31" s="761"/>
      <c r="M31" s="761"/>
      <c r="N31" s="761"/>
      <c r="O31" s="761"/>
      <c r="P31" s="761"/>
      <c r="Q31" s="761"/>
      <c r="R31" s="761"/>
      <c r="S31" s="767"/>
    </row>
    <row r="32" spans="1:19" ht="9" customHeight="1" x14ac:dyDescent="0.2">
      <c r="A32" s="2369" t="s">
        <v>16</v>
      </c>
      <c r="B32" s="2369"/>
      <c r="C32" s="735"/>
      <c r="D32" s="2198"/>
      <c r="E32" s="2198"/>
      <c r="F32" s="2198"/>
      <c r="G32" s="2198"/>
      <c r="H32" s="2198"/>
      <c r="I32" s="2198"/>
      <c r="J32" s="759"/>
      <c r="K32" s="761"/>
      <c r="L32" s="761"/>
      <c r="M32" s="761"/>
      <c r="N32" s="761"/>
      <c r="O32" s="761"/>
      <c r="P32" s="761"/>
      <c r="Q32" s="761"/>
      <c r="R32" s="761"/>
      <c r="S32" s="767"/>
    </row>
    <row r="33" spans="1:19" ht="9" customHeight="1" x14ac:dyDescent="0.2">
      <c r="A33" s="739"/>
      <c r="B33" s="740" t="s">
        <v>403</v>
      </c>
      <c r="C33" s="748"/>
      <c r="D33" s="2195">
        <v>0</v>
      </c>
      <c r="E33" s="2195">
        <v>0</v>
      </c>
      <c r="F33" s="2195">
        <v>0</v>
      </c>
      <c r="G33" s="2195">
        <f>SUM(D33:F33)</f>
        <v>0</v>
      </c>
      <c r="H33" s="2195">
        <v>0</v>
      </c>
      <c r="I33" s="2195">
        <f>G33-H33</f>
        <v>0</v>
      </c>
      <c r="J33" s="752"/>
      <c r="K33" s="743">
        <v>0</v>
      </c>
      <c r="L33" s="743">
        <v>0</v>
      </c>
      <c r="M33" s="743">
        <v>0</v>
      </c>
      <c r="N33" s="743">
        <v>0</v>
      </c>
      <c r="O33" s="743">
        <v>0</v>
      </c>
      <c r="P33" s="743">
        <v>0</v>
      </c>
      <c r="Q33" s="743">
        <v>0</v>
      </c>
      <c r="R33" s="743">
        <v>18</v>
      </c>
      <c r="S33" s="767"/>
    </row>
    <row r="34" spans="1:19" ht="9" customHeight="1" x14ac:dyDescent="0.2">
      <c r="A34" s="749"/>
      <c r="B34" s="750" t="s">
        <v>404</v>
      </c>
      <c r="C34" s="751"/>
      <c r="D34" s="2195">
        <v>293</v>
      </c>
      <c r="E34" s="2195">
        <v>231</v>
      </c>
      <c r="F34" s="2195">
        <v>189</v>
      </c>
      <c r="G34" s="2195">
        <f>SUM(D34:F34)</f>
        <v>713</v>
      </c>
      <c r="H34" s="2195">
        <v>588</v>
      </c>
      <c r="I34" s="2195">
        <f>G34-H34</f>
        <v>125</v>
      </c>
      <c r="J34" s="752"/>
      <c r="K34" s="743">
        <v>759</v>
      </c>
      <c r="L34" s="743">
        <v>545</v>
      </c>
      <c r="M34" s="743">
        <v>414</v>
      </c>
      <c r="N34" s="743">
        <v>461</v>
      </c>
      <c r="O34" s="743">
        <v>487</v>
      </c>
      <c r="P34" s="743">
        <v>938</v>
      </c>
      <c r="Q34" s="743">
        <v>566</v>
      </c>
      <c r="R34" s="743">
        <v>531</v>
      </c>
      <c r="S34" s="767"/>
    </row>
    <row r="35" spans="1:19" ht="19.5" customHeight="1" x14ac:dyDescent="0.2">
      <c r="A35" s="773"/>
      <c r="B35" s="774" t="s">
        <v>546</v>
      </c>
      <c r="C35" s="775"/>
      <c r="D35" s="2200"/>
      <c r="E35" s="2200"/>
      <c r="F35" s="2200"/>
      <c r="G35" s="2200"/>
      <c r="H35" s="2200"/>
      <c r="I35" s="2200"/>
      <c r="J35" s="776"/>
      <c r="K35" s="777"/>
      <c r="L35" s="777"/>
      <c r="M35" s="777"/>
      <c r="N35" s="777"/>
      <c r="O35" s="777"/>
      <c r="P35" s="777"/>
      <c r="Q35" s="777"/>
      <c r="R35" s="777"/>
      <c r="S35" s="767"/>
    </row>
    <row r="36" spans="1:19" ht="9" customHeight="1" x14ac:dyDescent="0.2">
      <c r="A36" s="739"/>
      <c r="B36" s="768" t="s">
        <v>547</v>
      </c>
      <c r="C36" s="741"/>
      <c r="D36" s="2195">
        <v>0</v>
      </c>
      <c r="E36" s="2195">
        <v>523</v>
      </c>
      <c r="F36" s="2195">
        <v>8</v>
      </c>
      <c r="G36" s="2195">
        <f>SUM(D36:F36)</f>
        <v>531</v>
      </c>
      <c r="H36" s="2195">
        <v>374</v>
      </c>
      <c r="I36" s="2195">
        <f>G36-H36</f>
        <v>157</v>
      </c>
      <c r="J36" s="752"/>
      <c r="K36" s="743">
        <v>601</v>
      </c>
      <c r="L36" s="743">
        <v>664</v>
      </c>
      <c r="M36" s="743">
        <v>525</v>
      </c>
      <c r="N36" s="743">
        <v>797</v>
      </c>
      <c r="O36" s="743">
        <v>1171</v>
      </c>
      <c r="P36" s="743">
        <v>893</v>
      </c>
      <c r="Q36" s="743">
        <v>1110</v>
      </c>
      <c r="R36" s="743">
        <v>1155</v>
      </c>
      <c r="S36" s="767"/>
    </row>
    <row r="37" spans="1:19" ht="9" customHeight="1" x14ac:dyDescent="0.2">
      <c r="A37" s="749"/>
      <c r="B37" s="750" t="s">
        <v>406</v>
      </c>
      <c r="C37" s="741"/>
      <c r="D37" s="2195">
        <v>163</v>
      </c>
      <c r="E37" s="2195">
        <v>67</v>
      </c>
      <c r="F37" s="2195">
        <v>0</v>
      </c>
      <c r="G37" s="2195">
        <f>SUM(D37:F37)</f>
        <v>230</v>
      </c>
      <c r="H37" s="2195">
        <v>156</v>
      </c>
      <c r="I37" s="2195">
        <f>G37-H37</f>
        <v>74</v>
      </c>
      <c r="J37" s="752"/>
      <c r="K37" s="743">
        <v>259</v>
      </c>
      <c r="L37" s="743">
        <v>259</v>
      </c>
      <c r="M37" s="743">
        <v>262</v>
      </c>
      <c r="N37" s="743">
        <v>542</v>
      </c>
      <c r="O37" s="778">
        <v>454</v>
      </c>
      <c r="P37" s="778">
        <v>285</v>
      </c>
      <c r="Q37" s="778">
        <v>200</v>
      </c>
      <c r="R37" s="778">
        <v>202</v>
      </c>
      <c r="S37" s="767"/>
    </row>
    <row r="38" spans="1:19" ht="19.5" customHeight="1" x14ac:dyDescent="0.2">
      <c r="A38" s="773"/>
      <c r="B38" s="774" t="s">
        <v>546</v>
      </c>
      <c r="C38" s="775"/>
      <c r="D38" s="2200"/>
      <c r="E38" s="2200"/>
      <c r="F38" s="2200"/>
      <c r="G38" s="2200"/>
      <c r="H38" s="2200"/>
      <c r="I38" s="2200"/>
      <c r="J38" s="776"/>
      <c r="K38" s="777"/>
      <c r="L38" s="777"/>
      <c r="M38" s="777"/>
      <c r="N38" s="777"/>
      <c r="O38" s="777"/>
      <c r="P38" s="777"/>
      <c r="Q38" s="777"/>
      <c r="R38" s="777"/>
      <c r="S38" s="767"/>
    </row>
    <row r="39" spans="1:19" ht="9" customHeight="1" x14ac:dyDescent="0.2">
      <c r="A39" s="739"/>
      <c r="B39" s="740" t="s">
        <v>407</v>
      </c>
      <c r="C39" s="748"/>
      <c r="D39" s="2195">
        <v>0</v>
      </c>
      <c r="E39" s="2195">
        <v>0</v>
      </c>
      <c r="F39" s="2195">
        <v>0</v>
      </c>
      <c r="G39" s="2195">
        <f>SUM(D39:F39)</f>
        <v>0</v>
      </c>
      <c r="H39" s="2195">
        <v>0</v>
      </c>
      <c r="I39" s="2195">
        <f>G39-H39</f>
        <v>0</v>
      </c>
      <c r="J39" s="759"/>
      <c r="K39" s="743">
        <v>211</v>
      </c>
      <c r="L39" s="743">
        <v>13</v>
      </c>
      <c r="M39" s="743">
        <v>141</v>
      </c>
      <c r="N39" s="743">
        <v>215</v>
      </c>
      <c r="O39" s="761">
        <v>258</v>
      </c>
      <c r="P39" s="761">
        <v>125</v>
      </c>
      <c r="Q39" s="761">
        <v>0</v>
      </c>
      <c r="R39" s="761">
        <v>0</v>
      </c>
      <c r="S39" s="767"/>
    </row>
    <row r="40" spans="1:19" ht="9.75" customHeight="1" x14ac:dyDescent="0.2">
      <c r="A40" s="2552" t="s">
        <v>408</v>
      </c>
      <c r="B40" s="2552"/>
      <c r="C40" s="772"/>
      <c r="D40" s="2197">
        <f>SUM(D33:D39)</f>
        <v>456</v>
      </c>
      <c r="E40" s="2197">
        <f t="shared" ref="E40:I40" si="27">SUM(E33:E39)</f>
        <v>821</v>
      </c>
      <c r="F40" s="2197">
        <f t="shared" si="27"/>
        <v>197</v>
      </c>
      <c r="G40" s="2197">
        <f t="shared" si="27"/>
        <v>1474</v>
      </c>
      <c r="H40" s="2197">
        <f t="shared" si="27"/>
        <v>1118</v>
      </c>
      <c r="I40" s="2197">
        <f t="shared" si="27"/>
        <v>356</v>
      </c>
      <c r="J40" s="764"/>
      <c r="K40" s="765">
        <f>SUM(K33:K39)</f>
        <v>1830</v>
      </c>
      <c r="L40" s="765">
        <f>SUM(L33:L39)</f>
        <v>1481</v>
      </c>
      <c r="M40" s="765">
        <f>SUM(M33:M39)</f>
        <v>1342</v>
      </c>
      <c r="N40" s="765">
        <f>SUM(N33:N39)</f>
        <v>2015</v>
      </c>
      <c r="O40" s="765">
        <f t="shared" ref="O40" si="28">SUM(O33:O39)</f>
        <v>2370</v>
      </c>
      <c r="P40" s="765">
        <f t="shared" ref="P40" si="29">SUM(P33:P39)</f>
        <v>2241</v>
      </c>
      <c r="Q40" s="765">
        <f t="shared" ref="Q40" si="30">SUM(Q33:Q39)</f>
        <v>1876</v>
      </c>
      <c r="R40" s="765">
        <f t="shared" ref="R40" si="31">SUM(R33:R39)</f>
        <v>1906</v>
      </c>
      <c r="S40" s="779"/>
    </row>
    <row r="41" spans="1:19" ht="9" customHeight="1" x14ac:dyDescent="0.2">
      <c r="A41" s="2395" t="s">
        <v>566</v>
      </c>
      <c r="B41" s="2395"/>
      <c r="C41" s="735"/>
      <c r="D41" s="2198"/>
      <c r="E41" s="2198"/>
      <c r="F41" s="2198"/>
      <c r="G41" s="2198"/>
      <c r="H41" s="2198"/>
      <c r="I41" s="2198"/>
      <c r="J41" s="759"/>
      <c r="K41" s="761"/>
      <c r="L41" s="761"/>
      <c r="M41" s="761"/>
      <c r="N41" s="761"/>
      <c r="O41" s="761"/>
      <c r="P41" s="761"/>
      <c r="Q41" s="761"/>
      <c r="R41" s="761"/>
      <c r="S41" s="767"/>
    </row>
    <row r="42" spans="1:19" ht="9" customHeight="1" x14ac:dyDescent="0.2">
      <c r="A42" s="780"/>
      <c r="B42" s="780" t="s">
        <v>405</v>
      </c>
      <c r="C42" s="781"/>
      <c r="D42" s="2195">
        <v>73229</v>
      </c>
      <c r="E42" s="2195">
        <v>28768</v>
      </c>
      <c r="F42" s="2195">
        <v>64</v>
      </c>
      <c r="G42" s="2195">
        <f>SUM(D42:F42)</f>
        <v>102061</v>
      </c>
      <c r="H42" s="2195">
        <v>100684</v>
      </c>
      <c r="I42" s="2195">
        <f>G42-H42</f>
        <v>1377</v>
      </c>
      <c r="J42" s="752"/>
      <c r="K42" s="743">
        <v>102246</v>
      </c>
      <c r="L42" s="743">
        <v>86123</v>
      </c>
      <c r="M42" s="743">
        <v>83897</v>
      </c>
      <c r="N42" s="743">
        <v>79679</v>
      </c>
      <c r="O42" s="743">
        <v>74207</v>
      </c>
      <c r="P42" s="743">
        <v>71321</v>
      </c>
      <c r="Q42" s="743">
        <v>86423</v>
      </c>
      <c r="R42" s="743">
        <v>80325</v>
      </c>
      <c r="S42" s="782"/>
    </row>
    <row r="43" spans="1:19" ht="9" customHeight="1" x14ac:dyDescent="0.2">
      <c r="A43" s="783"/>
      <c r="B43" s="783" t="s">
        <v>18</v>
      </c>
      <c r="C43" s="735"/>
      <c r="D43" s="2195">
        <v>60131</v>
      </c>
      <c r="E43" s="2195">
        <v>16860</v>
      </c>
      <c r="F43" s="2195">
        <v>0</v>
      </c>
      <c r="G43" s="2195">
        <f>SUM(D43:F43)</f>
        <v>76991</v>
      </c>
      <c r="H43" s="2195">
        <v>76991</v>
      </c>
      <c r="I43" s="2195">
        <f>G43-H43</f>
        <v>0</v>
      </c>
      <c r="J43" s="759"/>
      <c r="K43" s="743">
        <v>82038</v>
      </c>
      <c r="L43" s="743">
        <v>69062</v>
      </c>
      <c r="M43" s="743">
        <v>71277</v>
      </c>
      <c r="N43" s="743">
        <v>67268</v>
      </c>
      <c r="O43" s="761">
        <v>54897</v>
      </c>
      <c r="P43" s="761">
        <v>48202</v>
      </c>
      <c r="Q43" s="761">
        <v>45512</v>
      </c>
      <c r="R43" s="761">
        <v>27670</v>
      </c>
      <c r="S43" s="753"/>
    </row>
    <row r="44" spans="1:19" ht="9.75" customHeight="1" x14ac:dyDescent="0.2">
      <c r="A44" s="2552" t="s">
        <v>567</v>
      </c>
      <c r="B44" s="2552"/>
      <c r="C44" s="772"/>
      <c r="D44" s="2197">
        <f>SUM(D42:D43)</f>
        <v>133360</v>
      </c>
      <c r="E44" s="2197">
        <f t="shared" ref="E44:I44" si="32">SUM(E42:E43)</f>
        <v>45628</v>
      </c>
      <c r="F44" s="2197">
        <f t="shared" si="32"/>
        <v>64</v>
      </c>
      <c r="G44" s="2197">
        <f t="shared" si="32"/>
        <v>179052</v>
      </c>
      <c r="H44" s="2197">
        <f t="shared" si="32"/>
        <v>177675</v>
      </c>
      <c r="I44" s="2197">
        <f t="shared" si="32"/>
        <v>1377</v>
      </c>
      <c r="J44" s="764"/>
      <c r="K44" s="765">
        <f>SUM(K42:K43)</f>
        <v>184284</v>
      </c>
      <c r="L44" s="765">
        <f>SUM(L42:L43)</f>
        <v>155185</v>
      </c>
      <c r="M44" s="765">
        <f>SUM(M42:M43)</f>
        <v>155174</v>
      </c>
      <c r="N44" s="765">
        <f>SUM(N42:N43)</f>
        <v>146947</v>
      </c>
      <c r="O44" s="765">
        <f t="shared" ref="O44" si="33">SUM(O42:O43)</f>
        <v>129104</v>
      </c>
      <c r="P44" s="765">
        <f t="shared" ref="P44" si="34">SUM(P42:P43)</f>
        <v>119523</v>
      </c>
      <c r="Q44" s="765">
        <f t="shared" ref="Q44" si="35">SUM(Q42:Q43)</f>
        <v>131935</v>
      </c>
      <c r="R44" s="765">
        <f t="shared" ref="R44" si="36">SUM(R42:R43)</f>
        <v>107995</v>
      </c>
      <c r="S44" s="779"/>
    </row>
    <row r="45" spans="1:19" ht="9" customHeight="1" x14ac:dyDescent="0.2">
      <c r="A45" s="2395" t="s">
        <v>409</v>
      </c>
      <c r="B45" s="2395"/>
      <c r="C45" s="784"/>
      <c r="D45" s="2198"/>
      <c r="E45" s="2198"/>
      <c r="F45" s="2198"/>
      <c r="G45" s="2198"/>
      <c r="H45" s="2198"/>
      <c r="I45" s="2198"/>
      <c r="J45" s="759"/>
      <c r="K45" s="761"/>
      <c r="L45" s="761"/>
      <c r="M45" s="761"/>
      <c r="N45" s="761"/>
      <c r="O45" s="761"/>
      <c r="P45" s="761"/>
      <c r="Q45" s="761"/>
      <c r="R45" s="761"/>
      <c r="S45" s="753"/>
    </row>
    <row r="46" spans="1:19" ht="9" customHeight="1" x14ac:dyDescent="0.2">
      <c r="A46" s="780"/>
      <c r="B46" s="780" t="s">
        <v>405</v>
      </c>
      <c r="C46" s="784"/>
      <c r="D46" s="2195">
        <v>9782</v>
      </c>
      <c r="E46" s="2195">
        <v>18</v>
      </c>
      <c r="F46" s="2195">
        <v>0</v>
      </c>
      <c r="G46" s="2195">
        <f>SUM(D46:F46)</f>
        <v>9800</v>
      </c>
      <c r="H46" s="2195">
        <v>9800</v>
      </c>
      <c r="I46" s="2195">
        <f>G46-H46</f>
        <v>0</v>
      </c>
      <c r="J46" s="752"/>
      <c r="K46" s="743">
        <v>4899</v>
      </c>
      <c r="L46" s="743">
        <v>3908</v>
      </c>
      <c r="M46" s="743">
        <v>5077</v>
      </c>
      <c r="N46" s="743">
        <v>5086</v>
      </c>
      <c r="O46" s="743">
        <v>3154</v>
      </c>
      <c r="P46" s="743">
        <v>2271</v>
      </c>
      <c r="Q46" s="743">
        <v>2579</v>
      </c>
      <c r="R46" s="743">
        <v>4116</v>
      </c>
      <c r="S46" s="753"/>
    </row>
    <row r="47" spans="1:19" ht="9" customHeight="1" x14ac:dyDescent="0.2">
      <c r="A47" s="783"/>
      <c r="B47" s="783" t="s">
        <v>18</v>
      </c>
      <c r="C47" s="785"/>
      <c r="D47" s="2195">
        <v>1077</v>
      </c>
      <c r="E47" s="2195">
        <v>19</v>
      </c>
      <c r="F47" s="2195">
        <v>0</v>
      </c>
      <c r="G47" s="2195">
        <f>SUM(D47:F47)</f>
        <v>1096</v>
      </c>
      <c r="H47" s="2195">
        <v>1096</v>
      </c>
      <c r="I47" s="2195">
        <f>G47-H47</f>
        <v>0</v>
      </c>
      <c r="J47" s="776"/>
      <c r="K47" s="743">
        <v>1091</v>
      </c>
      <c r="L47" s="743">
        <v>2046</v>
      </c>
      <c r="M47" s="743">
        <v>3835</v>
      </c>
      <c r="N47" s="743">
        <v>3768</v>
      </c>
      <c r="O47" s="777">
        <v>2929</v>
      </c>
      <c r="P47" s="777">
        <v>1674</v>
      </c>
      <c r="Q47" s="777">
        <v>1774</v>
      </c>
      <c r="R47" s="777">
        <v>1131</v>
      </c>
      <c r="S47" s="753"/>
    </row>
    <row r="48" spans="1:19" ht="9.75" customHeight="1" x14ac:dyDescent="0.2">
      <c r="A48" s="2552" t="s">
        <v>410</v>
      </c>
      <c r="B48" s="2552"/>
      <c r="C48" s="772"/>
      <c r="D48" s="2197">
        <f>SUM(D46:D47)</f>
        <v>10859</v>
      </c>
      <c r="E48" s="2197">
        <f t="shared" ref="E48:I48" si="37">SUM(E46:E47)</f>
        <v>37</v>
      </c>
      <c r="F48" s="2197">
        <f t="shared" si="37"/>
        <v>0</v>
      </c>
      <c r="G48" s="2197">
        <f t="shared" si="37"/>
        <v>10896</v>
      </c>
      <c r="H48" s="2197">
        <f t="shared" si="37"/>
        <v>10896</v>
      </c>
      <c r="I48" s="2197">
        <f t="shared" si="37"/>
        <v>0</v>
      </c>
      <c r="J48" s="764"/>
      <c r="K48" s="765">
        <f>SUM(K46:K47)</f>
        <v>5990</v>
      </c>
      <c r="L48" s="765">
        <f>SUM(L46:L47)</f>
        <v>5954</v>
      </c>
      <c r="M48" s="765">
        <f>SUM(M46:M47)</f>
        <v>8912</v>
      </c>
      <c r="N48" s="765">
        <f>SUM(N46:N47)</f>
        <v>8854</v>
      </c>
      <c r="O48" s="765">
        <f t="shared" ref="O48" si="38">SUM(O46:O47)</f>
        <v>6083</v>
      </c>
      <c r="P48" s="765">
        <f t="shared" ref="P48" si="39">SUM(P46:P47)</f>
        <v>3945</v>
      </c>
      <c r="Q48" s="765">
        <f t="shared" ref="Q48" si="40">SUM(Q46:Q47)</f>
        <v>4353</v>
      </c>
      <c r="R48" s="765">
        <f t="shared" ref="R48" si="41">SUM(R46:R47)</f>
        <v>5247</v>
      </c>
      <c r="S48" s="779"/>
    </row>
    <row r="49" spans="1:19" ht="9" customHeight="1" x14ac:dyDescent="0.2">
      <c r="A49" s="2395" t="s">
        <v>411</v>
      </c>
      <c r="B49" s="2395"/>
      <c r="C49" s="786"/>
      <c r="D49" s="2198"/>
      <c r="E49" s="2198"/>
      <c r="F49" s="2198"/>
      <c r="G49" s="2198"/>
      <c r="H49" s="2198"/>
      <c r="I49" s="2198"/>
      <c r="J49" s="759"/>
      <c r="K49" s="761"/>
      <c r="L49" s="761"/>
      <c r="M49" s="761"/>
      <c r="N49" s="761"/>
      <c r="O49" s="761"/>
      <c r="P49" s="761"/>
      <c r="Q49" s="761"/>
      <c r="R49" s="761"/>
      <c r="S49" s="767"/>
    </row>
    <row r="50" spans="1:19" ht="9" customHeight="1" x14ac:dyDescent="0.2">
      <c r="A50" s="787"/>
      <c r="B50" s="787" t="s">
        <v>405</v>
      </c>
      <c r="C50" s="781"/>
      <c r="D50" s="2195">
        <v>20676</v>
      </c>
      <c r="E50" s="2195">
        <v>9977</v>
      </c>
      <c r="F50" s="2195">
        <v>2212</v>
      </c>
      <c r="G50" s="2195">
        <f>SUM(D50:F50)</f>
        <v>32865</v>
      </c>
      <c r="H50" s="2195">
        <v>32865</v>
      </c>
      <c r="I50" s="2195">
        <f>G50-H50</f>
        <v>0</v>
      </c>
      <c r="J50" s="752"/>
      <c r="K50" s="743">
        <v>33261</v>
      </c>
      <c r="L50" s="743">
        <v>32637</v>
      </c>
      <c r="M50" s="743">
        <v>32469</v>
      </c>
      <c r="N50" s="743">
        <v>29980</v>
      </c>
      <c r="O50" s="743">
        <v>27631</v>
      </c>
      <c r="P50" s="743">
        <v>24707</v>
      </c>
      <c r="Q50" s="743">
        <v>26014</v>
      </c>
      <c r="R50" s="743">
        <v>24316</v>
      </c>
      <c r="S50" s="782"/>
    </row>
    <row r="51" spans="1:19" ht="21" customHeight="1" x14ac:dyDescent="0.2">
      <c r="A51" s="780"/>
      <c r="B51" s="788" t="s">
        <v>548</v>
      </c>
      <c r="C51" s="781"/>
      <c r="D51" s="2195">
        <v>62</v>
      </c>
      <c r="E51" s="2195">
        <v>4</v>
      </c>
      <c r="F51" s="2195">
        <v>0</v>
      </c>
      <c r="G51" s="2195">
        <f>SUM(D51:F51)</f>
        <v>66</v>
      </c>
      <c r="H51" s="2195">
        <v>66</v>
      </c>
      <c r="I51" s="2195">
        <f>G51-H51</f>
        <v>0</v>
      </c>
      <c r="J51" s="789"/>
      <c r="K51" s="743">
        <v>29</v>
      </c>
      <c r="L51" s="743">
        <v>31</v>
      </c>
      <c r="M51" s="743">
        <v>24</v>
      </c>
      <c r="N51" s="743">
        <v>32</v>
      </c>
      <c r="O51" s="743">
        <v>27</v>
      </c>
      <c r="P51" s="743">
        <v>44</v>
      </c>
      <c r="Q51" s="743">
        <v>67</v>
      </c>
      <c r="R51" s="743">
        <v>73</v>
      </c>
      <c r="S51" s="790"/>
    </row>
    <row r="52" spans="1:19" ht="9" customHeight="1" x14ac:dyDescent="0.2">
      <c r="A52" s="783"/>
      <c r="B52" s="783" t="s">
        <v>18</v>
      </c>
      <c r="C52" s="735"/>
      <c r="D52" s="2195">
        <v>18916</v>
      </c>
      <c r="E52" s="2195">
        <v>4134</v>
      </c>
      <c r="F52" s="2195">
        <v>384</v>
      </c>
      <c r="G52" s="2195">
        <f>SUM(D52:F52)</f>
        <v>23434</v>
      </c>
      <c r="H52" s="2195">
        <v>23434</v>
      </c>
      <c r="I52" s="2195">
        <f>G52-H52</f>
        <v>0</v>
      </c>
      <c r="J52" s="759"/>
      <c r="K52" s="743">
        <v>26952</v>
      </c>
      <c r="L52" s="743">
        <v>26303</v>
      </c>
      <c r="M52" s="743">
        <v>26249</v>
      </c>
      <c r="N52" s="743">
        <v>24324</v>
      </c>
      <c r="O52" s="761">
        <v>20363</v>
      </c>
      <c r="P52" s="761">
        <v>17313</v>
      </c>
      <c r="Q52" s="761">
        <v>18410</v>
      </c>
      <c r="R52" s="761">
        <v>17428</v>
      </c>
      <c r="S52" s="753"/>
    </row>
    <row r="53" spans="1:19" ht="9.75" customHeight="1" x14ac:dyDescent="0.2">
      <c r="A53" s="2552" t="s">
        <v>412</v>
      </c>
      <c r="B53" s="2552"/>
      <c r="C53" s="772"/>
      <c r="D53" s="2197">
        <f>SUM(D50:D52)</f>
        <v>39654</v>
      </c>
      <c r="E53" s="2197">
        <f t="shared" ref="E53:I53" si="42">SUM(E50:E52)</f>
        <v>14115</v>
      </c>
      <c r="F53" s="2197">
        <f t="shared" si="42"/>
        <v>2596</v>
      </c>
      <c r="G53" s="2197">
        <f t="shared" si="42"/>
        <v>56365</v>
      </c>
      <c r="H53" s="2197">
        <f t="shared" si="42"/>
        <v>56365</v>
      </c>
      <c r="I53" s="2197">
        <f t="shared" si="42"/>
        <v>0</v>
      </c>
      <c r="J53" s="764"/>
      <c r="K53" s="791">
        <f>SUM(K50:K52)</f>
        <v>60242</v>
      </c>
      <c r="L53" s="791">
        <f>SUM(L50:L52)</f>
        <v>58971</v>
      </c>
      <c r="M53" s="791">
        <f>SUM(M50:M52)</f>
        <v>58742</v>
      </c>
      <c r="N53" s="791">
        <f>SUM(N50:N52)</f>
        <v>54336</v>
      </c>
      <c r="O53" s="791">
        <f t="shared" ref="O53" si="43">SUM(O50:O52)</f>
        <v>48021</v>
      </c>
      <c r="P53" s="791">
        <f t="shared" ref="P53" si="44">SUM(P50:P52)</f>
        <v>42064</v>
      </c>
      <c r="Q53" s="791">
        <f t="shared" ref="Q53" si="45">SUM(Q50:Q52)</f>
        <v>44491</v>
      </c>
      <c r="R53" s="791">
        <f t="shared" ref="R53" si="46">SUM(R50:R52)</f>
        <v>41817</v>
      </c>
      <c r="S53" s="779"/>
    </row>
    <row r="54" spans="1:19" ht="9.75" customHeight="1" x14ac:dyDescent="0.2">
      <c r="A54" s="2552" t="s">
        <v>413</v>
      </c>
      <c r="B54" s="2552"/>
      <c r="C54" s="792"/>
      <c r="D54" s="2196">
        <f>D53+D48+D44+D40+D30+D20</f>
        <v>2772869</v>
      </c>
      <c r="E54" s="2196">
        <f t="shared" ref="E54:I54" si="47">E53+E48+E44+E40+E30+E20</f>
        <v>1607546</v>
      </c>
      <c r="F54" s="2196">
        <f t="shared" si="47"/>
        <v>464354</v>
      </c>
      <c r="G54" s="2196">
        <f t="shared" si="47"/>
        <v>4844769</v>
      </c>
      <c r="H54" s="2196">
        <f t="shared" si="47"/>
        <v>4396131</v>
      </c>
      <c r="I54" s="2196">
        <f t="shared" si="47"/>
        <v>448638</v>
      </c>
      <c r="J54" s="793"/>
      <c r="K54" s="760">
        <f>K53+K48+K44+K40+K30+K20</f>
        <v>4353296</v>
      </c>
      <c r="L54" s="760">
        <f>L53+L48+L44+L40+L30+L20</f>
        <v>4098580</v>
      </c>
      <c r="M54" s="760">
        <f>M53+M48+M44+M40+M30+M20</f>
        <v>3964719</v>
      </c>
      <c r="N54" s="760">
        <f>N53+N48+N44+N40+N30+N20</f>
        <v>3750431</v>
      </c>
      <c r="O54" s="760">
        <f t="shared" ref="O54" si="48">O53+O48+O44+O40+O30+O20</f>
        <v>3564430</v>
      </c>
      <c r="P54" s="760">
        <f t="shared" ref="P54" si="49">P53+P48+P44+P40+P30+P20</f>
        <v>3377151</v>
      </c>
      <c r="Q54" s="760">
        <f t="shared" ref="Q54" si="50">Q53+Q48+Q44+Q40+Q30+Q20</f>
        <v>2952239</v>
      </c>
      <c r="R54" s="760">
        <f t="shared" ref="R54" si="51">R53+R48+R44+R40+R30+R20</f>
        <v>2786539</v>
      </c>
      <c r="S54" s="794"/>
    </row>
    <row r="55" spans="1:19" ht="9" customHeight="1" x14ac:dyDescent="0.2">
      <c r="A55" s="2556" t="s">
        <v>320</v>
      </c>
      <c r="B55" s="2556"/>
      <c r="C55" s="795"/>
      <c r="D55" s="2201"/>
      <c r="E55" s="2201"/>
      <c r="F55" s="2201"/>
      <c r="G55" s="2201"/>
      <c r="H55" s="2201"/>
      <c r="I55" s="2201"/>
      <c r="J55" s="796"/>
      <c r="K55" s="797"/>
      <c r="L55" s="797"/>
      <c r="M55" s="797"/>
      <c r="N55" s="797"/>
      <c r="O55" s="797"/>
      <c r="P55" s="797"/>
      <c r="Q55" s="797"/>
      <c r="R55" s="797"/>
      <c r="S55" s="798"/>
    </row>
    <row r="56" spans="1:19" ht="13.5" customHeight="1" x14ac:dyDescent="0.2">
      <c r="A56" s="799"/>
      <c r="B56" s="780" t="s">
        <v>808</v>
      </c>
      <c r="C56" s="800"/>
      <c r="D56" s="2195">
        <f>D14+D27+D40+D42+D46+D50+D51</f>
        <v>2617449</v>
      </c>
      <c r="E56" s="2195">
        <f>E14+E27+E40+E42+E46+E50+E51</f>
        <v>1534782</v>
      </c>
      <c r="F56" s="2195">
        <f t="shared" ref="F56:K56" si="52">F14+F27+F40+F42+F46+F50+F51</f>
        <v>463921</v>
      </c>
      <c r="G56" s="2195">
        <f t="shared" si="52"/>
        <v>4616152</v>
      </c>
      <c r="H56" s="2195">
        <f t="shared" si="52"/>
        <v>4175694</v>
      </c>
      <c r="I56" s="2195">
        <f t="shared" si="52"/>
        <v>440458</v>
      </c>
      <c r="J56" s="801"/>
      <c r="K56" s="743">
        <f t="shared" si="52"/>
        <v>4132127</v>
      </c>
      <c r="L56" s="743">
        <f t="shared" ref="L56:R56" si="53">L14+L27+L40+L42+L46+L50+L51</f>
        <v>3879259</v>
      </c>
      <c r="M56" s="743">
        <f t="shared" si="53"/>
        <v>3744791</v>
      </c>
      <c r="N56" s="743">
        <f t="shared" si="53"/>
        <v>3583016</v>
      </c>
      <c r="O56" s="743">
        <f t="shared" si="53"/>
        <v>3406492</v>
      </c>
      <c r="P56" s="743">
        <f t="shared" si="53"/>
        <v>3210481</v>
      </c>
      <c r="Q56" s="743">
        <f t="shared" si="53"/>
        <v>2792633</v>
      </c>
      <c r="R56" s="743">
        <f t="shared" si="53"/>
        <v>2668951</v>
      </c>
      <c r="S56" s="802"/>
    </row>
    <row r="57" spans="1:19" ht="9.75" customHeight="1" x14ac:dyDescent="0.2">
      <c r="A57" s="803"/>
      <c r="B57" s="783" t="s">
        <v>18</v>
      </c>
      <c r="C57" s="792"/>
      <c r="D57" s="2196">
        <f>D19+D29+D43+D47+D52</f>
        <v>155420</v>
      </c>
      <c r="E57" s="2196">
        <f t="shared" ref="E57:K57" si="54">E19+E29+E43+E47+E52</f>
        <v>72764</v>
      </c>
      <c r="F57" s="2196">
        <f t="shared" si="54"/>
        <v>433</v>
      </c>
      <c r="G57" s="2196">
        <f t="shared" si="54"/>
        <v>228617</v>
      </c>
      <c r="H57" s="2196">
        <f t="shared" si="54"/>
        <v>220437</v>
      </c>
      <c r="I57" s="2196">
        <f t="shared" si="54"/>
        <v>8180</v>
      </c>
      <c r="J57" s="793"/>
      <c r="K57" s="760">
        <f t="shared" si="54"/>
        <v>221169</v>
      </c>
      <c r="L57" s="760">
        <f t="shared" ref="L57:R57" si="55">L19+L29+L43+L47+L52</f>
        <v>219321</v>
      </c>
      <c r="M57" s="760">
        <f t="shared" si="55"/>
        <v>219928</v>
      </c>
      <c r="N57" s="760">
        <f t="shared" si="55"/>
        <v>167415</v>
      </c>
      <c r="O57" s="760">
        <f t="shared" si="55"/>
        <v>157938</v>
      </c>
      <c r="P57" s="760">
        <f t="shared" si="55"/>
        <v>166670</v>
      </c>
      <c r="Q57" s="760">
        <f t="shared" si="55"/>
        <v>159606</v>
      </c>
      <c r="R57" s="760">
        <f t="shared" si="55"/>
        <v>117588</v>
      </c>
      <c r="S57" s="794"/>
    </row>
    <row r="58" spans="1:19" s="720" customFormat="1" ht="2.25" customHeight="1" x14ac:dyDescent="0.15">
      <c r="A58" s="2555"/>
      <c r="B58" s="2555"/>
      <c r="C58" s="2555"/>
      <c r="D58" s="2555"/>
      <c r="E58" s="2555"/>
      <c r="F58" s="2555"/>
      <c r="G58" s="2555"/>
      <c r="H58" s="2555"/>
      <c r="I58" s="2555"/>
      <c r="J58" s="2555"/>
      <c r="K58" s="2555"/>
      <c r="L58" s="2555"/>
      <c r="M58" s="2555"/>
      <c r="N58" s="2555"/>
      <c r="O58" s="2555"/>
      <c r="P58" s="2555"/>
      <c r="Q58" s="2555"/>
      <c r="R58" s="2555"/>
      <c r="S58" s="2555"/>
    </row>
    <row r="59" spans="1:19" s="804" customFormat="1" ht="7.5" customHeight="1" x14ac:dyDescent="0.15">
      <c r="A59" s="2055" t="s">
        <v>803</v>
      </c>
      <c r="B59" s="2553" t="s">
        <v>414</v>
      </c>
      <c r="C59" s="2554"/>
      <c r="D59" s="2554"/>
      <c r="E59" s="2554"/>
      <c r="F59" s="2554"/>
      <c r="G59" s="2554"/>
      <c r="H59" s="2554"/>
      <c r="I59" s="2554"/>
      <c r="J59" s="2554"/>
      <c r="K59" s="2554"/>
      <c r="L59" s="2554"/>
      <c r="M59" s="2554"/>
      <c r="N59" s="2554"/>
      <c r="O59" s="2554"/>
      <c r="P59" s="2554"/>
      <c r="Q59" s="2554"/>
      <c r="R59" s="2554"/>
      <c r="S59" s="2554"/>
    </row>
    <row r="60" spans="1:19" s="804" customFormat="1" ht="23.25" customHeight="1" x14ac:dyDescent="0.15">
      <c r="A60" s="2100" t="s">
        <v>804</v>
      </c>
      <c r="B60" s="2550" t="s">
        <v>760</v>
      </c>
      <c r="C60" s="2551"/>
      <c r="D60" s="2551"/>
      <c r="E60" s="2551"/>
      <c r="F60" s="2551"/>
      <c r="G60" s="2551"/>
      <c r="H60" s="2551"/>
      <c r="I60" s="2551"/>
      <c r="J60" s="2551"/>
      <c r="K60" s="2551"/>
      <c r="L60" s="2551"/>
      <c r="M60" s="2551"/>
      <c r="N60" s="2551"/>
      <c r="O60" s="2551"/>
      <c r="P60" s="2551"/>
      <c r="Q60" s="2551"/>
      <c r="R60" s="2551"/>
      <c r="S60" s="2551"/>
    </row>
  </sheetData>
  <mergeCells count="32">
    <mergeCell ref="A30:B30"/>
    <mergeCell ref="A28:B28"/>
    <mergeCell ref="A22:B22"/>
    <mergeCell ref="A44:B44"/>
    <mergeCell ref="W3:AA3"/>
    <mergeCell ref="A21:B21"/>
    <mergeCell ref="A7:B7"/>
    <mergeCell ref="A6:B6"/>
    <mergeCell ref="A20:B20"/>
    <mergeCell ref="A15:B15"/>
    <mergeCell ref="B60:S60"/>
    <mergeCell ref="A32:B32"/>
    <mergeCell ref="A31:B31"/>
    <mergeCell ref="A40:B40"/>
    <mergeCell ref="A41:B41"/>
    <mergeCell ref="A49:B49"/>
    <mergeCell ref="B59:S59"/>
    <mergeCell ref="A54:B54"/>
    <mergeCell ref="A58:S58"/>
    <mergeCell ref="A55:B55"/>
    <mergeCell ref="A45:B45"/>
    <mergeCell ref="A48:B48"/>
    <mergeCell ref="A53:B53"/>
    <mergeCell ref="A1:S1"/>
    <mergeCell ref="D4:F4"/>
    <mergeCell ref="G4:G5"/>
    <mergeCell ref="H4:I4"/>
    <mergeCell ref="A3:B3"/>
    <mergeCell ref="K4:R4"/>
    <mergeCell ref="K5:R5"/>
    <mergeCell ref="C3:I3"/>
    <mergeCell ref="A2:S2"/>
  </mergeCells>
  <conditionalFormatting sqref="U8:V57">
    <cfRule type="cellIs" dxfId="0" priority="1" stopIfTrue="1" operator="notEqual">
      <formula>0</formula>
    </cfRule>
  </conditionalFormatting>
  <printOptions horizontalCentered="1"/>
  <pageMargins left="0.23622047244094491" right="0.23622047244094491" top="0.27559055118110237" bottom="0.23622047244094491" header="0.15748031496062992" footer="0.11811023622047245"/>
  <pageSetup scale="91" orientation="landscape" r:id="rId1"/>
  <colBreaks count="1" manualBreakCount="1">
    <brk id="19" min="3" max="54"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zoomScaleSheetLayoutView="100" workbookViewId="0">
      <selection activeCell="B60" sqref="B60"/>
    </sheetView>
  </sheetViews>
  <sheetFormatPr defaultColWidth="9.140625" defaultRowHeight="12.75" x14ac:dyDescent="0.2"/>
  <cols>
    <col min="1" max="1" width="2.140625" style="648" customWidth="1"/>
    <col min="2" max="2" width="46.7109375" style="648" customWidth="1"/>
    <col min="3" max="3" width="12.140625" style="648" customWidth="1"/>
    <col min="4" max="4" width="8.5703125" style="717" customWidth="1"/>
    <col min="5" max="5" width="8.140625" style="648" customWidth="1"/>
    <col min="6" max="13" width="7.85546875" style="648" customWidth="1"/>
    <col min="14" max="14" width="1.28515625" style="648" customWidth="1"/>
    <col min="15" max="16" width="9.140625" style="648" customWidth="1"/>
    <col min="17" max="17" width="10.42578125" style="688" customWidth="1"/>
    <col min="18" max="18" width="10.28515625" style="689" customWidth="1"/>
    <col min="19" max="30" width="9.140625" style="649" customWidth="1"/>
    <col min="31" max="48" width="9.140625" style="648" customWidth="1"/>
    <col min="49" max="49" width="9.140625" style="649" customWidth="1"/>
    <col min="50" max="16384" width="9.140625" style="649"/>
  </cols>
  <sheetData>
    <row r="1" spans="1:48" s="1986" customFormat="1" ht="18" customHeight="1" x14ac:dyDescent="0.25">
      <c r="A1" s="2301" t="s">
        <v>165</v>
      </c>
      <c r="B1" s="2301"/>
      <c r="C1" s="2576"/>
      <c r="D1" s="2576"/>
      <c r="E1" s="2576"/>
      <c r="F1" s="2576"/>
      <c r="G1" s="2576"/>
      <c r="H1" s="2576"/>
      <c r="I1" s="2576"/>
      <c r="J1" s="2576"/>
      <c r="K1" s="2576"/>
      <c r="L1" s="2576"/>
      <c r="M1" s="2576"/>
      <c r="N1" s="2576"/>
      <c r="O1" s="1985"/>
      <c r="P1" s="1985"/>
      <c r="Q1" s="2565"/>
      <c r="R1" s="2566"/>
      <c r="AE1" s="1985"/>
      <c r="AF1" s="1985"/>
      <c r="AG1" s="1985"/>
      <c r="AH1" s="1985"/>
      <c r="AI1" s="1985"/>
      <c r="AJ1" s="1985"/>
      <c r="AK1" s="1985"/>
      <c r="AL1" s="1985"/>
      <c r="AM1" s="1985"/>
      <c r="AN1" s="1985"/>
      <c r="AO1" s="1985"/>
      <c r="AP1" s="1985"/>
      <c r="AQ1" s="1985"/>
      <c r="AR1" s="1985"/>
      <c r="AS1" s="1985"/>
      <c r="AT1" s="1985"/>
      <c r="AU1" s="1985"/>
      <c r="AV1" s="1985"/>
    </row>
    <row r="2" spans="1:48" s="653" customFormat="1" ht="8.25" customHeight="1" x14ac:dyDescent="0.15">
      <c r="A2" s="650"/>
      <c r="B2" s="650"/>
      <c r="C2" s="651"/>
      <c r="D2" s="651"/>
      <c r="E2" s="652"/>
      <c r="F2" s="652"/>
      <c r="G2" s="652"/>
      <c r="H2" s="652"/>
      <c r="I2" s="652"/>
      <c r="J2" s="652"/>
      <c r="K2" s="652"/>
      <c r="L2" s="652"/>
      <c r="M2" s="652"/>
      <c r="N2" s="652"/>
    </row>
    <row r="3" spans="1:48" s="653" customFormat="1" ht="10.5" customHeight="1" x14ac:dyDescent="0.15">
      <c r="A3" s="2561" t="s">
        <v>480</v>
      </c>
      <c r="B3" s="2561"/>
      <c r="C3" s="654" t="s">
        <v>726</v>
      </c>
      <c r="D3" s="655"/>
      <c r="E3" s="656" t="s">
        <v>726</v>
      </c>
      <c r="F3" s="657" t="s">
        <v>662</v>
      </c>
      <c r="G3" s="657" t="s">
        <v>633</v>
      </c>
      <c r="H3" s="657" t="s">
        <v>580</v>
      </c>
      <c r="I3" s="657" t="s">
        <v>225</v>
      </c>
      <c r="J3" s="657" t="s">
        <v>481</v>
      </c>
      <c r="K3" s="657" t="s">
        <v>482</v>
      </c>
      <c r="L3" s="657" t="s">
        <v>483</v>
      </c>
      <c r="M3" s="657" t="s">
        <v>484</v>
      </c>
      <c r="N3" s="658"/>
    </row>
    <row r="4" spans="1:48" s="653" customFormat="1" ht="10.5" customHeight="1" x14ac:dyDescent="0.15">
      <c r="A4" s="659"/>
      <c r="B4" s="659"/>
      <c r="C4" s="660" t="s">
        <v>166</v>
      </c>
      <c r="D4" s="660"/>
      <c r="E4" s="661"/>
      <c r="F4" s="662"/>
      <c r="G4" s="663"/>
      <c r="H4" s="663"/>
      <c r="I4" s="662"/>
      <c r="J4" s="662"/>
      <c r="K4" s="662"/>
      <c r="L4" s="663"/>
      <c r="M4" s="663"/>
      <c r="N4" s="664"/>
    </row>
    <row r="5" spans="1:48" s="653" customFormat="1" ht="10.5" customHeight="1" x14ac:dyDescent="0.15">
      <c r="A5" s="659"/>
      <c r="B5" s="659"/>
      <c r="C5" s="660" t="s">
        <v>550</v>
      </c>
      <c r="D5" s="660"/>
      <c r="E5" s="661"/>
      <c r="F5" s="665"/>
      <c r="G5" s="660"/>
      <c r="H5" s="660"/>
      <c r="I5" s="665"/>
      <c r="J5" s="665"/>
      <c r="K5" s="665"/>
      <c r="L5" s="660"/>
      <c r="M5" s="660"/>
      <c r="N5" s="666"/>
    </row>
    <row r="6" spans="1:48" s="653" customFormat="1" ht="10.5" customHeight="1" x14ac:dyDescent="0.15">
      <c r="A6" s="667"/>
      <c r="B6" s="667"/>
      <c r="C6" s="660" t="s">
        <v>549</v>
      </c>
      <c r="D6" s="2562" t="s">
        <v>572</v>
      </c>
      <c r="E6" s="668"/>
      <c r="F6" s="2577" t="s">
        <v>167</v>
      </c>
      <c r="G6" s="2577"/>
      <c r="H6" s="2577"/>
      <c r="I6" s="2577"/>
      <c r="J6" s="2577"/>
      <c r="K6" s="2577"/>
      <c r="L6" s="2577"/>
      <c r="M6" s="2577"/>
      <c r="N6" s="2577"/>
    </row>
    <row r="7" spans="1:48" s="653" customFormat="1" ht="10.5" customHeight="1" x14ac:dyDescent="0.15">
      <c r="A7" s="232"/>
      <c r="B7" s="232"/>
      <c r="C7" s="669" t="s">
        <v>168</v>
      </c>
      <c r="D7" s="2563"/>
      <c r="E7" s="670"/>
      <c r="F7" s="670"/>
      <c r="G7" s="670"/>
      <c r="H7" s="671"/>
      <c r="I7" s="670"/>
      <c r="J7" s="670"/>
      <c r="K7" s="670"/>
      <c r="L7" s="670"/>
      <c r="M7" s="670"/>
      <c r="N7" s="672"/>
    </row>
    <row r="8" spans="1:48" s="653" customFormat="1" ht="10.5" customHeight="1" x14ac:dyDescent="0.15">
      <c r="A8" s="2299" t="s">
        <v>299</v>
      </c>
      <c r="B8" s="2299"/>
      <c r="C8" s="236"/>
      <c r="D8" s="673"/>
      <c r="E8" s="673"/>
      <c r="F8" s="673"/>
      <c r="G8" s="673"/>
      <c r="H8" s="673"/>
      <c r="I8" s="673"/>
      <c r="J8" s="673"/>
      <c r="K8" s="673"/>
      <c r="L8" s="673"/>
      <c r="M8" s="673"/>
      <c r="N8" s="234"/>
    </row>
    <row r="9" spans="1:48" s="653" customFormat="1" ht="10.5" customHeight="1" x14ac:dyDescent="0.15">
      <c r="A9" s="674"/>
      <c r="B9" s="424" t="s">
        <v>298</v>
      </c>
      <c r="C9" s="271">
        <v>16572</v>
      </c>
      <c r="D9" s="275">
        <f>C9</f>
        <v>16572</v>
      </c>
      <c r="E9" s="275">
        <f>D9-C9</f>
        <v>0</v>
      </c>
      <c r="F9" s="272">
        <v>0</v>
      </c>
      <c r="G9" s="272">
        <v>0</v>
      </c>
      <c r="H9" s="276">
        <v>0</v>
      </c>
      <c r="I9" s="276">
        <v>0</v>
      </c>
      <c r="J9" s="543">
        <v>0</v>
      </c>
      <c r="K9" s="543">
        <v>0</v>
      </c>
      <c r="L9" s="543">
        <v>0</v>
      </c>
      <c r="M9" s="543">
        <v>0</v>
      </c>
      <c r="N9" s="675"/>
    </row>
    <row r="10" spans="1:48" s="653" customFormat="1" ht="10.5" customHeight="1" x14ac:dyDescent="0.15">
      <c r="A10" s="676"/>
      <c r="B10" s="677" t="s">
        <v>497</v>
      </c>
      <c r="C10" s="2183">
        <v>108959</v>
      </c>
      <c r="D10" s="2184">
        <v>108963</v>
      </c>
      <c r="E10" s="275">
        <f>D10-C10</f>
        <v>4</v>
      </c>
      <c r="F10" s="272">
        <v>-175</v>
      </c>
      <c r="G10" s="272">
        <v>-129</v>
      </c>
      <c r="H10" s="276">
        <v>-57</v>
      </c>
      <c r="I10" s="276">
        <v>47</v>
      </c>
      <c r="J10" s="543">
        <v>103</v>
      </c>
      <c r="K10" s="543">
        <v>127</v>
      </c>
      <c r="L10" s="543">
        <v>179</v>
      </c>
      <c r="M10" s="543">
        <v>147</v>
      </c>
      <c r="N10" s="678"/>
    </row>
    <row r="11" spans="1:48" s="653" customFormat="1" ht="10.5" customHeight="1" x14ac:dyDescent="0.15">
      <c r="A11" s="679"/>
      <c r="B11" s="680" t="s">
        <v>72</v>
      </c>
      <c r="C11" s="271">
        <v>4962</v>
      </c>
      <c r="D11" s="275">
        <f>C11</f>
        <v>4962</v>
      </c>
      <c r="E11" s="275">
        <f t="shared" ref="E11:E15" si="0">D11-C11</f>
        <v>0</v>
      </c>
      <c r="F11" s="272">
        <v>0</v>
      </c>
      <c r="G11" s="272">
        <v>0</v>
      </c>
      <c r="H11" s="276">
        <v>0</v>
      </c>
      <c r="I11" s="276">
        <v>0</v>
      </c>
      <c r="J11" s="543">
        <v>0</v>
      </c>
      <c r="K11" s="543">
        <v>0</v>
      </c>
      <c r="L11" s="543">
        <v>0</v>
      </c>
      <c r="M11" s="543">
        <v>0</v>
      </c>
      <c r="N11" s="678"/>
    </row>
    <row r="12" spans="1:48" s="653" customFormat="1" ht="10.5" customHeight="1" x14ac:dyDescent="0.15">
      <c r="A12" s="679"/>
      <c r="B12" s="680" t="s">
        <v>373</v>
      </c>
      <c r="C12" s="271">
        <v>51886</v>
      </c>
      <c r="D12" s="275">
        <f>C12</f>
        <v>51886</v>
      </c>
      <c r="E12" s="275">
        <f t="shared" si="0"/>
        <v>0</v>
      </c>
      <c r="F12" s="272">
        <v>0</v>
      </c>
      <c r="G12" s="272">
        <v>0</v>
      </c>
      <c r="H12" s="276">
        <v>0</v>
      </c>
      <c r="I12" s="276">
        <v>0</v>
      </c>
      <c r="J12" s="543">
        <v>0</v>
      </c>
      <c r="K12" s="543">
        <v>0</v>
      </c>
      <c r="L12" s="543">
        <v>0</v>
      </c>
      <c r="M12" s="543">
        <v>0</v>
      </c>
      <c r="N12" s="678"/>
    </row>
    <row r="13" spans="1:48" s="653" customFormat="1" ht="10.5" customHeight="1" x14ac:dyDescent="0.15">
      <c r="A13" s="679"/>
      <c r="B13" s="680" t="s">
        <v>169</v>
      </c>
      <c r="C13" s="271">
        <v>375061</v>
      </c>
      <c r="D13" s="275">
        <v>374488</v>
      </c>
      <c r="E13" s="275">
        <f t="shared" si="0"/>
        <v>-573</v>
      </c>
      <c r="F13" s="272">
        <v>-1797</v>
      </c>
      <c r="G13" s="272">
        <v>-1564</v>
      </c>
      <c r="H13" s="276">
        <v>-1562</v>
      </c>
      <c r="I13" s="276">
        <v>-1665</v>
      </c>
      <c r="J13" s="543">
        <v>-981</v>
      </c>
      <c r="K13" s="543">
        <v>-927</v>
      </c>
      <c r="L13" s="543">
        <v>202</v>
      </c>
      <c r="M13" s="543">
        <v>33</v>
      </c>
      <c r="N13" s="678"/>
    </row>
    <row r="14" spans="1:48" s="653" customFormat="1" ht="10.5" customHeight="1" x14ac:dyDescent="0.15">
      <c r="A14" s="679"/>
      <c r="B14" s="680" t="s">
        <v>92</v>
      </c>
      <c r="C14" s="271">
        <v>21174</v>
      </c>
      <c r="D14" s="275">
        <f>C14</f>
        <v>21174</v>
      </c>
      <c r="E14" s="275">
        <f t="shared" si="0"/>
        <v>0</v>
      </c>
      <c r="F14" s="272">
        <v>0</v>
      </c>
      <c r="G14" s="272">
        <v>0</v>
      </c>
      <c r="H14" s="276">
        <v>0</v>
      </c>
      <c r="I14" s="276">
        <v>0</v>
      </c>
      <c r="J14" s="543">
        <v>0</v>
      </c>
      <c r="K14" s="543">
        <v>0</v>
      </c>
      <c r="L14" s="543">
        <v>0</v>
      </c>
      <c r="M14" s="543">
        <v>0</v>
      </c>
      <c r="N14" s="678"/>
    </row>
    <row r="15" spans="1:48" s="653" customFormat="1" ht="10.5" customHeight="1" x14ac:dyDescent="0.15">
      <c r="A15" s="679"/>
      <c r="B15" s="680" t="s">
        <v>100</v>
      </c>
      <c r="C15" s="271">
        <v>10011</v>
      </c>
      <c r="D15" s="275">
        <f>C15</f>
        <v>10011</v>
      </c>
      <c r="E15" s="275">
        <f t="shared" si="0"/>
        <v>0</v>
      </c>
      <c r="F15" s="272">
        <v>0</v>
      </c>
      <c r="G15" s="272">
        <v>0</v>
      </c>
      <c r="H15" s="276">
        <v>0</v>
      </c>
      <c r="I15" s="276">
        <v>0</v>
      </c>
      <c r="J15" s="543">
        <v>0</v>
      </c>
      <c r="K15" s="543">
        <v>0</v>
      </c>
      <c r="L15" s="543">
        <v>0</v>
      </c>
      <c r="M15" s="543">
        <v>0</v>
      </c>
      <c r="N15" s="678"/>
    </row>
    <row r="16" spans="1:48" s="653" customFormat="1" ht="10.5" customHeight="1" x14ac:dyDescent="0.15">
      <c r="A16" s="676"/>
      <c r="B16" s="677" t="s">
        <v>24</v>
      </c>
      <c r="C16" s="2193">
        <v>9933</v>
      </c>
      <c r="D16" s="2194">
        <f>C16</f>
        <v>9933</v>
      </c>
      <c r="E16" s="478">
        <f>D16-C16</f>
        <v>0</v>
      </c>
      <c r="F16" s="681">
        <v>0</v>
      </c>
      <c r="G16" s="681">
        <v>0</v>
      </c>
      <c r="H16" s="479">
        <v>0</v>
      </c>
      <c r="I16" s="479">
        <v>0</v>
      </c>
      <c r="J16" s="554">
        <v>0</v>
      </c>
      <c r="K16" s="554">
        <v>0</v>
      </c>
      <c r="L16" s="554">
        <v>0</v>
      </c>
      <c r="M16" s="554">
        <v>0</v>
      </c>
      <c r="N16" s="682"/>
    </row>
    <row r="17" spans="1:14" s="653" customFormat="1" ht="10.5" customHeight="1" x14ac:dyDescent="0.15">
      <c r="A17" s="2299" t="s">
        <v>170</v>
      </c>
      <c r="B17" s="2299"/>
      <c r="C17" s="302"/>
      <c r="D17" s="641"/>
      <c r="E17" s="191"/>
      <c r="F17" s="196"/>
      <c r="G17" s="196"/>
      <c r="H17" s="683"/>
      <c r="I17" s="683"/>
      <c r="J17" s="199"/>
      <c r="K17" s="199"/>
      <c r="L17" s="199"/>
      <c r="M17" s="199"/>
      <c r="N17" s="678"/>
    </row>
    <row r="18" spans="1:14" s="653" customFormat="1" ht="10.5" customHeight="1" x14ac:dyDescent="0.15">
      <c r="A18" s="674"/>
      <c r="B18" s="424" t="s">
        <v>508</v>
      </c>
      <c r="C18" s="271">
        <v>464707</v>
      </c>
      <c r="D18" s="2182">
        <v>465271</v>
      </c>
      <c r="E18" s="275">
        <f>D18-C18</f>
        <v>564</v>
      </c>
      <c r="F18" s="272">
        <v>249</v>
      </c>
      <c r="G18" s="272">
        <v>280</v>
      </c>
      <c r="H18" s="276">
        <v>362</v>
      </c>
      <c r="I18" s="276">
        <v>676</v>
      </c>
      <c r="J18" s="543">
        <v>731</v>
      </c>
      <c r="K18" s="543">
        <v>626</v>
      </c>
      <c r="L18" s="543">
        <v>899</v>
      </c>
      <c r="M18" s="543">
        <v>798</v>
      </c>
      <c r="N18" s="678"/>
    </row>
    <row r="19" spans="1:14" s="653" customFormat="1" ht="10.5" customHeight="1" x14ac:dyDescent="0.15">
      <c r="A19" s="676"/>
      <c r="B19" s="677" t="s">
        <v>27</v>
      </c>
      <c r="C19" s="271">
        <v>15435</v>
      </c>
      <c r="D19" s="275">
        <f t="shared" ref="D19:D24" si="1">C19</f>
        <v>15435</v>
      </c>
      <c r="E19" s="275">
        <f>D19-C19</f>
        <v>0</v>
      </c>
      <c r="F19" s="272">
        <v>0</v>
      </c>
      <c r="G19" s="272">
        <v>0</v>
      </c>
      <c r="H19" s="276">
        <v>0</v>
      </c>
      <c r="I19" s="276">
        <v>0</v>
      </c>
      <c r="J19" s="543">
        <v>0</v>
      </c>
      <c r="K19" s="543">
        <v>0</v>
      </c>
      <c r="L19" s="543">
        <v>0</v>
      </c>
      <c r="M19" s="543">
        <v>0</v>
      </c>
      <c r="N19" s="678"/>
    </row>
    <row r="20" spans="1:14" s="653" customFormat="1" ht="10.5" customHeight="1" x14ac:dyDescent="0.15">
      <c r="A20" s="674"/>
      <c r="B20" s="424" t="s">
        <v>102</v>
      </c>
      <c r="C20" s="271">
        <v>2660</v>
      </c>
      <c r="D20" s="275">
        <f t="shared" si="1"/>
        <v>2660</v>
      </c>
      <c r="E20" s="275">
        <f t="shared" ref="E20:E24" si="2">D20-C20</f>
        <v>0</v>
      </c>
      <c r="F20" s="272">
        <v>0</v>
      </c>
      <c r="G20" s="272">
        <v>0</v>
      </c>
      <c r="H20" s="276">
        <v>0</v>
      </c>
      <c r="I20" s="276">
        <v>0</v>
      </c>
      <c r="J20" s="543">
        <v>0</v>
      </c>
      <c r="K20" s="543">
        <v>0</v>
      </c>
      <c r="L20" s="543">
        <v>0</v>
      </c>
      <c r="M20" s="543">
        <v>0</v>
      </c>
      <c r="N20" s="678"/>
    </row>
    <row r="21" spans="1:14" s="653" customFormat="1" ht="21" customHeight="1" x14ac:dyDescent="0.15">
      <c r="A21" s="684"/>
      <c r="B21" s="685" t="s">
        <v>551</v>
      </c>
      <c r="C21" s="271">
        <v>42481</v>
      </c>
      <c r="D21" s="275">
        <f t="shared" si="1"/>
        <v>42481</v>
      </c>
      <c r="E21" s="275">
        <f t="shared" si="2"/>
        <v>0</v>
      </c>
      <c r="F21" s="272">
        <v>0</v>
      </c>
      <c r="G21" s="272">
        <v>0</v>
      </c>
      <c r="H21" s="276">
        <v>0</v>
      </c>
      <c r="I21" s="276">
        <v>0</v>
      </c>
      <c r="J21" s="543">
        <v>0</v>
      </c>
      <c r="K21" s="543">
        <v>0</v>
      </c>
      <c r="L21" s="543">
        <v>0</v>
      </c>
      <c r="M21" s="543">
        <v>0</v>
      </c>
      <c r="N21" s="678"/>
    </row>
    <row r="22" spans="1:14" s="653" customFormat="1" ht="10.5" customHeight="1" x14ac:dyDescent="0.15">
      <c r="A22" s="679"/>
      <c r="B22" s="680" t="s">
        <v>92</v>
      </c>
      <c r="C22" s="271">
        <v>23337</v>
      </c>
      <c r="D22" s="275">
        <f t="shared" si="1"/>
        <v>23337</v>
      </c>
      <c r="E22" s="275">
        <f t="shared" si="2"/>
        <v>0</v>
      </c>
      <c r="F22" s="272">
        <v>0</v>
      </c>
      <c r="G22" s="272">
        <v>0</v>
      </c>
      <c r="H22" s="276">
        <v>0</v>
      </c>
      <c r="I22" s="276">
        <v>0</v>
      </c>
      <c r="J22" s="543">
        <v>0</v>
      </c>
      <c r="K22" s="543">
        <v>0</v>
      </c>
      <c r="L22" s="543">
        <v>0</v>
      </c>
      <c r="M22" s="543">
        <v>0</v>
      </c>
      <c r="N22" s="678"/>
    </row>
    <row r="23" spans="1:14" s="653" customFormat="1" ht="10.5" customHeight="1" x14ac:dyDescent="0.15">
      <c r="A23" s="679"/>
      <c r="B23" s="680" t="s">
        <v>390</v>
      </c>
      <c r="C23" s="271">
        <v>10051</v>
      </c>
      <c r="D23" s="275">
        <f t="shared" si="1"/>
        <v>10051</v>
      </c>
      <c r="E23" s="275">
        <f t="shared" si="2"/>
        <v>0</v>
      </c>
      <c r="F23" s="272">
        <v>0</v>
      </c>
      <c r="G23" s="272">
        <v>0</v>
      </c>
      <c r="H23" s="276">
        <v>0</v>
      </c>
      <c r="I23" s="276">
        <v>0</v>
      </c>
      <c r="J23" s="543">
        <v>0</v>
      </c>
      <c r="K23" s="543">
        <v>0</v>
      </c>
      <c r="L23" s="543">
        <v>0</v>
      </c>
      <c r="M23" s="543">
        <v>0</v>
      </c>
      <c r="N23" s="678"/>
    </row>
    <row r="24" spans="1:14" s="653" customFormat="1" ht="10.5" customHeight="1" x14ac:dyDescent="0.15">
      <c r="A24" s="676"/>
      <c r="B24" s="677" t="s">
        <v>171</v>
      </c>
      <c r="C24" s="2183">
        <v>11593</v>
      </c>
      <c r="D24" s="601">
        <f t="shared" si="1"/>
        <v>11593</v>
      </c>
      <c r="E24" s="275">
        <f t="shared" si="2"/>
        <v>0</v>
      </c>
      <c r="F24" s="272">
        <v>0</v>
      </c>
      <c r="G24" s="272">
        <v>0</v>
      </c>
      <c r="H24" s="276">
        <v>0</v>
      </c>
      <c r="I24" s="276">
        <v>0</v>
      </c>
      <c r="J24" s="543">
        <v>0</v>
      </c>
      <c r="K24" s="543">
        <v>0</v>
      </c>
      <c r="L24" s="543">
        <v>0</v>
      </c>
      <c r="M24" s="543">
        <v>0</v>
      </c>
      <c r="N24" s="678"/>
    </row>
    <row r="25" spans="1:14" s="653" customFormat="1" ht="10.5" customHeight="1" x14ac:dyDescent="0.15">
      <c r="A25" s="676"/>
      <c r="B25" s="677" t="s">
        <v>499</v>
      </c>
      <c r="C25" s="2136">
        <v>4162</v>
      </c>
      <c r="D25" s="2194">
        <v>4414</v>
      </c>
      <c r="E25" s="487">
        <f>D25-C25</f>
        <v>252</v>
      </c>
      <c r="F25" s="550">
        <v>260</v>
      </c>
      <c r="G25" s="550">
        <v>288</v>
      </c>
      <c r="H25" s="488">
        <v>299</v>
      </c>
      <c r="I25" s="488">
        <v>331</v>
      </c>
      <c r="J25" s="208">
        <v>332</v>
      </c>
      <c r="K25" s="208">
        <v>331</v>
      </c>
      <c r="L25" s="208">
        <v>332</v>
      </c>
      <c r="M25" s="208">
        <v>271</v>
      </c>
      <c r="N25" s="682"/>
    </row>
    <row r="26" spans="1:14" s="653" customFormat="1" ht="9.9499999999999993" customHeight="1" x14ac:dyDescent="0.15">
      <c r="A26" s="686"/>
      <c r="B26" s="686"/>
      <c r="C26" s="687"/>
      <c r="D26" s="687"/>
      <c r="E26" s="687"/>
      <c r="F26" s="687"/>
      <c r="G26" s="687"/>
      <c r="H26" s="687"/>
      <c r="I26" s="687"/>
      <c r="J26" s="687"/>
      <c r="K26" s="687"/>
      <c r="L26" s="687"/>
      <c r="M26" s="687"/>
      <c r="N26" s="687"/>
    </row>
    <row r="27" spans="1:14" ht="15.75" customHeight="1" x14ac:dyDescent="0.25">
      <c r="A27" s="2332" t="s">
        <v>172</v>
      </c>
      <c r="B27" s="2332"/>
      <c r="C27" s="2559"/>
      <c r="D27" s="2559"/>
      <c r="E27" s="2559"/>
      <c r="F27" s="2559"/>
      <c r="G27" s="2559"/>
      <c r="H27" s="2559"/>
      <c r="I27" s="2559"/>
      <c r="J27" s="2559"/>
      <c r="K27" s="2559"/>
      <c r="L27" s="2559"/>
      <c r="M27" s="2559"/>
      <c r="N27" s="2559"/>
    </row>
    <row r="28" spans="1:14" s="653" customFormat="1" ht="8.25" customHeight="1" x14ac:dyDescent="0.15">
      <c r="A28" s="687"/>
      <c r="B28" s="687"/>
      <c r="C28" s="687"/>
      <c r="D28" s="687"/>
      <c r="E28" s="687"/>
      <c r="F28" s="687"/>
      <c r="G28" s="687"/>
      <c r="H28" s="687"/>
      <c r="I28" s="687"/>
      <c r="J28" s="687"/>
      <c r="K28" s="687"/>
      <c r="L28" s="687"/>
      <c r="M28" s="687"/>
      <c r="N28" s="687"/>
    </row>
    <row r="29" spans="1:14" s="653" customFormat="1" ht="10.5" customHeight="1" x14ac:dyDescent="0.15">
      <c r="A29" s="2561" t="s">
        <v>480</v>
      </c>
      <c r="B29" s="2561"/>
      <c r="C29" s="654" t="s">
        <v>726</v>
      </c>
      <c r="D29" s="655"/>
      <c r="E29" s="656" t="s">
        <v>726</v>
      </c>
      <c r="F29" s="657" t="s">
        <v>662</v>
      </c>
      <c r="G29" s="657" t="s">
        <v>633</v>
      </c>
      <c r="H29" s="657" t="s">
        <v>580</v>
      </c>
      <c r="I29" s="657" t="s">
        <v>225</v>
      </c>
      <c r="J29" s="657" t="s">
        <v>481</v>
      </c>
      <c r="K29" s="657" t="s">
        <v>482</v>
      </c>
      <c r="L29" s="657" t="s">
        <v>483</v>
      </c>
      <c r="M29" s="657" t="s">
        <v>484</v>
      </c>
      <c r="N29" s="690"/>
    </row>
    <row r="30" spans="1:14" s="653" customFormat="1" ht="10.5" customHeight="1" x14ac:dyDescent="0.15">
      <c r="A30" s="667"/>
      <c r="B30" s="667"/>
      <c r="C30" s="2562" t="s">
        <v>578</v>
      </c>
      <c r="D30" s="2562" t="s">
        <v>572</v>
      </c>
      <c r="E30" s="691"/>
      <c r="F30" s="2560" t="s">
        <v>173</v>
      </c>
      <c r="G30" s="2560"/>
      <c r="H30" s="2560"/>
      <c r="I30" s="2560"/>
      <c r="J30" s="2560"/>
      <c r="K30" s="2560"/>
      <c r="L30" s="2560"/>
      <c r="M30" s="2560"/>
      <c r="N30" s="2560"/>
    </row>
    <row r="31" spans="1:14" s="653" customFormat="1" ht="10.5" customHeight="1" x14ac:dyDescent="0.15">
      <c r="A31" s="667"/>
      <c r="B31" s="667"/>
      <c r="C31" s="2563"/>
      <c r="D31" s="2563"/>
      <c r="E31" s="692"/>
      <c r="F31" s="692"/>
      <c r="G31" s="692"/>
      <c r="H31" s="692"/>
      <c r="I31" s="692"/>
      <c r="J31" s="692"/>
      <c r="K31" s="692"/>
      <c r="L31" s="692"/>
      <c r="M31" s="692"/>
      <c r="N31" s="693"/>
    </row>
    <row r="32" spans="1:14" s="653" customFormat="1" ht="10.5" customHeight="1" x14ac:dyDescent="0.15">
      <c r="A32" s="2571" t="s">
        <v>638</v>
      </c>
      <c r="B32" s="2571"/>
      <c r="C32" s="694"/>
      <c r="D32" s="253"/>
      <c r="E32" s="695"/>
      <c r="F32" s="695"/>
      <c r="G32" s="695"/>
      <c r="H32" s="695"/>
      <c r="I32" s="696"/>
      <c r="J32" s="695"/>
      <c r="K32" s="695"/>
      <c r="L32" s="695"/>
      <c r="M32" s="695"/>
      <c r="N32" s="697"/>
    </row>
    <row r="33" spans="1:14" s="653" customFormat="1" ht="21" customHeight="1" x14ac:dyDescent="0.15">
      <c r="A33" s="2071"/>
      <c r="B33" s="2072" t="s">
        <v>552</v>
      </c>
      <c r="C33" s="698"/>
      <c r="D33" s="249"/>
      <c r="E33" s="243"/>
      <c r="F33" s="243"/>
      <c r="G33" s="243"/>
      <c r="H33" s="243"/>
      <c r="I33" s="699"/>
      <c r="J33" s="243"/>
      <c r="K33" s="243"/>
      <c r="L33" s="243"/>
      <c r="M33" s="243"/>
      <c r="N33" s="700"/>
    </row>
    <row r="34" spans="1:14" s="653" customFormat="1" ht="10.5" customHeight="1" x14ac:dyDescent="0.15">
      <c r="A34" s="701"/>
      <c r="B34" s="702" t="s">
        <v>174</v>
      </c>
      <c r="C34" s="2181">
        <v>31709</v>
      </c>
      <c r="D34" s="2182">
        <v>31726</v>
      </c>
      <c r="E34" s="275">
        <f>D34-C34</f>
        <v>17</v>
      </c>
      <c r="F34" s="272">
        <v>-42</v>
      </c>
      <c r="G34" s="543">
        <v>-17</v>
      </c>
      <c r="H34" s="543">
        <v>-15</v>
      </c>
      <c r="I34" s="543">
        <v>36</v>
      </c>
      <c r="J34" s="545">
        <v>33</v>
      </c>
      <c r="K34" s="545">
        <v>21</v>
      </c>
      <c r="L34" s="545">
        <v>33</v>
      </c>
      <c r="M34" s="545">
        <v>-5</v>
      </c>
      <c r="N34" s="700"/>
    </row>
    <row r="35" spans="1:14" s="653" customFormat="1" ht="10.5" customHeight="1" x14ac:dyDescent="0.15">
      <c r="A35" s="703"/>
      <c r="B35" s="704" t="s">
        <v>175</v>
      </c>
      <c r="C35" s="2183">
        <v>3705</v>
      </c>
      <c r="D35" s="2184">
        <v>3683</v>
      </c>
      <c r="E35" s="601">
        <f>D35-C35</f>
        <v>-22</v>
      </c>
      <c r="F35" s="1171">
        <v>-46</v>
      </c>
      <c r="G35" s="599">
        <v>-37</v>
      </c>
      <c r="H35" s="599">
        <v>-35</v>
      </c>
      <c r="I35" s="599">
        <v>-24</v>
      </c>
      <c r="J35" s="599">
        <v>-10</v>
      </c>
      <c r="K35" s="599">
        <v>-9</v>
      </c>
      <c r="L35" s="599">
        <v>0</v>
      </c>
      <c r="M35" s="599">
        <v>-3</v>
      </c>
      <c r="N35" s="700"/>
    </row>
    <row r="36" spans="1:14" s="653" customFormat="1" ht="10.5" customHeight="1" x14ac:dyDescent="0.15">
      <c r="A36" s="703"/>
      <c r="B36" s="704" t="s">
        <v>176</v>
      </c>
      <c r="C36" s="2183">
        <v>5418</v>
      </c>
      <c r="D36" s="2185">
        <v>5406</v>
      </c>
      <c r="E36" s="601">
        <f>D36-C36</f>
        <v>-12</v>
      </c>
      <c r="F36" s="1171">
        <v>-24</v>
      </c>
      <c r="G36" s="599">
        <v>-27</v>
      </c>
      <c r="H36" s="599">
        <v>1</v>
      </c>
      <c r="I36" s="599">
        <v>7</v>
      </c>
      <c r="J36" s="543">
        <v>-12</v>
      </c>
      <c r="K36" s="543">
        <v>-12</v>
      </c>
      <c r="L36" s="543">
        <v>-14</v>
      </c>
      <c r="M36" s="543">
        <v>-12</v>
      </c>
      <c r="N36" s="700"/>
    </row>
    <row r="37" spans="1:14" s="653" customFormat="1" ht="10.5" customHeight="1" x14ac:dyDescent="0.15">
      <c r="A37" s="679"/>
      <c r="B37" s="680" t="s">
        <v>177</v>
      </c>
      <c r="C37" s="2186">
        <v>468</v>
      </c>
      <c r="D37" s="2187">
        <v>553</v>
      </c>
      <c r="E37" s="566">
        <f>D37-C37</f>
        <v>85</v>
      </c>
      <c r="F37" s="301">
        <v>94</v>
      </c>
      <c r="G37" s="564">
        <v>80</v>
      </c>
      <c r="H37" s="564">
        <v>107</v>
      </c>
      <c r="I37" s="564">
        <v>112</v>
      </c>
      <c r="J37" s="199">
        <v>105</v>
      </c>
      <c r="K37" s="199">
        <v>133</v>
      </c>
      <c r="L37" s="199">
        <v>160</v>
      </c>
      <c r="M37" s="199">
        <v>167</v>
      </c>
      <c r="N37" s="705"/>
    </row>
    <row r="38" spans="1:14" s="653" customFormat="1" ht="10.5" customHeight="1" x14ac:dyDescent="0.15">
      <c r="A38" s="706"/>
      <c r="B38" s="706"/>
      <c r="C38" s="296">
        <f t="shared" ref="C38:H38" si="3">SUM(C34:C37)</f>
        <v>41300</v>
      </c>
      <c r="D38" s="577">
        <f t="shared" si="3"/>
        <v>41368</v>
      </c>
      <c r="E38" s="577">
        <f t="shared" si="3"/>
        <v>68</v>
      </c>
      <c r="F38" s="294">
        <f t="shared" si="3"/>
        <v>-18</v>
      </c>
      <c r="G38" s="578">
        <f t="shared" si="3"/>
        <v>-1</v>
      </c>
      <c r="H38" s="578">
        <f t="shared" si="3"/>
        <v>58</v>
      </c>
      <c r="I38" s="578">
        <f t="shared" ref="I38:M38" si="4">SUM(I34:I37)</f>
        <v>131</v>
      </c>
      <c r="J38" s="578">
        <f t="shared" si="4"/>
        <v>116</v>
      </c>
      <c r="K38" s="578">
        <f t="shared" si="4"/>
        <v>133</v>
      </c>
      <c r="L38" s="578">
        <f t="shared" si="4"/>
        <v>179</v>
      </c>
      <c r="M38" s="578">
        <f t="shared" si="4"/>
        <v>147</v>
      </c>
      <c r="N38" s="707"/>
    </row>
    <row r="39" spans="1:14" s="653" customFormat="1" ht="9.9499999999999993" customHeight="1" x14ac:dyDescent="0.15">
      <c r="A39" s="708"/>
      <c r="B39" s="708"/>
      <c r="C39" s="235"/>
      <c r="D39" s="235"/>
      <c r="E39" s="235"/>
      <c r="F39" s="235"/>
      <c r="G39" s="235"/>
      <c r="H39" s="235"/>
      <c r="I39" s="235"/>
      <c r="J39" s="235"/>
      <c r="K39" s="235"/>
      <c r="L39" s="235"/>
      <c r="M39" s="235"/>
      <c r="N39" s="235"/>
    </row>
    <row r="40" spans="1:14" ht="17.25" customHeight="1" x14ac:dyDescent="0.2">
      <c r="A40" s="2332" t="s">
        <v>178</v>
      </c>
      <c r="B40" s="2332"/>
      <c r="C40" s="2573"/>
      <c r="D40" s="2573"/>
      <c r="E40" s="2573"/>
      <c r="F40" s="2573"/>
      <c r="G40" s="2573"/>
      <c r="H40" s="2573"/>
      <c r="I40" s="2573"/>
      <c r="J40" s="2573"/>
      <c r="K40" s="2573"/>
      <c r="L40" s="2573"/>
      <c r="M40" s="2573"/>
      <c r="N40" s="2573"/>
    </row>
    <row r="41" spans="1:14" s="653" customFormat="1" ht="8.25" customHeight="1" x14ac:dyDescent="0.15">
      <c r="A41" s="709"/>
      <c r="B41" s="709"/>
      <c r="C41" s="687"/>
      <c r="D41" s="687"/>
      <c r="E41" s="687"/>
      <c r="F41" s="687"/>
      <c r="G41" s="687"/>
      <c r="H41" s="687"/>
      <c r="I41" s="687"/>
      <c r="J41" s="687"/>
      <c r="K41" s="687"/>
      <c r="L41" s="687"/>
      <c r="M41" s="687"/>
      <c r="N41" s="687"/>
    </row>
    <row r="42" spans="1:14" s="653" customFormat="1" ht="10.5" customHeight="1" x14ac:dyDescent="0.15">
      <c r="A42" s="2561" t="s">
        <v>480</v>
      </c>
      <c r="B42" s="2561"/>
      <c r="C42" s="654" t="s">
        <v>726</v>
      </c>
      <c r="D42" s="655"/>
      <c r="E42" s="656" t="s">
        <v>726</v>
      </c>
      <c r="F42" s="657" t="s">
        <v>662</v>
      </c>
      <c r="G42" s="657" t="s">
        <v>633</v>
      </c>
      <c r="H42" s="657" t="s">
        <v>580</v>
      </c>
      <c r="I42" s="657" t="s">
        <v>225</v>
      </c>
      <c r="J42" s="657" t="s">
        <v>481</v>
      </c>
      <c r="K42" s="657" t="s">
        <v>482</v>
      </c>
      <c r="L42" s="657" t="s">
        <v>483</v>
      </c>
      <c r="M42" s="657" t="s">
        <v>484</v>
      </c>
      <c r="N42" s="690"/>
    </row>
    <row r="43" spans="1:14" s="653" customFormat="1" ht="10.5" customHeight="1" x14ac:dyDescent="0.15">
      <c r="A43" s="710"/>
      <c r="B43" s="710"/>
      <c r="C43" s="2569" t="s">
        <v>568</v>
      </c>
      <c r="D43" s="2569" t="s">
        <v>569</v>
      </c>
      <c r="E43" s="711"/>
      <c r="F43" s="2574" t="s">
        <v>179</v>
      </c>
      <c r="G43" s="2574"/>
      <c r="H43" s="2574"/>
      <c r="I43" s="2574"/>
      <c r="J43" s="2574"/>
      <c r="K43" s="2574"/>
      <c r="L43" s="2574"/>
      <c r="M43" s="2574"/>
      <c r="N43" s="2574"/>
    </row>
    <row r="44" spans="1:14" s="653" customFormat="1" ht="10.5" customHeight="1" x14ac:dyDescent="0.15">
      <c r="A44" s="710"/>
      <c r="B44" s="710"/>
      <c r="C44" s="2570"/>
      <c r="D44" s="2570"/>
      <c r="E44" s="712"/>
      <c r="F44" s="712"/>
      <c r="G44" s="712"/>
      <c r="H44" s="713"/>
      <c r="I44" s="713"/>
      <c r="J44" s="713"/>
      <c r="K44" s="713"/>
      <c r="L44" s="713"/>
      <c r="M44" s="713"/>
      <c r="N44" s="309"/>
    </row>
    <row r="45" spans="1:14" s="653" customFormat="1" ht="10.5" customHeight="1" x14ac:dyDescent="0.15">
      <c r="A45" s="2572" t="s">
        <v>180</v>
      </c>
      <c r="B45" s="2572"/>
      <c r="C45" s="2188">
        <v>19596</v>
      </c>
      <c r="D45" s="2189">
        <v>21938</v>
      </c>
      <c r="E45" s="2190">
        <f>C45-D45</f>
        <v>-2342</v>
      </c>
      <c r="F45" s="714">
        <v>114</v>
      </c>
      <c r="G45" s="714">
        <v>-904</v>
      </c>
      <c r="H45" s="714">
        <v>346</v>
      </c>
      <c r="I45" s="714">
        <v>-601</v>
      </c>
      <c r="J45" s="714">
        <v>77</v>
      </c>
      <c r="K45" s="714">
        <v>-1461</v>
      </c>
      <c r="L45" s="714">
        <v>262</v>
      </c>
      <c r="M45" s="714">
        <v>-127</v>
      </c>
      <c r="N45" s="715"/>
    </row>
    <row r="46" spans="1:14" s="653" customFormat="1" ht="10.5" customHeight="1" x14ac:dyDescent="0.15">
      <c r="A46" s="2567" t="s">
        <v>181</v>
      </c>
      <c r="B46" s="2567"/>
      <c r="C46" s="2186">
        <v>1578</v>
      </c>
      <c r="D46" s="2191">
        <v>1399</v>
      </c>
      <c r="E46" s="641">
        <f>C46-D46</f>
        <v>179</v>
      </c>
      <c r="F46" s="374">
        <v>344</v>
      </c>
      <c r="G46" s="374">
        <v>1131</v>
      </c>
      <c r="H46" s="374">
        <v>1297</v>
      </c>
      <c r="I46" s="374">
        <v>814</v>
      </c>
      <c r="J46" s="301">
        <v>994</v>
      </c>
      <c r="K46" s="301">
        <v>-320</v>
      </c>
      <c r="L46" s="301">
        <v>1005</v>
      </c>
      <c r="M46" s="301">
        <v>-1899</v>
      </c>
      <c r="N46" s="307"/>
    </row>
    <row r="47" spans="1:14" s="653" customFormat="1" ht="11.25" customHeight="1" x14ac:dyDescent="0.15">
      <c r="A47" s="2568" t="s">
        <v>807</v>
      </c>
      <c r="B47" s="2568"/>
      <c r="C47" s="296">
        <f t="shared" ref="C47:H47" si="5">SUM(C45:C46)</f>
        <v>21174</v>
      </c>
      <c r="D47" s="577">
        <f t="shared" si="5"/>
        <v>23337</v>
      </c>
      <c r="E47" s="577">
        <f t="shared" si="5"/>
        <v>-2163</v>
      </c>
      <c r="F47" s="294">
        <f t="shared" si="5"/>
        <v>458</v>
      </c>
      <c r="G47" s="294">
        <f t="shared" si="5"/>
        <v>227</v>
      </c>
      <c r="H47" s="294">
        <f t="shared" si="5"/>
        <v>1643</v>
      </c>
      <c r="I47" s="294">
        <f t="shared" ref="I47:M47" si="6">SUM(I45:I46)</f>
        <v>213</v>
      </c>
      <c r="J47" s="294">
        <f t="shared" si="6"/>
        <v>1071</v>
      </c>
      <c r="K47" s="294">
        <f t="shared" si="6"/>
        <v>-1781</v>
      </c>
      <c r="L47" s="294">
        <f t="shared" si="6"/>
        <v>1267</v>
      </c>
      <c r="M47" s="294">
        <f t="shared" si="6"/>
        <v>-2026</v>
      </c>
      <c r="N47" s="716"/>
    </row>
    <row r="48" spans="1:14" s="653" customFormat="1" ht="4.5" customHeight="1" x14ac:dyDescent="0.15">
      <c r="A48" s="2575"/>
      <c r="B48" s="2575"/>
      <c r="C48" s="2575"/>
      <c r="D48" s="2575"/>
      <c r="E48" s="2575"/>
      <c r="F48" s="2575"/>
      <c r="G48" s="2575"/>
      <c r="H48" s="2575"/>
      <c r="I48" s="2575"/>
      <c r="J48" s="2575"/>
      <c r="K48" s="2575"/>
      <c r="L48" s="2575"/>
      <c r="M48" s="2575"/>
      <c r="N48" s="2575"/>
    </row>
    <row r="49" spans="1:14" ht="9.9499999999999993" customHeight="1" x14ac:dyDescent="0.2">
      <c r="A49" s="2192" t="s">
        <v>803</v>
      </c>
      <c r="B49" s="2564" t="s">
        <v>793</v>
      </c>
      <c r="C49" s="2564"/>
      <c r="D49" s="2564"/>
      <c r="E49" s="2564"/>
      <c r="F49" s="2564"/>
      <c r="G49" s="2564"/>
      <c r="H49" s="2564"/>
      <c r="I49" s="2564"/>
      <c r="J49" s="2564"/>
      <c r="K49" s="2564"/>
      <c r="L49" s="2564"/>
      <c r="M49" s="2564"/>
      <c r="N49" s="2564"/>
    </row>
    <row r="50" spans="1:14" ht="9.9499999999999993" customHeight="1" x14ac:dyDescent="0.2"/>
  </sheetData>
  <mergeCells count="24">
    <mergeCell ref="B49:N49"/>
    <mergeCell ref="Q1"/>
    <mergeCell ref="R1"/>
    <mergeCell ref="A46:B46"/>
    <mergeCell ref="A47:B47"/>
    <mergeCell ref="C43:C44"/>
    <mergeCell ref="D43:D44"/>
    <mergeCell ref="D6:D7"/>
    <mergeCell ref="A32:B32"/>
    <mergeCell ref="A45:B45"/>
    <mergeCell ref="A40:N40"/>
    <mergeCell ref="F43:N43"/>
    <mergeCell ref="A42:B42"/>
    <mergeCell ref="A48:N48"/>
    <mergeCell ref="A1:N1"/>
    <mergeCell ref="F6:N6"/>
    <mergeCell ref="A27:N27"/>
    <mergeCell ref="F30:N30"/>
    <mergeCell ref="A3:B3"/>
    <mergeCell ref="A29:B29"/>
    <mergeCell ref="C30:C31"/>
    <mergeCell ref="D30:D31"/>
    <mergeCell ref="A8:B8"/>
    <mergeCell ref="A17:B17"/>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4" min="4" max="54"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zoomScaleNormal="100" zoomScaleSheetLayoutView="100" workbookViewId="0">
      <selection activeCell="B37" sqref="B37:Q37"/>
    </sheetView>
  </sheetViews>
  <sheetFormatPr defaultColWidth="7" defaultRowHeight="12.75" x14ac:dyDescent="0.2"/>
  <cols>
    <col min="1" max="1" width="2.140625" style="643" customWidth="1"/>
    <col min="2" max="2" width="54.28515625" style="643" customWidth="1"/>
    <col min="3" max="3" width="8.42578125" style="644" customWidth="1"/>
    <col min="4" max="4" width="7.140625" style="645" customWidth="1"/>
    <col min="5" max="11" width="7.140625" style="520" customWidth="1"/>
    <col min="12" max="12" width="1.28515625" style="520" customWidth="1"/>
    <col min="13" max="13" width="1.42578125" style="646" customWidth="1"/>
    <col min="14" max="14" width="1.28515625" style="645" customWidth="1"/>
    <col min="15" max="16" width="7.140625" style="647" customWidth="1"/>
    <col min="17" max="17" width="1.28515625" style="520" customWidth="1"/>
    <col min="18" max="18" width="7" style="520" customWidth="1"/>
    <col min="19" max="19" width="8.42578125" style="520" customWidth="1"/>
    <col min="20" max="20" width="7" style="521" customWidth="1"/>
    <col min="21" max="21" width="7" style="520" customWidth="1"/>
    <col min="22" max="16384" width="7" style="520"/>
  </cols>
  <sheetData>
    <row r="1" spans="1:17" s="1984" customFormat="1" ht="15.75" customHeight="1" x14ac:dyDescent="0.25">
      <c r="A1" s="2315" t="s">
        <v>661</v>
      </c>
      <c r="B1" s="2315"/>
      <c r="C1" s="2315"/>
      <c r="D1" s="2315"/>
      <c r="E1" s="2315"/>
      <c r="F1" s="2315"/>
      <c r="G1" s="2315"/>
      <c r="H1" s="2315"/>
      <c r="I1" s="2315"/>
      <c r="J1" s="2315"/>
      <c r="K1" s="2315"/>
      <c r="L1" s="2315"/>
      <c r="M1" s="2315"/>
      <c r="N1" s="2315"/>
      <c r="O1" s="2315"/>
      <c r="P1" s="2315"/>
      <c r="Q1" s="2315"/>
    </row>
    <row r="2" spans="1:17" ht="8.4499999999999993" customHeight="1" x14ac:dyDescent="0.2">
      <c r="A2" s="522"/>
      <c r="B2" s="522"/>
      <c r="C2" s="523"/>
      <c r="D2" s="523"/>
      <c r="E2" s="523"/>
      <c r="F2" s="523"/>
      <c r="G2" s="523"/>
      <c r="H2" s="523"/>
      <c r="I2" s="523"/>
      <c r="J2" s="523"/>
      <c r="K2" s="523"/>
      <c r="L2" s="523"/>
      <c r="M2" s="523"/>
      <c r="N2" s="523"/>
      <c r="O2" s="523"/>
      <c r="P2" s="523"/>
      <c r="Q2" s="524"/>
    </row>
    <row r="3" spans="1:17" ht="11.25" customHeight="1" x14ac:dyDescent="0.2">
      <c r="A3" s="2354" t="s">
        <v>480</v>
      </c>
      <c r="B3" s="2354"/>
      <c r="C3" s="402"/>
      <c r="D3" s="525"/>
      <c r="E3" s="525"/>
      <c r="F3" s="525"/>
      <c r="G3" s="525"/>
      <c r="H3" s="525"/>
      <c r="I3" s="525"/>
      <c r="J3" s="525"/>
      <c r="K3" s="525"/>
      <c r="L3" s="526"/>
      <c r="M3" s="527"/>
      <c r="N3" s="399"/>
      <c r="O3" s="403" t="s">
        <v>584</v>
      </c>
      <c r="P3" s="403" t="s">
        <v>22</v>
      </c>
      <c r="Q3" s="528"/>
    </row>
    <row r="4" spans="1:17" ht="11.25" customHeight="1" x14ac:dyDescent="0.2">
      <c r="A4" s="529"/>
      <c r="B4" s="529"/>
      <c r="C4" s="406" t="s">
        <v>726</v>
      </c>
      <c r="D4" s="407" t="s">
        <v>662</v>
      </c>
      <c r="E4" s="407" t="s">
        <v>633</v>
      </c>
      <c r="F4" s="407" t="s">
        <v>580</v>
      </c>
      <c r="G4" s="407" t="s">
        <v>225</v>
      </c>
      <c r="H4" s="407" t="s">
        <v>481</v>
      </c>
      <c r="I4" s="407" t="s">
        <v>482</v>
      </c>
      <c r="J4" s="407" t="s">
        <v>483</v>
      </c>
      <c r="K4" s="407" t="s">
        <v>484</v>
      </c>
      <c r="L4" s="408"/>
      <c r="M4" s="401"/>
      <c r="N4" s="530"/>
      <c r="O4" s="407" t="s">
        <v>23</v>
      </c>
      <c r="P4" s="407" t="s">
        <v>23</v>
      </c>
      <c r="Q4" s="531"/>
    </row>
    <row r="5" spans="1:17" ht="11.25" customHeight="1" x14ac:dyDescent="0.2">
      <c r="A5" s="415"/>
      <c r="B5" s="415"/>
      <c r="C5" s="532"/>
      <c r="D5" s="2062"/>
      <c r="E5" s="2062"/>
      <c r="F5" s="2062"/>
      <c r="G5" s="2062"/>
      <c r="H5" s="2062"/>
      <c r="I5" s="2062"/>
      <c r="J5" s="2062"/>
      <c r="K5" s="2062"/>
      <c r="L5" s="532"/>
      <c r="M5" s="533"/>
      <c r="N5" s="532"/>
      <c r="O5" s="534"/>
      <c r="P5" s="534"/>
      <c r="Q5" s="535"/>
    </row>
    <row r="6" spans="1:17" ht="11.25" customHeight="1" x14ac:dyDescent="0.2">
      <c r="A6" s="2316" t="s">
        <v>503</v>
      </c>
      <c r="B6" s="2316"/>
      <c r="C6" s="536"/>
      <c r="D6" s="537"/>
      <c r="E6" s="537"/>
      <c r="F6" s="537"/>
      <c r="G6" s="537"/>
      <c r="H6" s="537"/>
      <c r="I6" s="537"/>
      <c r="J6" s="537"/>
      <c r="K6" s="537"/>
      <c r="L6" s="538"/>
      <c r="M6" s="533"/>
      <c r="N6" s="539"/>
      <c r="O6" s="533"/>
      <c r="P6" s="533"/>
      <c r="Q6" s="540"/>
    </row>
    <row r="7" spans="1:17" ht="11.25" customHeight="1" x14ac:dyDescent="0.2">
      <c r="A7" s="541"/>
      <c r="B7" s="542" t="s">
        <v>224</v>
      </c>
      <c r="C7" s="271">
        <v>2579</v>
      </c>
      <c r="D7" s="272">
        <v>2587</v>
      </c>
      <c r="E7" s="272">
        <v>2565</v>
      </c>
      <c r="F7" s="276">
        <v>2449</v>
      </c>
      <c r="G7" s="276">
        <v>2492</v>
      </c>
      <c r="H7" s="543">
        <v>2441</v>
      </c>
      <c r="I7" s="543">
        <v>2372</v>
      </c>
      <c r="J7" s="543">
        <v>2257</v>
      </c>
      <c r="K7" s="543">
        <v>2626</v>
      </c>
      <c r="L7" s="544"/>
      <c r="M7" s="545"/>
      <c r="N7" s="546"/>
      <c r="O7" s="543">
        <v>10093</v>
      </c>
      <c r="P7" s="543">
        <v>9696</v>
      </c>
      <c r="Q7" s="547"/>
    </row>
    <row r="8" spans="1:17" ht="12" customHeight="1" x14ac:dyDescent="0.2">
      <c r="A8" s="548"/>
      <c r="B8" s="549" t="s">
        <v>794</v>
      </c>
      <c r="C8" s="271">
        <v>240</v>
      </c>
      <c r="D8" s="272">
        <v>190</v>
      </c>
      <c r="E8" s="272">
        <v>201</v>
      </c>
      <c r="F8" s="272">
        <v>200</v>
      </c>
      <c r="G8" s="272">
        <v>184</v>
      </c>
      <c r="H8" s="272">
        <v>191</v>
      </c>
      <c r="I8" s="543">
        <v>185</v>
      </c>
      <c r="J8" s="543">
        <v>199</v>
      </c>
      <c r="K8" s="543">
        <v>200</v>
      </c>
      <c r="L8" s="544"/>
      <c r="M8" s="545"/>
      <c r="N8" s="546"/>
      <c r="O8" s="543">
        <v>775</v>
      </c>
      <c r="P8" s="543">
        <v>775</v>
      </c>
      <c r="Q8" s="547"/>
    </row>
    <row r="9" spans="1:17" ht="12" customHeight="1" x14ac:dyDescent="0.2">
      <c r="A9" s="548"/>
      <c r="B9" s="549" t="s">
        <v>795</v>
      </c>
      <c r="C9" s="2141">
        <v>11</v>
      </c>
      <c r="D9" s="550">
        <v>8</v>
      </c>
      <c r="E9" s="550">
        <v>-5</v>
      </c>
      <c r="F9" s="550">
        <v>4</v>
      </c>
      <c r="G9" s="550">
        <v>-35</v>
      </c>
      <c r="H9" s="550">
        <v>2</v>
      </c>
      <c r="I9" s="551">
        <v>2</v>
      </c>
      <c r="J9" s="551">
        <v>-4</v>
      </c>
      <c r="K9" s="551">
        <v>6</v>
      </c>
      <c r="L9" s="552"/>
      <c r="M9" s="545"/>
      <c r="N9" s="553"/>
      <c r="O9" s="554">
        <v>-28</v>
      </c>
      <c r="P9" s="554">
        <v>6</v>
      </c>
      <c r="Q9" s="555"/>
    </row>
    <row r="10" spans="1:17" ht="11.25" customHeight="1" x14ac:dyDescent="0.2">
      <c r="A10" s="556"/>
      <c r="B10" s="549" t="s">
        <v>770</v>
      </c>
      <c r="C10" s="271">
        <f>SUM(C8:C9)</f>
        <v>251</v>
      </c>
      <c r="D10" s="272">
        <f>SUM(D8:D9)</f>
        <v>198</v>
      </c>
      <c r="E10" s="272">
        <f>SUM(E8:E9)</f>
        <v>196</v>
      </c>
      <c r="F10" s="276">
        <f>SUM(F8:F9)</f>
        <v>204</v>
      </c>
      <c r="G10" s="276">
        <f t="shared" ref="G10:K10" si="0">SUM(G8:G9)</f>
        <v>149</v>
      </c>
      <c r="H10" s="276">
        <f t="shared" si="0"/>
        <v>193</v>
      </c>
      <c r="I10" s="276">
        <f t="shared" si="0"/>
        <v>187</v>
      </c>
      <c r="J10" s="276">
        <f t="shared" si="0"/>
        <v>195</v>
      </c>
      <c r="K10" s="276">
        <f t="shared" si="0"/>
        <v>206</v>
      </c>
      <c r="L10" s="544"/>
      <c r="M10" s="545"/>
      <c r="N10" s="546"/>
      <c r="O10" s="276">
        <f t="shared" ref="O10" si="1">SUM(O8:O9)</f>
        <v>747</v>
      </c>
      <c r="P10" s="276">
        <f t="shared" ref="P10" si="2">SUM(P8:P9)</f>
        <v>781</v>
      </c>
      <c r="Q10" s="547"/>
    </row>
    <row r="11" spans="1:17" ht="11.25" customHeight="1" x14ac:dyDescent="0.2">
      <c r="A11" s="548"/>
      <c r="B11" s="2218" t="s">
        <v>488</v>
      </c>
      <c r="C11" s="2137">
        <v>1440</v>
      </c>
      <c r="D11" s="558">
        <v>1217</v>
      </c>
      <c r="E11" s="558">
        <v>1218</v>
      </c>
      <c r="F11" s="559">
        <v>1202</v>
      </c>
      <c r="G11" s="559">
        <v>1209</v>
      </c>
      <c r="H11" s="551">
        <v>1278</v>
      </c>
      <c r="I11" s="551">
        <v>1195</v>
      </c>
      <c r="J11" s="551">
        <v>1169</v>
      </c>
      <c r="K11" s="551">
        <v>1148</v>
      </c>
      <c r="L11" s="560"/>
      <c r="M11" s="561"/>
      <c r="N11" s="562"/>
      <c r="O11" s="554">
        <v>4846</v>
      </c>
      <c r="P11" s="554">
        <v>4790</v>
      </c>
      <c r="Q11" s="555"/>
    </row>
    <row r="12" spans="1:17" ht="11.25" customHeight="1" x14ac:dyDescent="0.2">
      <c r="A12" s="556"/>
      <c r="B12" s="2221" t="s">
        <v>504</v>
      </c>
      <c r="C12" s="271">
        <f>C7-C10-C11</f>
        <v>888</v>
      </c>
      <c r="D12" s="272">
        <f>D7-D10-D11</f>
        <v>1172</v>
      </c>
      <c r="E12" s="272">
        <f>E7-E10-E11</f>
        <v>1151</v>
      </c>
      <c r="F12" s="276">
        <f>F7-F10-F11</f>
        <v>1043</v>
      </c>
      <c r="G12" s="276">
        <f t="shared" ref="G12:K12" si="3">G7-G10-G11</f>
        <v>1134</v>
      </c>
      <c r="H12" s="276">
        <f t="shared" si="3"/>
        <v>970</v>
      </c>
      <c r="I12" s="276">
        <f t="shared" si="3"/>
        <v>990</v>
      </c>
      <c r="J12" s="276">
        <f t="shared" si="3"/>
        <v>893</v>
      </c>
      <c r="K12" s="276">
        <f t="shared" si="3"/>
        <v>1272</v>
      </c>
      <c r="L12" s="544"/>
      <c r="M12" s="545"/>
      <c r="N12" s="546"/>
      <c r="O12" s="543">
        <f t="shared" ref="O12" si="4">O7-O10-O11</f>
        <v>4500</v>
      </c>
      <c r="P12" s="543">
        <f t="shared" ref="P12" si="5">P7-P10-P11</f>
        <v>4125</v>
      </c>
      <c r="Q12" s="547"/>
    </row>
    <row r="13" spans="1:17" ht="11.25" customHeight="1" x14ac:dyDescent="0.2">
      <c r="A13" s="556"/>
      <c r="B13" s="2221" t="s">
        <v>490</v>
      </c>
      <c r="C13" s="2138">
        <v>236</v>
      </c>
      <c r="D13" s="301">
        <v>315</v>
      </c>
      <c r="E13" s="301">
        <v>308</v>
      </c>
      <c r="F13" s="563">
        <v>278</v>
      </c>
      <c r="G13" s="563">
        <v>301</v>
      </c>
      <c r="H13" s="564">
        <v>256</v>
      </c>
      <c r="I13" s="564">
        <v>263</v>
      </c>
      <c r="J13" s="564">
        <v>238</v>
      </c>
      <c r="K13" s="564">
        <v>311</v>
      </c>
      <c r="L13" s="544"/>
      <c r="M13" s="545"/>
      <c r="N13" s="565"/>
      <c r="O13" s="564">
        <v>1202</v>
      </c>
      <c r="P13" s="564">
        <v>1068</v>
      </c>
      <c r="Q13" s="547"/>
    </row>
    <row r="14" spans="1:17" ht="11.25" customHeight="1" x14ac:dyDescent="0.2">
      <c r="A14" s="2356" t="s">
        <v>491</v>
      </c>
      <c r="B14" s="2356"/>
      <c r="C14" s="2139">
        <f>C12-C13</f>
        <v>652</v>
      </c>
      <c r="D14" s="2063">
        <f>D12-D13</f>
        <v>857</v>
      </c>
      <c r="E14" s="2063">
        <f>E12-E13</f>
        <v>843</v>
      </c>
      <c r="F14" s="2064">
        <f>F12-F13</f>
        <v>765</v>
      </c>
      <c r="G14" s="2064">
        <f t="shared" ref="G14:K14" si="6">G12-G13</f>
        <v>833</v>
      </c>
      <c r="H14" s="2064">
        <f t="shared" si="6"/>
        <v>714</v>
      </c>
      <c r="I14" s="2064">
        <f t="shared" si="6"/>
        <v>727</v>
      </c>
      <c r="J14" s="2064">
        <f t="shared" si="6"/>
        <v>655</v>
      </c>
      <c r="K14" s="2064">
        <f t="shared" si="6"/>
        <v>961</v>
      </c>
      <c r="L14" s="568"/>
      <c r="M14" s="561"/>
      <c r="N14" s="569"/>
      <c r="O14" s="570">
        <f t="shared" ref="O14" si="7">O12-O13</f>
        <v>3298</v>
      </c>
      <c r="P14" s="570">
        <f t="shared" ref="P14" si="8">P12-P13</f>
        <v>3057</v>
      </c>
      <c r="Q14" s="571"/>
    </row>
    <row r="15" spans="1:17" ht="11.25" customHeight="1" x14ac:dyDescent="0.2">
      <c r="A15" s="2357" t="s">
        <v>494</v>
      </c>
      <c r="B15" s="2357"/>
      <c r="C15" s="2137">
        <f>C14</f>
        <v>652</v>
      </c>
      <c r="D15" s="558">
        <f>D14</f>
        <v>857</v>
      </c>
      <c r="E15" s="558">
        <f>E14</f>
        <v>843</v>
      </c>
      <c r="F15" s="559">
        <f>F14</f>
        <v>765</v>
      </c>
      <c r="G15" s="559">
        <f t="shared" ref="G15:K15" si="9">G14</f>
        <v>833</v>
      </c>
      <c r="H15" s="559">
        <f t="shared" si="9"/>
        <v>714</v>
      </c>
      <c r="I15" s="559">
        <f t="shared" si="9"/>
        <v>727</v>
      </c>
      <c r="J15" s="559">
        <f t="shared" si="9"/>
        <v>655</v>
      </c>
      <c r="K15" s="559">
        <f t="shared" si="9"/>
        <v>961</v>
      </c>
      <c r="L15" s="573"/>
      <c r="M15" s="561"/>
      <c r="N15" s="574"/>
      <c r="O15" s="575">
        <f t="shared" ref="O15" si="10">O14</f>
        <v>3298</v>
      </c>
      <c r="P15" s="575">
        <f t="shared" ref="P15" si="11">P14</f>
        <v>3057</v>
      </c>
      <c r="Q15" s="576"/>
    </row>
    <row r="16" spans="1:17" ht="11.25" customHeight="1" x14ac:dyDescent="0.2">
      <c r="A16" s="415"/>
      <c r="B16" s="415"/>
      <c r="C16" s="577"/>
      <c r="D16" s="2029"/>
      <c r="E16" s="2029"/>
      <c r="F16" s="2051"/>
      <c r="G16" s="2051"/>
      <c r="H16" s="2065"/>
      <c r="I16" s="2065"/>
      <c r="J16" s="2065"/>
      <c r="K16" s="2065"/>
      <c r="L16" s="578"/>
      <c r="M16" s="545"/>
      <c r="N16" s="578"/>
      <c r="O16" s="578"/>
      <c r="P16" s="578"/>
      <c r="Q16" s="579"/>
    </row>
    <row r="17" spans="1:17" ht="11.25" customHeight="1" x14ac:dyDescent="0.2">
      <c r="A17" s="2316" t="s">
        <v>224</v>
      </c>
      <c r="B17" s="2316"/>
      <c r="C17" s="2140"/>
      <c r="D17" s="580"/>
      <c r="E17" s="580"/>
      <c r="F17" s="581"/>
      <c r="G17" s="581"/>
      <c r="H17" s="561"/>
      <c r="I17" s="561"/>
      <c r="J17" s="561"/>
      <c r="K17" s="561"/>
      <c r="L17" s="582"/>
      <c r="M17" s="561"/>
      <c r="N17" s="583"/>
      <c r="O17" s="561"/>
      <c r="P17" s="561"/>
      <c r="Q17" s="584"/>
    </row>
    <row r="18" spans="1:17" ht="11.25" customHeight="1" x14ac:dyDescent="0.2">
      <c r="A18" s="585"/>
      <c r="B18" s="2218" t="s">
        <v>420</v>
      </c>
      <c r="C18" s="271">
        <v>1844</v>
      </c>
      <c r="D18" s="272">
        <v>1835</v>
      </c>
      <c r="E18" s="272">
        <v>1831</v>
      </c>
      <c r="F18" s="276">
        <v>1724</v>
      </c>
      <c r="G18" s="276">
        <v>1748</v>
      </c>
      <c r="H18" s="543">
        <v>1727</v>
      </c>
      <c r="I18" s="543">
        <v>1680</v>
      </c>
      <c r="J18" s="543">
        <v>1574</v>
      </c>
      <c r="K18" s="543">
        <v>1620</v>
      </c>
      <c r="L18" s="544"/>
      <c r="M18" s="545"/>
      <c r="N18" s="546"/>
      <c r="O18" s="543">
        <v>7138</v>
      </c>
      <c r="P18" s="543">
        <v>6601</v>
      </c>
      <c r="Q18" s="547"/>
    </row>
    <row r="19" spans="1:17" ht="11.25" customHeight="1" x14ac:dyDescent="0.2">
      <c r="A19" s="556"/>
      <c r="B19" s="2218" t="s">
        <v>505</v>
      </c>
      <c r="C19" s="271">
        <v>647</v>
      </c>
      <c r="D19" s="272">
        <v>653</v>
      </c>
      <c r="E19" s="272">
        <v>636</v>
      </c>
      <c r="F19" s="276">
        <v>630</v>
      </c>
      <c r="G19" s="276">
        <v>644</v>
      </c>
      <c r="H19" s="543">
        <v>619</v>
      </c>
      <c r="I19" s="543">
        <v>596</v>
      </c>
      <c r="J19" s="543">
        <v>591</v>
      </c>
      <c r="K19" s="543">
        <v>916</v>
      </c>
      <c r="L19" s="544"/>
      <c r="M19" s="545"/>
      <c r="N19" s="586"/>
      <c r="O19" s="543">
        <v>2563</v>
      </c>
      <c r="P19" s="543">
        <v>2722</v>
      </c>
      <c r="Q19" s="547"/>
    </row>
    <row r="20" spans="1:17" ht="12" customHeight="1" x14ac:dyDescent="0.2">
      <c r="A20" s="556"/>
      <c r="B20" s="2218" t="s">
        <v>796</v>
      </c>
      <c r="C20" s="2138">
        <v>88</v>
      </c>
      <c r="D20" s="301">
        <v>99</v>
      </c>
      <c r="E20" s="301">
        <v>98</v>
      </c>
      <c r="F20" s="563">
        <v>95</v>
      </c>
      <c r="G20" s="563">
        <v>100</v>
      </c>
      <c r="H20" s="564">
        <v>95</v>
      </c>
      <c r="I20" s="564">
        <v>96</v>
      </c>
      <c r="J20" s="564">
        <v>92</v>
      </c>
      <c r="K20" s="564">
        <v>90</v>
      </c>
      <c r="L20" s="587"/>
      <c r="M20" s="545"/>
      <c r="N20" s="565"/>
      <c r="O20" s="564">
        <v>392</v>
      </c>
      <c r="P20" s="564">
        <v>373</v>
      </c>
      <c r="Q20" s="547"/>
    </row>
    <row r="21" spans="1:17" ht="11.25" customHeight="1" x14ac:dyDescent="0.2">
      <c r="A21" s="588"/>
      <c r="B21" s="589"/>
      <c r="C21" s="296">
        <f>SUM(C18:C20)</f>
        <v>2579</v>
      </c>
      <c r="D21" s="2029">
        <f>SUM(D18:D20)</f>
        <v>2587</v>
      </c>
      <c r="E21" s="2029">
        <f>SUM(E18:E20)</f>
        <v>2565</v>
      </c>
      <c r="F21" s="2051">
        <f>SUM(F18:F20)</f>
        <v>2449</v>
      </c>
      <c r="G21" s="2051">
        <f t="shared" ref="G21:K21" si="12">SUM(G18:G20)</f>
        <v>2492</v>
      </c>
      <c r="H21" s="2051">
        <f t="shared" si="12"/>
        <v>2441</v>
      </c>
      <c r="I21" s="2051">
        <f t="shared" si="12"/>
        <v>2372</v>
      </c>
      <c r="J21" s="2051">
        <f t="shared" si="12"/>
        <v>2257</v>
      </c>
      <c r="K21" s="2051">
        <f t="shared" si="12"/>
        <v>2626</v>
      </c>
      <c r="L21" s="590"/>
      <c r="M21" s="545"/>
      <c r="N21" s="591"/>
      <c r="O21" s="578">
        <f t="shared" ref="O21" si="13">SUM(O18:O20)</f>
        <v>10093</v>
      </c>
      <c r="P21" s="578">
        <f t="shared" ref="P21" si="14">SUM(P18:P20)</f>
        <v>9696</v>
      </c>
      <c r="Q21" s="571"/>
    </row>
    <row r="22" spans="1:17" ht="11.25" customHeight="1" x14ac:dyDescent="0.2">
      <c r="A22" s="2219"/>
      <c r="B22" s="2219"/>
      <c r="C22" s="487"/>
      <c r="D22" s="550"/>
      <c r="E22" s="550"/>
      <c r="F22" s="488"/>
      <c r="G22" s="488"/>
      <c r="H22" s="551"/>
      <c r="I22" s="551"/>
      <c r="J22" s="551"/>
      <c r="K22" s="551"/>
      <c r="L22" s="488"/>
      <c r="M22" s="545"/>
      <c r="N22" s="551"/>
      <c r="O22" s="551"/>
      <c r="P22" s="551"/>
      <c r="Q22" s="592"/>
    </row>
    <row r="23" spans="1:17" ht="11.25" customHeight="1" x14ac:dyDescent="0.2">
      <c r="A23" s="2316" t="s">
        <v>506</v>
      </c>
      <c r="B23" s="2316"/>
      <c r="C23" s="2133"/>
      <c r="D23" s="428"/>
      <c r="E23" s="428"/>
      <c r="F23" s="593"/>
      <c r="G23" s="593"/>
      <c r="H23" s="401"/>
      <c r="I23" s="401"/>
      <c r="J23" s="401"/>
      <c r="K23" s="401"/>
      <c r="L23" s="594"/>
      <c r="M23" s="401"/>
      <c r="N23" s="595"/>
      <c r="O23" s="401"/>
      <c r="P23" s="401"/>
      <c r="Q23" s="420"/>
    </row>
    <row r="24" spans="1:17" ht="11.25" customHeight="1" x14ac:dyDescent="0.2">
      <c r="A24" s="548"/>
      <c r="B24" s="2220" t="s">
        <v>35</v>
      </c>
      <c r="C24" s="271">
        <v>316604</v>
      </c>
      <c r="D24" s="272">
        <v>314733</v>
      </c>
      <c r="E24" s="272">
        <v>312792</v>
      </c>
      <c r="F24" s="276">
        <v>310230</v>
      </c>
      <c r="G24" s="276">
        <v>308243</v>
      </c>
      <c r="H24" s="276">
        <v>304981</v>
      </c>
      <c r="I24" s="276">
        <v>297790</v>
      </c>
      <c r="J24" s="543">
        <v>289658</v>
      </c>
      <c r="K24" s="543">
        <v>283858</v>
      </c>
      <c r="L24" s="596"/>
      <c r="M24" s="401"/>
      <c r="N24" s="597"/>
      <c r="O24" s="276">
        <v>311511</v>
      </c>
      <c r="P24" s="276">
        <v>294103</v>
      </c>
      <c r="Q24" s="598"/>
    </row>
    <row r="25" spans="1:17" ht="12" customHeight="1" x14ac:dyDescent="0.2">
      <c r="A25" s="548"/>
      <c r="B25" s="2218" t="s">
        <v>797</v>
      </c>
      <c r="C25" s="271">
        <v>292038</v>
      </c>
      <c r="D25" s="272">
        <v>291632</v>
      </c>
      <c r="E25" s="272">
        <v>291401</v>
      </c>
      <c r="F25" s="276">
        <v>289718</v>
      </c>
      <c r="G25" s="276">
        <v>288257</v>
      </c>
      <c r="H25" s="276">
        <v>285329</v>
      </c>
      <c r="I25" s="276">
        <v>278963</v>
      </c>
      <c r="J25" s="599">
        <v>271683</v>
      </c>
      <c r="K25" s="599">
        <v>266492</v>
      </c>
      <c r="L25" s="600"/>
      <c r="M25" s="401"/>
      <c r="N25" s="597"/>
      <c r="O25" s="599">
        <v>290257</v>
      </c>
      <c r="P25" s="599">
        <v>275649</v>
      </c>
      <c r="Q25" s="602"/>
    </row>
    <row r="26" spans="1:17" ht="11.25" customHeight="1" x14ac:dyDescent="0.2">
      <c r="A26" s="603"/>
      <c r="B26" s="2218" t="s">
        <v>508</v>
      </c>
      <c r="C26" s="271">
        <v>225971</v>
      </c>
      <c r="D26" s="272">
        <v>217410</v>
      </c>
      <c r="E26" s="272">
        <v>213904</v>
      </c>
      <c r="F26" s="276">
        <v>213136</v>
      </c>
      <c r="G26" s="276">
        <v>212757</v>
      </c>
      <c r="H26" s="276">
        <v>208232</v>
      </c>
      <c r="I26" s="276">
        <v>207581</v>
      </c>
      <c r="J26" s="604">
        <v>203964</v>
      </c>
      <c r="K26" s="604">
        <v>202534</v>
      </c>
      <c r="L26" s="605"/>
      <c r="M26" s="593"/>
      <c r="N26" s="606"/>
      <c r="O26" s="276">
        <v>214311</v>
      </c>
      <c r="P26" s="276">
        <v>205591</v>
      </c>
      <c r="Q26" s="607"/>
    </row>
    <row r="27" spans="1:17" ht="12" customHeight="1" x14ac:dyDescent="0.2">
      <c r="A27" s="556"/>
      <c r="B27" s="2218" t="s">
        <v>798</v>
      </c>
      <c r="C27" s="2141">
        <v>5894</v>
      </c>
      <c r="D27" s="550">
        <v>5977</v>
      </c>
      <c r="E27" s="550">
        <v>5917</v>
      </c>
      <c r="F27" s="488">
        <v>5848</v>
      </c>
      <c r="G27" s="488">
        <v>5720</v>
      </c>
      <c r="H27" s="488">
        <v>5608</v>
      </c>
      <c r="I27" s="488">
        <v>5426</v>
      </c>
      <c r="J27" s="479">
        <v>5563</v>
      </c>
      <c r="K27" s="479">
        <v>5657</v>
      </c>
      <c r="L27" s="608"/>
      <c r="M27" s="401"/>
      <c r="N27" s="530"/>
      <c r="O27" s="554">
        <v>5866</v>
      </c>
      <c r="P27" s="554">
        <v>5559</v>
      </c>
      <c r="Q27" s="609"/>
    </row>
    <row r="28" spans="1:17" ht="11.25" customHeight="1" x14ac:dyDescent="0.2">
      <c r="A28" s="415"/>
      <c r="B28" s="415"/>
      <c r="C28" s="2142"/>
      <c r="D28" s="610"/>
      <c r="E28" s="610"/>
      <c r="F28" s="611"/>
      <c r="G28" s="611"/>
      <c r="H28" s="612"/>
      <c r="I28" s="612"/>
      <c r="J28" s="612"/>
      <c r="K28" s="612"/>
      <c r="L28" s="613"/>
      <c r="M28" s="612"/>
      <c r="N28" s="612"/>
      <c r="O28" s="612"/>
      <c r="P28" s="612"/>
      <c r="Q28" s="612"/>
    </row>
    <row r="29" spans="1:17" ht="11.25" customHeight="1" x14ac:dyDescent="0.2">
      <c r="A29" s="2316" t="s">
        <v>495</v>
      </c>
      <c r="B29" s="2316"/>
      <c r="C29" s="2143"/>
      <c r="D29" s="614"/>
      <c r="E29" s="614"/>
      <c r="F29" s="615"/>
      <c r="G29" s="615"/>
      <c r="H29" s="616"/>
      <c r="I29" s="616"/>
      <c r="J29" s="616"/>
      <c r="K29" s="616"/>
      <c r="L29" s="617"/>
      <c r="M29" s="612"/>
      <c r="N29" s="618"/>
      <c r="O29" s="616"/>
      <c r="P29" s="616"/>
      <c r="Q29" s="619"/>
    </row>
    <row r="30" spans="1:17" ht="12" customHeight="1" x14ac:dyDescent="0.2">
      <c r="A30" s="548"/>
      <c r="B30" s="2218" t="s">
        <v>799</v>
      </c>
      <c r="C30" s="2144">
        <v>2.5000000000000001E-2</v>
      </c>
      <c r="D30" s="620">
        <v>2.5000000000000001E-2</v>
      </c>
      <c r="E30" s="620">
        <v>2.4899999999999999E-2</v>
      </c>
      <c r="F30" s="621">
        <v>2.4400000000000002E-2</v>
      </c>
      <c r="G30" s="621">
        <v>2.41E-2</v>
      </c>
      <c r="H30" s="621">
        <v>2.4E-2</v>
      </c>
      <c r="I30" s="621">
        <v>2.3900000000000001E-2</v>
      </c>
      <c r="J30" s="621">
        <v>2.3800000000000002E-2</v>
      </c>
      <c r="K30" s="622">
        <v>2.41E-2</v>
      </c>
      <c r="L30" s="623"/>
      <c r="M30" s="612"/>
      <c r="N30" s="624"/>
      <c r="O30" s="622">
        <v>2.46E-2</v>
      </c>
      <c r="P30" s="622">
        <v>2.3900000000000001E-2</v>
      </c>
      <c r="Q30" s="625"/>
    </row>
    <row r="31" spans="1:17" ht="11.25" customHeight="1" x14ac:dyDescent="0.2">
      <c r="A31" s="548"/>
      <c r="B31" s="2218" t="s">
        <v>509</v>
      </c>
      <c r="C31" s="2145">
        <v>0.55800000000000005</v>
      </c>
      <c r="D31" s="626">
        <v>0.47099999999999997</v>
      </c>
      <c r="E31" s="626">
        <v>0.47499999999999998</v>
      </c>
      <c r="F31" s="627">
        <v>0.49099999999999999</v>
      </c>
      <c r="G31" s="627">
        <v>0.48499999999999999</v>
      </c>
      <c r="H31" s="627">
        <v>0.52400000000000002</v>
      </c>
      <c r="I31" s="627">
        <v>0.504</v>
      </c>
      <c r="J31" s="627">
        <v>0.51800000000000002</v>
      </c>
      <c r="K31" s="628">
        <v>0.437</v>
      </c>
      <c r="L31" s="629"/>
      <c r="M31" s="630"/>
      <c r="N31" s="631"/>
      <c r="O31" s="628">
        <v>0.48</v>
      </c>
      <c r="P31" s="628">
        <v>0.49399999999999999</v>
      </c>
      <c r="Q31" s="632"/>
    </row>
    <row r="32" spans="1:17" ht="12" customHeight="1" x14ac:dyDescent="0.2">
      <c r="A32" s="556"/>
      <c r="B32" s="2218" t="s">
        <v>800</v>
      </c>
      <c r="C32" s="2145">
        <v>0.436</v>
      </c>
      <c r="D32" s="626">
        <v>0.56599999999999995</v>
      </c>
      <c r="E32" s="626">
        <v>0.56200000000000006</v>
      </c>
      <c r="F32" s="627">
        <v>0.53400000000000003</v>
      </c>
      <c r="G32" s="627">
        <v>0.57499999999999996</v>
      </c>
      <c r="H32" s="627">
        <v>0.501</v>
      </c>
      <c r="I32" s="627">
        <v>0.53</v>
      </c>
      <c r="J32" s="627">
        <v>0.48199999999999998</v>
      </c>
      <c r="K32" s="633">
        <v>0.67200000000000004</v>
      </c>
      <c r="L32" s="634"/>
      <c r="M32" s="635"/>
      <c r="N32" s="636"/>
      <c r="O32" s="633">
        <v>0.55900000000000005</v>
      </c>
      <c r="P32" s="633">
        <v>0.54800000000000004</v>
      </c>
      <c r="Q32" s="632"/>
    </row>
    <row r="33" spans="1:17" ht="11.25" customHeight="1" x14ac:dyDescent="0.2">
      <c r="A33" s="556"/>
      <c r="B33" s="2218" t="s">
        <v>494</v>
      </c>
      <c r="C33" s="271">
        <f>C15</f>
        <v>652</v>
      </c>
      <c r="D33" s="272">
        <f>D15</f>
        <v>857</v>
      </c>
      <c r="E33" s="272">
        <f>E15</f>
        <v>843</v>
      </c>
      <c r="F33" s="276">
        <f>F15</f>
        <v>765</v>
      </c>
      <c r="G33" s="276">
        <f t="shared" ref="G33:K33" si="15">G15</f>
        <v>833</v>
      </c>
      <c r="H33" s="276">
        <f t="shared" si="15"/>
        <v>714</v>
      </c>
      <c r="I33" s="276">
        <f t="shared" si="15"/>
        <v>727</v>
      </c>
      <c r="J33" s="276">
        <f t="shared" si="15"/>
        <v>655</v>
      </c>
      <c r="K33" s="276">
        <f t="shared" si="15"/>
        <v>961</v>
      </c>
      <c r="L33" s="544"/>
      <c r="M33" s="637"/>
      <c r="N33" s="586"/>
      <c r="O33" s="543">
        <f t="shared" ref="O33" si="16">O15</f>
        <v>3298</v>
      </c>
      <c r="P33" s="543">
        <f t="shared" ref="P33" si="17">P15</f>
        <v>3057</v>
      </c>
      <c r="Q33" s="638"/>
    </row>
    <row r="34" spans="1:17" ht="12" customHeight="1" x14ac:dyDescent="0.2">
      <c r="A34" s="556"/>
      <c r="B34" s="2218" t="s">
        <v>801</v>
      </c>
      <c r="C34" s="2141">
        <v>-147</v>
      </c>
      <c r="D34" s="550">
        <v>-148</v>
      </c>
      <c r="E34" s="550">
        <v>-148</v>
      </c>
      <c r="F34" s="488">
        <v>-140</v>
      </c>
      <c r="G34" s="488">
        <v>-142</v>
      </c>
      <c r="H34" s="303">
        <v>-140</v>
      </c>
      <c r="I34" s="303">
        <v>-134</v>
      </c>
      <c r="J34" s="303">
        <v>-131</v>
      </c>
      <c r="K34" s="303">
        <v>-139</v>
      </c>
      <c r="L34" s="639"/>
      <c r="M34" s="637"/>
      <c r="N34" s="640"/>
      <c r="O34" s="545">
        <v>-578</v>
      </c>
      <c r="P34" s="545">
        <v>-544</v>
      </c>
      <c r="Q34" s="638"/>
    </row>
    <row r="35" spans="1:17" ht="12" customHeight="1" x14ac:dyDescent="0.2">
      <c r="A35" s="556"/>
      <c r="B35" s="2218" t="s">
        <v>802</v>
      </c>
      <c r="C35" s="296">
        <f>SUM(C33:C34)</f>
        <v>505</v>
      </c>
      <c r="D35" s="2029">
        <f>SUM(D33:D34)</f>
        <v>709</v>
      </c>
      <c r="E35" s="2029">
        <f>SUM(E33:E34)</f>
        <v>695</v>
      </c>
      <c r="F35" s="2051">
        <f>SUM(F33:F34)</f>
        <v>625</v>
      </c>
      <c r="G35" s="2051">
        <f t="shared" ref="G35:K35" si="18">SUM(G33:G34)</f>
        <v>691</v>
      </c>
      <c r="H35" s="2051">
        <f t="shared" si="18"/>
        <v>574</v>
      </c>
      <c r="I35" s="2051">
        <f t="shared" si="18"/>
        <v>593</v>
      </c>
      <c r="J35" s="2051">
        <f t="shared" si="18"/>
        <v>524</v>
      </c>
      <c r="K35" s="2051">
        <f t="shared" si="18"/>
        <v>822</v>
      </c>
      <c r="L35" s="590"/>
      <c r="M35" s="545"/>
      <c r="N35" s="591"/>
      <c r="O35" s="578">
        <f t="shared" ref="O35" si="19">SUM(O33:O34)</f>
        <v>2720</v>
      </c>
      <c r="P35" s="578">
        <f t="shared" ref="P35" si="20">SUM(P33:P34)</f>
        <v>2513</v>
      </c>
      <c r="Q35" s="571"/>
    </row>
    <row r="36" spans="1:17" ht="9.9499999999999993" customHeight="1" x14ac:dyDescent="0.2">
      <c r="A36" s="2579"/>
      <c r="B36" s="2579"/>
      <c r="C36" s="2579"/>
      <c r="D36" s="2579"/>
      <c r="E36" s="2579"/>
      <c r="F36" s="2579"/>
      <c r="G36" s="2579"/>
      <c r="H36" s="2579"/>
      <c r="I36" s="2579"/>
      <c r="J36" s="2579"/>
      <c r="K36" s="2579"/>
      <c r="L36" s="2579"/>
      <c r="M36" s="2579"/>
      <c r="N36" s="2579"/>
      <c r="O36" s="2579"/>
      <c r="P36" s="2579"/>
      <c r="Q36" s="2579"/>
    </row>
    <row r="37" spans="1:17" s="642" customFormat="1" ht="27.75" customHeight="1" x14ac:dyDescent="0.15">
      <c r="A37" s="2217" t="s">
        <v>803</v>
      </c>
      <c r="B37" s="2581" t="s">
        <v>777</v>
      </c>
      <c r="C37" s="2581"/>
      <c r="D37" s="2581"/>
      <c r="E37" s="2581"/>
      <c r="F37" s="2581"/>
      <c r="G37" s="2581"/>
      <c r="H37" s="2581"/>
      <c r="I37" s="2581"/>
      <c r="J37" s="2581"/>
      <c r="K37" s="2581"/>
      <c r="L37" s="2581"/>
      <c r="M37" s="2581"/>
      <c r="N37" s="2581"/>
      <c r="O37" s="2581"/>
      <c r="P37" s="2581"/>
      <c r="Q37" s="2581"/>
    </row>
    <row r="38" spans="1:17" s="642" customFormat="1" ht="9" customHeight="1" x14ac:dyDescent="0.15">
      <c r="A38" s="2060" t="s">
        <v>804</v>
      </c>
      <c r="B38" s="2580" t="s">
        <v>510</v>
      </c>
      <c r="C38" s="2580"/>
      <c r="D38" s="2580"/>
      <c r="E38" s="2580"/>
      <c r="F38" s="2580"/>
      <c r="G38" s="2580"/>
      <c r="H38" s="2580"/>
      <c r="I38" s="2580"/>
      <c r="J38" s="2580"/>
      <c r="K38" s="2580"/>
      <c r="L38" s="2580"/>
      <c r="M38" s="2580"/>
      <c r="N38" s="2580"/>
      <c r="O38" s="2580"/>
      <c r="P38" s="2580"/>
      <c r="Q38" s="2580"/>
    </row>
    <row r="39" spans="1:17" s="642" customFormat="1" ht="9" customHeight="1" x14ac:dyDescent="0.15">
      <c r="A39" s="2061" t="s">
        <v>805</v>
      </c>
      <c r="B39" s="2578" t="s">
        <v>511</v>
      </c>
      <c r="C39" s="2578"/>
      <c r="D39" s="2578"/>
      <c r="E39" s="2578"/>
      <c r="F39" s="2578"/>
      <c r="G39" s="2578"/>
      <c r="H39" s="2578"/>
      <c r="I39" s="2578"/>
      <c r="J39" s="2578"/>
      <c r="K39" s="2578"/>
      <c r="L39" s="2578"/>
      <c r="M39" s="2578"/>
      <c r="N39" s="2578"/>
      <c r="O39" s="2578"/>
      <c r="P39" s="2578"/>
      <c r="Q39" s="2578"/>
    </row>
    <row r="40" spans="1:17" s="642" customFormat="1" ht="9" customHeight="1" x14ac:dyDescent="0.15">
      <c r="A40" s="2061" t="s">
        <v>806</v>
      </c>
      <c r="B40" s="2578" t="s">
        <v>209</v>
      </c>
      <c r="C40" s="2578"/>
      <c r="D40" s="2578"/>
      <c r="E40" s="2578"/>
      <c r="F40" s="2578"/>
      <c r="G40" s="2578"/>
      <c r="H40" s="2578"/>
      <c r="I40" s="2578"/>
      <c r="J40" s="2578"/>
      <c r="K40" s="2578"/>
      <c r="L40" s="2578"/>
      <c r="M40" s="2578"/>
      <c r="N40" s="2578"/>
      <c r="O40" s="2578"/>
      <c r="P40" s="2578"/>
      <c r="Q40" s="2578"/>
    </row>
  </sheetData>
  <mergeCells count="13">
    <mergeCell ref="B40:Q40"/>
    <mergeCell ref="A1:Q1"/>
    <mergeCell ref="A3:B3"/>
    <mergeCell ref="A6:B6"/>
    <mergeCell ref="A14:B14"/>
    <mergeCell ref="A15:B15"/>
    <mergeCell ref="A17:B17"/>
    <mergeCell ref="A23:B23"/>
    <mergeCell ref="A29:B29"/>
    <mergeCell ref="B39:Q39"/>
    <mergeCell ref="A36:Q36"/>
    <mergeCell ref="B38:Q38"/>
    <mergeCell ref="B37:Q37"/>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7"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zoomScaleNormal="100" zoomScaleSheetLayoutView="100" workbookViewId="0">
      <selection activeCell="D72" sqref="D72"/>
    </sheetView>
  </sheetViews>
  <sheetFormatPr defaultColWidth="9.140625" defaultRowHeight="8.1" customHeight="1" x14ac:dyDescent="0.15"/>
  <cols>
    <col min="1" max="2" width="1.7109375" style="32" customWidth="1"/>
    <col min="3" max="3" width="55.85546875" style="32" customWidth="1"/>
    <col min="4" max="4" width="4.5703125" style="32" customWidth="1"/>
    <col min="5" max="5" width="1.7109375" style="32" customWidth="1"/>
    <col min="6" max="6" width="8" style="32" bestFit="1" customWidth="1"/>
    <col min="7" max="14" width="6.42578125" style="32" customWidth="1"/>
    <col min="15" max="15" width="1.28515625" style="32" customWidth="1"/>
    <col min="16" max="16" width="1.7109375" style="32" customWidth="1"/>
    <col min="17" max="18" width="6.42578125" style="32" customWidth="1"/>
    <col min="19" max="19" width="1.28515625" style="32" customWidth="1"/>
    <col min="20" max="20" width="4.28515625" style="32" customWidth="1"/>
    <col min="21" max="22" width="9.140625" style="32" customWidth="1"/>
    <col min="23" max="24" width="9.140625" style="33" customWidth="1"/>
    <col min="25" max="25" width="9.140625" style="32" customWidth="1"/>
    <col min="26" max="16384" width="9.140625" style="32"/>
  </cols>
  <sheetData>
    <row r="1" spans="1:19" ht="15.75" customHeight="1" x14ac:dyDescent="0.25">
      <c r="A1" s="2263" t="s">
        <v>472</v>
      </c>
      <c r="B1" s="2263"/>
      <c r="C1" s="2263"/>
      <c r="D1" s="2263"/>
      <c r="E1" s="2263"/>
      <c r="F1" s="2263"/>
      <c r="G1" s="2263"/>
      <c r="H1" s="2263"/>
      <c r="I1" s="2263"/>
      <c r="J1" s="2263"/>
      <c r="K1" s="2263"/>
      <c r="L1" s="2263"/>
      <c r="M1" s="2263"/>
      <c r="N1" s="2263"/>
      <c r="O1" s="2263"/>
      <c r="P1" s="2263"/>
      <c r="Q1" s="2263"/>
      <c r="R1" s="2263"/>
      <c r="S1" s="2263"/>
    </row>
    <row r="2" spans="1:19" ht="6" customHeight="1" x14ac:dyDescent="0.3">
      <c r="A2" s="2266"/>
      <c r="B2" s="2266"/>
      <c r="C2" s="2266"/>
      <c r="D2" s="2266"/>
      <c r="E2" s="2266"/>
      <c r="F2" s="2266"/>
      <c r="G2" s="2266"/>
      <c r="H2" s="2266"/>
      <c r="I2" s="2266"/>
      <c r="J2" s="2266"/>
      <c r="K2" s="2266"/>
      <c r="L2" s="2266"/>
      <c r="M2" s="2266"/>
      <c r="N2" s="2266"/>
      <c r="O2" s="2266"/>
      <c r="P2" s="2266"/>
      <c r="Q2" s="2266"/>
      <c r="R2" s="2266"/>
      <c r="S2" s="2266"/>
    </row>
    <row r="3" spans="1:19" s="42" customFormat="1" ht="10.5" customHeight="1" x14ac:dyDescent="0.15">
      <c r="A3" s="2265" t="s">
        <v>480</v>
      </c>
      <c r="B3" s="2265"/>
      <c r="C3" s="2265"/>
      <c r="D3" s="34"/>
      <c r="E3" s="34"/>
      <c r="F3" s="35"/>
      <c r="G3" s="36"/>
      <c r="H3" s="37"/>
      <c r="I3" s="37"/>
      <c r="J3" s="37"/>
      <c r="K3" s="37"/>
      <c r="L3" s="37"/>
      <c r="M3" s="37"/>
      <c r="N3" s="37"/>
      <c r="O3" s="38"/>
      <c r="P3" s="39"/>
      <c r="Q3" s="40"/>
      <c r="R3" s="40"/>
      <c r="S3" s="41"/>
    </row>
    <row r="4" spans="1:19" s="42" customFormat="1" ht="10.5" customHeight="1" x14ac:dyDescent="0.15">
      <c r="A4" s="2249" t="s">
        <v>581</v>
      </c>
      <c r="B4" s="2249"/>
      <c r="C4" s="2249"/>
      <c r="D4" s="2249"/>
      <c r="E4" s="34"/>
      <c r="F4" s="43"/>
      <c r="G4" s="44"/>
      <c r="H4" s="45"/>
      <c r="I4" s="45"/>
      <c r="J4" s="45"/>
      <c r="K4" s="45"/>
      <c r="L4" s="45"/>
      <c r="M4" s="45"/>
      <c r="N4" s="45"/>
      <c r="O4" s="46"/>
      <c r="P4" s="39"/>
      <c r="Q4" s="47" t="s">
        <v>584</v>
      </c>
      <c r="R4" s="47" t="s">
        <v>22</v>
      </c>
      <c r="S4" s="48"/>
    </row>
    <row r="5" spans="1:19" s="42" customFormat="1" ht="9" customHeight="1" x14ac:dyDescent="0.15">
      <c r="A5" s="2249" t="s">
        <v>582</v>
      </c>
      <c r="B5" s="2249"/>
      <c r="C5" s="2249"/>
      <c r="D5" s="2249"/>
      <c r="E5" s="49"/>
      <c r="F5" s="50" t="s">
        <v>726</v>
      </c>
      <c r="G5" s="51" t="s">
        <v>662</v>
      </c>
      <c r="H5" s="51" t="s">
        <v>633</v>
      </c>
      <c r="I5" s="51" t="s">
        <v>580</v>
      </c>
      <c r="J5" s="51" t="s">
        <v>225</v>
      </c>
      <c r="K5" s="51" t="s">
        <v>481</v>
      </c>
      <c r="L5" s="51" t="s">
        <v>482</v>
      </c>
      <c r="M5" s="51" t="s">
        <v>483</v>
      </c>
      <c r="N5" s="51" t="s">
        <v>484</v>
      </c>
      <c r="O5" s="52"/>
      <c r="P5" s="53"/>
      <c r="Q5" s="51" t="s">
        <v>23</v>
      </c>
      <c r="R5" s="51" t="s">
        <v>23</v>
      </c>
      <c r="S5" s="54"/>
    </row>
    <row r="6" spans="1:19" s="42" customFormat="1" ht="10.5" customHeight="1" x14ac:dyDescent="0.2">
      <c r="D6" s="34"/>
      <c r="E6" s="34"/>
      <c r="F6" s="55"/>
      <c r="G6" s="55"/>
      <c r="H6" s="55"/>
      <c r="I6" s="55"/>
      <c r="J6" s="55"/>
      <c r="K6" s="55"/>
      <c r="L6" s="55"/>
      <c r="M6" s="55"/>
      <c r="N6" s="55"/>
      <c r="O6" s="56"/>
      <c r="P6" s="57"/>
      <c r="Q6" s="55"/>
      <c r="R6" s="55"/>
      <c r="S6" s="56"/>
    </row>
    <row r="7" spans="1:19" s="42" customFormat="1" ht="10.5" customHeight="1" x14ac:dyDescent="0.15">
      <c r="A7" s="2264" t="s">
        <v>226</v>
      </c>
      <c r="B7" s="2264"/>
      <c r="C7" s="2264"/>
      <c r="D7" s="34" t="s">
        <v>227</v>
      </c>
      <c r="E7" s="34"/>
      <c r="F7" s="58" t="s">
        <v>227</v>
      </c>
      <c r="G7" s="59" t="s">
        <v>227</v>
      </c>
      <c r="H7" s="59" t="s">
        <v>227</v>
      </c>
      <c r="I7" s="59" t="s">
        <v>227</v>
      </c>
      <c r="J7" s="59" t="s">
        <v>227</v>
      </c>
      <c r="K7" s="59"/>
      <c r="L7" s="59"/>
      <c r="M7" s="59"/>
      <c r="N7" s="59"/>
      <c r="O7" s="60" t="s">
        <v>227</v>
      </c>
      <c r="P7" s="61"/>
      <c r="Q7" s="62" t="s">
        <v>227</v>
      </c>
      <c r="R7" s="63" t="s">
        <v>227</v>
      </c>
      <c r="S7" s="60"/>
    </row>
    <row r="8" spans="1:19" s="42" customFormat="1" ht="10.5" customHeight="1" x14ac:dyDescent="0.15">
      <c r="A8" s="2257" t="s">
        <v>228</v>
      </c>
      <c r="B8" s="2257"/>
      <c r="C8" s="2257"/>
      <c r="D8" s="64" t="s">
        <v>229</v>
      </c>
      <c r="E8" s="64"/>
      <c r="F8" s="2106">
        <v>1155</v>
      </c>
      <c r="G8" s="65">
        <v>1242</v>
      </c>
      <c r="H8" s="65">
        <v>1342</v>
      </c>
      <c r="I8" s="65">
        <v>1289</v>
      </c>
      <c r="J8" s="65">
        <v>1305</v>
      </c>
      <c r="K8" s="66">
        <v>1135</v>
      </c>
      <c r="L8" s="66">
        <v>1084</v>
      </c>
      <c r="M8" s="66">
        <v>1035</v>
      </c>
      <c r="N8" s="66">
        <v>1393</v>
      </c>
      <c r="O8" s="67"/>
      <c r="P8" s="68"/>
      <c r="Q8" s="69">
        <v>5178</v>
      </c>
      <c r="R8" s="70">
        <v>4647</v>
      </c>
      <c r="S8" s="71"/>
    </row>
    <row r="9" spans="1:19" s="42" customFormat="1" ht="10.5" customHeight="1" x14ac:dyDescent="0.15">
      <c r="A9" s="2257" t="s">
        <v>230</v>
      </c>
      <c r="B9" s="2257"/>
      <c r="C9" s="2257"/>
      <c r="D9" s="64" t="s">
        <v>227</v>
      </c>
      <c r="E9" s="64"/>
      <c r="F9" s="2106">
        <v>181</v>
      </c>
      <c r="G9" s="65">
        <v>91</v>
      </c>
      <c r="H9" s="65">
        <v>30</v>
      </c>
      <c r="I9" s="65">
        <v>26</v>
      </c>
      <c r="J9" s="65">
        <v>105</v>
      </c>
      <c r="K9" s="66">
        <v>99</v>
      </c>
      <c r="L9" s="66">
        <v>69</v>
      </c>
      <c r="M9" s="66">
        <v>20</v>
      </c>
      <c r="N9" s="66">
        <v>-241</v>
      </c>
      <c r="O9" s="72"/>
      <c r="P9" s="68"/>
      <c r="Q9" s="69">
        <v>252</v>
      </c>
      <c r="R9" s="70">
        <v>-53</v>
      </c>
      <c r="S9" s="60"/>
    </row>
    <row r="10" spans="1:19" s="42" customFormat="1" ht="10.5" customHeight="1" x14ac:dyDescent="0.15">
      <c r="A10" s="2257" t="s">
        <v>908</v>
      </c>
      <c r="B10" s="2257"/>
      <c r="C10" s="2257"/>
      <c r="D10" s="64" t="s">
        <v>231</v>
      </c>
      <c r="E10" s="64"/>
      <c r="F10" s="2107">
        <f t="shared" ref="F10:G10" si="0">SUM(F8:F9)</f>
        <v>1336</v>
      </c>
      <c r="G10" s="73">
        <f t="shared" si="0"/>
        <v>1333</v>
      </c>
      <c r="H10" s="73">
        <f t="shared" ref="H10:N10" si="1">SUM(H8:H9)</f>
        <v>1372</v>
      </c>
      <c r="I10" s="73">
        <f t="shared" si="1"/>
        <v>1315</v>
      </c>
      <c r="J10" s="73">
        <f t="shared" si="1"/>
        <v>1410</v>
      </c>
      <c r="K10" s="74">
        <f t="shared" si="1"/>
        <v>1234</v>
      </c>
      <c r="L10" s="74">
        <f t="shared" si="1"/>
        <v>1153</v>
      </c>
      <c r="M10" s="74">
        <f t="shared" si="1"/>
        <v>1055</v>
      </c>
      <c r="N10" s="74">
        <f t="shared" si="1"/>
        <v>1152</v>
      </c>
      <c r="O10" s="75"/>
      <c r="P10" s="68"/>
      <c r="Q10" s="76">
        <f>SUM(Q8:Q9)</f>
        <v>5430</v>
      </c>
      <c r="R10" s="77">
        <f>SUM(R8:R9)</f>
        <v>4594</v>
      </c>
      <c r="S10" s="78"/>
    </row>
    <row r="11" spans="1:19" s="42" customFormat="1" ht="10.5" customHeight="1" x14ac:dyDescent="0.15">
      <c r="A11" s="2257" t="s">
        <v>232</v>
      </c>
      <c r="B11" s="2257"/>
      <c r="C11" s="2257"/>
      <c r="D11" s="64" t="s">
        <v>233</v>
      </c>
      <c r="E11" s="64"/>
      <c r="F11" s="2107">
        <v>444301</v>
      </c>
      <c r="G11" s="73">
        <v>444504</v>
      </c>
      <c r="H11" s="73">
        <v>445504</v>
      </c>
      <c r="I11" s="73">
        <v>445658</v>
      </c>
      <c r="J11" s="73">
        <v>442852</v>
      </c>
      <c r="K11" s="74">
        <v>438556</v>
      </c>
      <c r="L11" s="74">
        <v>416385</v>
      </c>
      <c r="M11" s="74">
        <v>400577</v>
      </c>
      <c r="N11" s="74">
        <v>398311</v>
      </c>
      <c r="O11" s="79"/>
      <c r="P11" s="80"/>
      <c r="Q11" s="76">
        <v>444627</v>
      </c>
      <c r="R11" s="77">
        <v>413563</v>
      </c>
      <c r="S11" s="81"/>
    </row>
    <row r="12" spans="1:19" s="42" customFormat="1" ht="10.5" customHeight="1" x14ac:dyDescent="0.15">
      <c r="A12" s="2257" t="s">
        <v>234</v>
      </c>
      <c r="B12" s="2257"/>
      <c r="C12" s="2257"/>
      <c r="D12" s="64" t="s">
        <v>235</v>
      </c>
      <c r="E12" s="64"/>
      <c r="F12" s="2108">
        <v>2.6</v>
      </c>
      <c r="G12" s="82">
        <v>2.8</v>
      </c>
      <c r="H12" s="82">
        <v>3.01</v>
      </c>
      <c r="I12" s="82">
        <v>2.89</v>
      </c>
      <c r="J12" s="82">
        <v>2.95</v>
      </c>
      <c r="K12" s="83">
        <v>2.59</v>
      </c>
      <c r="L12" s="83">
        <v>2.6</v>
      </c>
      <c r="M12" s="83">
        <v>2.59</v>
      </c>
      <c r="N12" s="83">
        <v>3.5</v>
      </c>
      <c r="O12" s="67"/>
      <c r="P12" s="80"/>
      <c r="Q12" s="84">
        <v>11.65</v>
      </c>
      <c r="R12" s="85">
        <v>11.24</v>
      </c>
      <c r="S12" s="71"/>
    </row>
    <row r="13" spans="1:19" s="42" customFormat="1" ht="10.5" customHeight="1" x14ac:dyDescent="0.15">
      <c r="A13" s="2258" t="s">
        <v>909</v>
      </c>
      <c r="B13" s="2258"/>
      <c r="C13" s="2258"/>
      <c r="D13" s="86" t="s">
        <v>236</v>
      </c>
      <c r="E13" s="86"/>
      <c r="F13" s="2109">
        <v>3.01</v>
      </c>
      <c r="G13" s="87">
        <v>3</v>
      </c>
      <c r="H13" s="87">
        <v>3.08</v>
      </c>
      <c r="I13" s="87">
        <v>2.95</v>
      </c>
      <c r="J13" s="87">
        <v>3.18</v>
      </c>
      <c r="K13" s="88">
        <v>2.81</v>
      </c>
      <c r="L13" s="88">
        <v>2.77</v>
      </c>
      <c r="M13" s="88">
        <v>2.64</v>
      </c>
      <c r="N13" s="88">
        <v>2.89</v>
      </c>
      <c r="O13" s="89"/>
      <c r="P13" s="80"/>
      <c r="Q13" s="90">
        <v>12.21</v>
      </c>
      <c r="R13" s="91">
        <v>11.11</v>
      </c>
      <c r="S13" s="92"/>
    </row>
    <row r="14" spans="1:19" s="42" customFormat="1" ht="10.5" customHeight="1" x14ac:dyDescent="0.15">
      <c r="A14" s="2259" t="s">
        <v>237</v>
      </c>
      <c r="B14" s="2259"/>
      <c r="C14" s="2259"/>
      <c r="D14" s="34" t="s">
        <v>227</v>
      </c>
      <c r="E14" s="34"/>
      <c r="F14" s="2110"/>
      <c r="G14" s="93"/>
      <c r="H14" s="93"/>
      <c r="I14" s="93"/>
      <c r="J14" s="93"/>
      <c r="K14" s="94" t="s">
        <v>227</v>
      </c>
      <c r="L14" s="94" t="s">
        <v>227</v>
      </c>
      <c r="M14" s="94" t="s">
        <v>227</v>
      </c>
      <c r="N14" s="94" t="s">
        <v>227</v>
      </c>
      <c r="O14" s="95"/>
      <c r="P14" s="68"/>
      <c r="Q14" s="96" t="s">
        <v>227</v>
      </c>
      <c r="R14" s="97" t="s">
        <v>227</v>
      </c>
      <c r="S14" s="71"/>
    </row>
    <row r="15" spans="1:19" s="42" customFormat="1" ht="10.5" customHeight="1" x14ac:dyDescent="0.15">
      <c r="A15" s="2257" t="s">
        <v>238</v>
      </c>
      <c r="B15" s="2257"/>
      <c r="C15" s="2257"/>
      <c r="D15" s="64" t="s">
        <v>239</v>
      </c>
      <c r="E15" s="64"/>
      <c r="F15" s="2106">
        <v>4565</v>
      </c>
      <c r="G15" s="65">
        <v>4452</v>
      </c>
      <c r="H15" s="65">
        <v>4547</v>
      </c>
      <c r="I15" s="65">
        <v>4376</v>
      </c>
      <c r="J15" s="65">
        <v>4459</v>
      </c>
      <c r="K15" s="66">
        <v>4269</v>
      </c>
      <c r="L15" s="66">
        <v>4104</v>
      </c>
      <c r="M15" s="66">
        <v>3698</v>
      </c>
      <c r="N15" s="66">
        <v>4209</v>
      </c>
      <c r="O15" s="67"/>
      <c r="P15" s="68"/>
      <c r="Q15" s="69">
        <v>17834</v>
      </c>
      <c r="R15" s="70">
        <v>16280</v>
      </c>
      <c r="S15" s="71"/>
    </row>
    <row r="16" spans="1:19" s="42" customFormat="1" ht="10.5" customHeight="1" x14ac:dyDescent="0.15">
      <c r="A16" s="2262" t="s">
        <v>485</v>
      </c>
      <c r="B16" s="2262"/>
      <c r="C16" s="2262"/>
      <c r="D16" s="34" t="s">
        <v>227</v>
      </c>
      <c r="E16" s="34"/>
      <c r="F16" s="2110"/>
      <c r="G16" s="93"/>
      <c r="H16" s="93"/>
      <c r="I16" s="93"/>
      <c r="J16" s="93"/>
      <c r="K16" s="94" t="s">
        <v>227</v>
      </c>
      <c r="L16" s="94" t="s">
        <v>227</v>
      </c>
      <c r="M16" s="94" t="s">
        <v>227</v>
      </c>
      <c r="N16" s="94" t="s">
        <v>227</v>
      </c>
      <c r="O16" s="67"/>
      <c r="P16" s="68"/>
      <c r="Q16" s="96" t="s">
        <v>227</v>
      </c>
      <c r="R16" s="97" t="s">
        <v>227</v>
      </c>
      <c r="S16" s="71"/>
    </row>
    <row r="17" spans="1:19" s="42" customFormat="1" ht="10.5" customHeight="1" x14ac:dyDescent="0.15">
      <c r="A17" s="98"/>
      <c r="B17" s="2257" t="s">
        <v>486</v>
      </c>
      <c r="C17" s="2257"/>
      <c r="D17" s="64" t="s">
        <v>227</v>
      </c>
      <c r="E17" s="64"/>
      <c r="F17" s="2106">
        <v>-13</v>
      </c>
      <c r="G17" s="65">
        <v>52</v>
      </c>
      <c r="H17" s="65">
        <v>-12</v>
      </c>
      <c r="I17" s="65">
        <v>-15</v>
      </c>
      <c r="J17" s="65">
        <v>-27</v>
      </c>
      <c r="K17" s="66">
        <v>-22</v>
      </c>
      <c r="L17" s="66">
        <v>9</v>
      </c>
      <c r="M17" s="66">
        <v>7</v>
      </c>
      <c r="N17" s="66">
        <v>-299</v>
      </c>
      <c r="O17" s="67"/>
      <c r="P17" s="68"/>
      <c r="Q17" s="69">
        <v>-2</v>
      </c>
      <c r="R17" s="70">
        <v>-305</v>
      </c>
      <c r="S17" s="71"/>
    </row>
    <row r="18" spans="1:19" s="42" customFormat="1" ht="10.5" customHeight="1" x14ac:dyDescent="0.15">
      <c r="A18" s="99"/>
      <c r="B18" s="2261" t="s">
        <v>242</v>
      </c>
      <c r="C18" s="2261"/>
      <c r="D18" s="64" t="s">
        <v>227</v>
      </c>
      <c r="E18" s="64"/>
      <c r="F18" s="2110">
        <v>41</v>
      </c>
      <c r="G18" s="93">
        <v>30</v>
      </c>
      <c r="H18" s="93">
        <v>44</v>
      </c>
      <c r="I18" s="93">
        <v>53</v>
      </c>
      <c r="J18" s="93">
        <v>153</v>
      </c>
      <c r="K18" s="94">
        <v>38</v>
      </c>
      <c r="L18" s="94">
        <v>21</v>
      </c>
      <c r="M18" s="94">
        <v>123</v>
      </c>
      <c r="N18" s="94">
        <v>118</v>
      </c>
      <c r="O18" s="67"/>
      <c r="P18" s="68"/>
      <c r="Q18" s="96">
        <v>280</v>
      </c>
      <c r="R18" s="97">
        <v>300</v>
      </c>
      <c r="S18" s="71"/>
    </row>
    <row r="19" spans="1:19" s="42" customFormat="1" ht="10.5" customHeight="1" x14ac:dyDescent="0.15">
      <c r="A19" s="2257" t="s">
        <v>910</v>
      </c>
      <c r="B19" s="2257"/>
      <c r="C19" s="2257"/>
      <c r="D19" s="64" t="s">
        <v>243</v>
      </c>
      <c r="E19" s="64"/>
      <c r="F19" s="2107">
        <f>SUM(F15:F18)</f>
        <v>4593</v>
      </c>
      <c r="G19" s="73">
        <f>SUM(G15:G18)</f>
        <v>4534</v>
      </c>
      <c r="H19" s="73">
        <f>SUM(H15:H18)</f>
        <v>4579</v>
      </c>
      <c r="I19" s="73">
        <f>SUM(I15:I18)</f>
        <v>4414</v>
      </c>
      <c r="J19" s="73">
        <f t="shared" ref="J19:N19" si="2">SUM(J15:J18)</f>
        <v>4585</v>
      </c>
      <c r="K19" s="73">
        <f t="shared" si="2"/>
        <v>4285</v>
      </c>
      <c r="L19" s="73">
        <f t="shared" si="2"/>
        <v>4134</v>
      </c>
      <c r="M19" s="73">
        <f t="shared" si="2"/>
        <v>3828</v>
      </c>
      <c r="N19" s="73">
        <f t="shared" si="2"/>
        <v>4028</v>
      </c>
      <c r="O19" s="75"/>
      <c r="P19" s="68"/>
      <c r="Q19" s="100">
        <f t="shared" ref="Q19" si="3">SUM(Q15:Q18)</f>
        <v>18112</v>
      </c>
      <c r="R19" s="74">
        <f t="shared" ref="R19" si="4">SUM(R15:R18)</f>
        <v>16275</v>
      </c>
      <c r="S19" s="78"/>
    </row>
    <row r="20" spans="1:19" s="42" customFormat="1" ht="10.5" customHeight="1" x14ac:dyDescent="0.15">
      <c r="A20" s="2257" t="s">
        <v>244</v>
      </c>
      <c r="B20" s="2257"/>
      <c r="C20" s="2257"/>
      <c r="D20" s="64" t="s">
        <v>245</v>
      </c>
      <c r="E20" s="64"/>
      <c r="F20" s="2106">
        <v>2760</v>
      </c>
      <c r="G20" s="65">
        <v>2591</v>
      </c>
      <c r="H20" s="65">
        <v>2572</v>
      </c>
      <c r="I20" s="65">
        <v>2517</v>
      </c>
      <c r="J20" s="65">
        <v>2578</v>
      </c>
      <c r="K20" s="66">
        <v>2570</v>
      </c>
      <c r="L20" s="66">
        <v>2452</v>
      </c>
      <c r="M20" s="66">
        <v>2275</v>
      </c>
      <c r="N20" s="66">
        <v>2274</v>
      </c>
      <c r="O20" s="67"/>
      <c r="P20" s="68"/>
      <c r="Q20" s="69">
        <v>10258</v>
      </c>
      <c r="R20" s="70">
        <v>9571</v>
      </c>
      <c r="S20" s="71"/>
    </row>
    <row r="21" spans="1:19" s="42" customFormat="1" ht="10.5" customHeight="1" x14ac:dyDescent="0.15">
      <c r="A21" s="2262" t="s">
        <v>485</v>
      </c>
      <c r="B21" s="2262"/>
      <c r="C21" s="2262"/>
      <c r="D21" s="34" t="s">
        <v>227</v>
      </c>
      <c r="E21" s="34"/>
      <c r="F21" s="2110"/>
      <c r="G21" s="93"/>
      <c r="H21" s="93"/>
      <c r="I21" s="93"/>
      <c r="J21" s="93"/>
      <c r="K21" s="94"/>
      <c r="L21" s="94"/>
      <c r="M21" s="94"/>
      <c r="N21" s="94"/>
      <c r="O21" s="67"/>
      <c r="P21" s="68"/>
      <c r="Q21" s="96"/>
      <c r="R21" s="97"/>
      <c r="S21" s="71"/>
    </row>
    <row r="22" spans="1:19" s="42" customFormat="1" ht="10.5" customHeight="1" x14ac:dyDescent="0.15">
      <c r="A22" s="98"/>
      <c r="B22" s="2257" t="s">
        <v>486</v>
      </c>
      <c r="C22" s="2257"/>
      <c r="D22" s="64" t="s">
        <v>227</v>
      </c>
      <c r="E22" s="64"/>
      <c r="F22" s="2106">
        <v>-259</v>
      </c>
      <c r="G22" s="65">
        <v>-43</v>
      </c>
      <c r="H22" s="65">
        <v>-52</v>
      </c>
      <c r="I22" s="65">
        <v>-50</v>
      </c>
      <c r="J22" s="65">
        <v>-49</v>
      </c>
      <c r="K22" s="94">
        <v>-150</v>
      </c>
      <c r="L22" s="94">
        <v>-84</v>
      </c>
      <c r="M22" s="94">
        <v>-19</v>
      </c>
      <c r="N22" s="94">
        <v>-6</v>
      </c>
      <c r="O22" s="67"/>
      <c r="P22" s="68"/>
      <c r="Q22" s="96">
        <v>-194</v>
      </c>
      <c r="R22" s="97">
        <v>-259</v>
      </c>
      <c r="S22" s="71"/>
    </row>
    <row r="23" spans="1:19" s="42" customFormat="1" ht="10.5" customHeight="1" x14ac:dyDescent="0.15">
      <c r="A23" s="2257" t="s">
        <v>911</v>
      </c>
      <c r="B23" s="2257"/>
      <c r="C23" s="2257"/>
      <c r="D23" s="64" t="s">
        <v>246</v>
      </c>
      <c r="E23" s="64"/>
      <c r="F23" s="2107">
        <f>SUM(F20:F22)</f>
        <v>2501</v>
      </c>
      <c r="G23" s="73">
        <f>SUM(G20:G22)</f>
        <v>2548</v>
      </c>
      <c r="H23" s="73">
        <f>SUM(H20:H22)</f>
        <v>2520</v>
      </c>
      <c r="I23" s="73">
        <f>SUM(I20:I22)</f>
        <v>2467</v>
      </c>
      <c r="J23" s="73">
        <f t="shared" ref="J23:N23" si="5">SUM(J20:J22)</f>
        <v>2529</v>
      </c>
      <c r="K23" s="73">
        <f t="shared" si="5"/>
        <v>2420</v>
      </c>
      <c r="L23" s="73">
        <f t="shared" si="5"/>
        <v>2368</v>
      </c>
      <c r="M23" s="73">
        <f t="shared" si="5"/>
        <v>2256</v>
      </c>
      <c r="N23" s="73">
        <f t="shared" si="5"/>
        <v>2268</v>
      </c>
      <c r="O23" s="75"/>
      <c r="P23" s="68"/>
      <c r="Q23" s="76">
        <f>SUM(Q20:Q22)</f>
        <v>10064</v>
      </c>
      <c r="R23" s="77">
        <f>SUM(R20:R22)</f>
        <v>9312</v>
      </c>
      <c r="S23" s="78"/>
    </row>
    <row r="24" spans="1:19" s="42" customFormat="1" ht="10.5" customHeight="1" x14ac:dyDescent="0.15">
      <c r="A24" s="2257" t="s">
        <v>241</v>
      </c>
      <c r="B24" s="2257"/>
      <c r="C24" s="2257"/>
      <c r="D24" s="64" t="s">
        <v>247</v>
      </c>
      <c r="E24" s="64"/>
      <c r="F24" s="2111">
        <v>0.60499999999999998</v>
      </c>
      <c r="G24" s="101">
        <v>0.58199999999999996</v>
      </c>
      <c r="H24" s="101">
        <v>0.56599999999999995</v>
      </c>
      <c r="I24" s="101">
        <v>0.57499999999999996</v>
      </c>
      <c r="J24" s="101">
        <v>0.57799999999999996</v>
      </c>
      <c r="K24" s="102">
        <v>0.60199999999999998</v>
      </c>
      <c r="L24" s="102">
        <v>0.59699999999999998</v>
      </c>
      <c r="M24" s="102">
        <v>0.61499999999999999</v>
      </c>
      <c r="N24" s="102">
        <v>0.54</v>
      </c>
      <c r="O24" s="95"/>
      <c r="P24" s="103"/>
      <c r="Q24" s="104">
        <v>0.57499999999999996</v>
      </c>
      <c r="R24" s="105">
        <v>0.58799999999999997</v>
      </c>
      <c r="S24" s="106"/>
    </row>
    <row r="25" spans="1:19" s="42" customFormat="1" ht="10.5" customHeight="1" x14ac:dyDescent="0.15">
      <c r="A25" s="2258" t="s">
        <v>912</v>
      </c>
      <c r="B25" s="2258"/>
      <c r="C25" s="2258"/>
      <c r="D25" s="86" t="s">
        <v>248</v>
      </c>
      <c r="E25" s="86"/>
      <c r="F25" s="2112">
        <v>0.54400000000000004</v>
      </c>
      <c r="G25" s="107">
        <v>0.56200000000000006</v>
      </c>
      <c r="H25" s="107">
        <v>0.55000000000000004</v>
      </c>
      <c r="I25" s="107">
        <v>0.55900000000000005</v>
      </c>
      <c r="J25" s="107">
        <v>0.55100000000000005</v>
      </c>
      <c r="K25" s="108">
        <v>0.56499999999999995</v>
      </c>
      <c r="L25" s="108">
        <v>0.57299999999999995</v>
      </c>
      <c r="M25" s="108">
        <v>0.58899999999999997</v>
      </c>
      <c r="N25" s="108">
        <v>0.56299999999999994</v>
      </c>
      <c r="O25" s="109"/>
      <c r="P25" s="103"/>
      <c r="Q25" s="110">
        <v>0.55600000000000005</v>
      </c>
      <c r="R25" s="111">
        <v>0.57199999999999995</v>
      </c>
      <c r="S25" s="112"/>
    </row>
    <row r="26" spans="1:19" s="42" customFormat="1" ht="10.5" customHeight="1" x14ac:dyDescent="0.15">
      <c r="A26" s="2259" t="s">
        <v>249</v>
      </c>
      <c r="B26" s="2259"/>
      <c r="C26" s="2259"/>
      <c r="D26" s="34" t="s">
        <v>227</v>
      </c>
      <c r="E26" s="34"/>
      <c r="F26" s="124" t="s">
        <v>227</v>
      </c>
      <c r="G26" s="94" t="s">
        <v>227</v>
      </c>
      <c r="H26" s="94" t="s">
        <v>227</v>
      </c>
      <c r="I26" s="94" t="s">
        <v>227</v>
      </c>
      <c r="J26" s="94" t="s">
        <v>227</v>
      </c>
      <c r="K26" s="94" t="s">
        <v>227</v>
      </c>
      <c r="L26" s="94" t="s">
        <v>227</v>
      </c>
      <c r="M26" s="94" t="s">
        <v>227</v>
      </c>
      <c r="N26" s="94" t="s">
        <v>227</v>
      </c>
      <c r="O26" s="113" t="s">
        <v>227</v>
      </c>
      <c r="P26" s="114"/>
      <c r="Q26" s="96" t="s">
        <v>227</v>
      </c>
      <c r="R26" s="97" t="s">
        <v>227</v>
      </c>
      <c r="S26" s="115"/>
    </row>
    <row r="27" spans="1:19" s="42" customFormat="1" ht="10.5" customHeight="1" x14ac:dyDescent="0.15">
      <c r="A27" s="2257" t="s">
        <v>250</v>
      </c>
      <c r="B27" s="2257"/>
      <c r="C27" s="2257"/>
      <c r="D27" s="64" t="s">
        <v>251</v>
      </c>
      <c r="E27" s="64"/>
      <c r="F27" s="2106">
        <v>603</v>
      </c>
      <c r="G27" s="65">
        <v>602</v>
      </c>
      <c r="H27" s="65">
        <v>589</v>
      </c>
      <c r="I27" s="65">
        <v>591</v>
      </c>
      <c r="J27" s="65">
        <v>574</v>
      </c>
      <c r="K27" s="66">
        <v>569</v>
      </c>
      <c r="L27" s="66">
        <v>551</v>
      </c>
      <c r="M27" s="66">
        <v>508</v>
      </c>
      <c r="N27" s="66">
        <v>493</v>
      </c>
      <c r="O27" s="67"/>
      <c r="P27" s="68"/>
      <c r="Q27" s="69">
        <v>2356</v>
      </c>
      <c r="R27" s="70">
        <v>2121</v>
      </c>
      <c r="S27" s="71"/>
    </row>
    <row r="28" spans="1:19" s="42" customFormat="1" ht="10.5" customHeight="1" x14ac:dyDescent="0.15">
      <c r="A28" s="2261" t="s">
        <v>252</v>
      </c>
      <c r="B28" s="2261"/>
      <c r="C28" s="2261"/>
      <c r="D28" s="116" t="s">
        <v>253</v>
      </c>
      <c r="E28" s="64"/>
      <c r="F28" s="2111">
        <v>0.52200000000000002</v>
      </c>
      <c r="G28" s="101">
        <v>0.48399999999999999</v>
      </c>
      <c r="H28" s="101">
        <v>0.439</v>
      </c>
      <c r="I28" s="101">
        <v>0.45800000000000002</v>
      </c>
      <c r="J28" s="101">
        <v>0.44</v>
      </c>
      <c r="K28" s="117">
        <v>0.501</v>
      </c>
      <c r="L28" s="117">
        <v>0.50900000000000001</v>
      </c>
      <c r="M28" s="117">
        <v>0.49</v>
      </c>
      <c r="N28" s="117">
        <v>0.35399999999999998</v>
      </c>
      <c r="O28" s="67"/>
      <c r="P28" s="103"/>
      <c r="Q28" s="118">
        <v>0.45500000000000002</v>
      </c>
      <c r="R28" s="119">
        <v>0.45600000000000002</v>
      </c>
      <c r="S28" s="71"/>
    </row>
    <row r="29" spans="1:19" s="42" customFormat="1" ht="10.5" customHeight="1" x14ac:dyDescent="0.15">
      <c r="A29" s="2258" t="s">
        <v>913</v>
      </c>
      <c r="B29" s="2258"/>
      <c r="C29" s="2258"/>
      <c r="D29" s="86" t="s">
        <v>254</v>
      </c>
      <c r="E29" s="86"/>
      <c r="F29" s="2112">
        <v>0.45100000000000001</v>
      </c>
      <c r="G29" s="107">
        <v>0.45100000000000001</v>
      </c>
      <c r="H29" s="107">
        <v>0.43</v>
      </c>
      <c r="I29" s="107">
        <v>0.44900000000000001</v>
      </c>
      <c r="J29" s="107">
        <v>0.40699999999999997</v>
      </c>
      <c r="K29" s="108">
        <v>0.46100000000000002</v>
      </c>
      <c r="L29" s="108">
        <v>0.47799999999999998</v>
      </c>
      <c r="M29" s="108">
        <v>0.48099999999999998</v>
      </c>
      <c r="N29" s="108">
        <v>0.42799999999999999</v>
      </c>
      <c r="O29" s="109"/>
      <c r="P29" s="103"/>
      <c r="Q29" s="120">
        <v>0.434</v>
      </c>
      <c r="R29" s="121">
        <v>0.46200000000000002</v>
      </c>
      <c r="S29" s="112"/>
    </row>
    <row r="30" spans="1:19" s="42" customFormat="1" ht="20.100000000000001" customHeight="1" x14ac:dyDescent="0.15">
      <c r="A30" s="2269" t="s">
        <v>626</v>
      </c>
      <c r="B30" s="2259"/>
      <c r="C30" s="2259"/>
      <c r="D30" s="34" t="s">
        <v>227</v>
      </c>
      <c r="E30" s="34"/>
      <c r="F30" s="124" t="s">
        <v>227</v>
      </c>
      <c r="G30" s="94" t="s">
        <v>227</v>
      </c>
      <c r="H30" s="94" t="s">
        <v>227</v>
      </c>
      <c r="I30" s="94" t="s">
        <v>227</v>
      </c>
      <c r="J30" s="94" t="s">
        <v>227</v>
      </c>
      <c r="K30" s="94" t="s">
        <v>227</v>
      </c>
      <c r="L30" s="94" t="s">
        <v>227</v>
      </c>
      <c r="M30" s="94" t="s">
        <v>227</v>
      </c>
      <c r="N30" s="94" t="s">
        <v>227</v>
      </c>
      <c r="O30" s="113" t="s">
        <v>227</v>
      </c>
      <c r="P30" s="114"/>
      <c r="Q30" s="96" t="s">
        <v>227</v>
      </c>
      <c r="R30" s="97" t="s">
        <v>227</v>
      </c>
      <c r="S30" s="115"/>
    </row>
    <row r="31" spans="1:19" s="42" customFormat="1" ht="10.5" customHeight="1" x14ac:dyDescent="0.15">
      <c r="A31" s="2257" t="s">
        <v>240</v>
      </c>
      <c r="B31" s="2257"/>
      <c r="C31" s="2257"/>
      <c r="D31" s="64" t="s">
        <v>255</v>
      </c>
      <c r="E31" s="64"/>
      <c r="F31" s="2106">
        <v>33183</v>
      </c>
      <c r="G31" s="65">
        <v>32200</v>
      </c>
      <c r="H31" s="65">
        <v>31836</v>
      </c>
      <c r="I31" s="65">
        <v>31017</v>
      </c>
      <c r="J31" s="65">
        <v>29677</v>
      </c>
      <c r="K31" s="66">
        <v>28471</v>
      </c>
      <c r="L31" s="66">
        <v>26447</v>
      </c>
      <c r="M31" s="66">
        <v>23932</v>
      </c>
      <c r="N31" s="66">
        <v>22674</v>
      </c>
      <c r="O31" s="67"/>
      <c r="P31" s="68"/>
      <c r="Q31" s="69">
        <v>31184</v>
      </c>
      <c r="R31" s="70">
        <v>25393</v>
      </c>
      <c r="S31" s="71"/>
    </row>
    <row r="32" spans="1:19" s="42" customFormat="1" ht="19.5" customHeight="1" x14ac:dyDescent="0.15">
      <c r="A32" s="2267" t="s">
        <v>627</v>
      </c>
      <c r="B32" s="2261"/>
      <c r="C32" s="2261"/>
      <c r="D32" s="116" t="s">
        <v>256</v>
      </c>
      <c r="E32" s="122" t="s">
        <v>940</v>
      </c>
      <c r="F32" s="2111">
        <v>0.13800000000000001</v>
      </c>
      <c r="G32" s="101">
        <v>0.153</v>
      </c>
      <c r="H32" s="101">
        <v>0.16700000000000001</v>
      </c>
      <c r="I32" s="101">
        <v>0.17</v>
      </c>
      <c r="J32" s="101">
        <v>0.17399999999999999</v>
      </c>
      <c r="K32" s="117">
        <v>0.158</v>
      </c>
      <c r="L32" s="117">
        <v>0.16300000000000001</v>
      </c>
      <c r="M32" s="117">
        <v>0.17699999999999999</v>
      </c>
      <c r="N32" s="117">
        <v>0.24399999999999999</v>
      </c>
      <c r="O32" s="67"/>
      <c r="P32" s="103"/>
      <c r="Q32" s="118">
        <v>0.16600000000000001</v>
      </c>
      <c r="R32" s="119">
        <v>0.183</v>
      </c>
      <c r="S32" s="71"/>
    </row>
    <row r="33" spans="1:19" s="42" customFormat="1" ht="19.5" customHeight="1" x14ac:dyDescent="0.15">
      <c r="A33" s="2268" t="s">
        <v>914</v>
      </c>
      <c r="B33" s="2258"/>
      <c r="C33" s="2258"/>
      <c r="D33" s="86" t="s">
        <v>257</v>
      </c>
      <c r="E33" s="123" t="s">
        <v>940</v>
      </c>
      <c r="F33" s="2112">
        <v>0.16</v>
      </c>
      <c r="G33" s="107">
        <v>0.16400000000000001</v>
      </c>
      <c r="H33" s="107">
        <v>0.17100000000000001</v>
      </c>
      <c r="I33" s="107">
        <v>0.17399999999999999</v>
      </c>
      <c r="J33" s="107">
        <v>0.188</v>
      </c>
      <c r="K33" s="108">
        <v>0.17199999999999999</v>
      </c>
      <c r="L33" s="108">
        <v>0.17299999999999999</v>
      </c>
      <c r="M33" s="108">
        <v>0.18099999999999999</v>
      </c>
      <c r="N33" s="108">
        <v>0.20100000000000001</v>
      </c>
      <c r="O33" s="109"/>
      <c r="P33" s="103"/>
      <c r="Q33" s="120">
        <v>0.17399999999999999</v>
      </c>
      <c r="R33" s="121">
        <v>0.18099999999999999</v>
      </c>
      <c r="S33" s="112"/>
    </row>
    <row r="34" spans="1:19" s="42" customFormat="1" ht="10.5" customHeight="1" x14ac:dyDescent="0.15">
      <c r="A34" s="2259" t="s">
        <v>258</v>
      </c>
      <c r="B34" s="2259"/>
      <c r="C34" s="2259"/>
      <c r="D34" s="34" t="s">
        <v>227</v>
      </c>
      <c r="E34" s="34"/>
      <c r="F34" s="124" t="s">
        <v>227</v>
      </c>
      <c r="G34" s="94" t="s">
        <v>227</v>
      </c>
      <c r="H34" s="94" t="s">
        <v>227</v>
      </c>
      <c r="I34" s="94" t="s">
        <v>227</v>
      </c>
      <c r="J34" s="94" t="s">
        <v>227</v>
      </c>
      <c r="K34" s="94" t="s">
        <v>227</v>
      </c>
      <c r="L34" s="94" t="s">
        <v>227</v>
      </c>
      <c r="M34" s="94" t="s">
        <v>227</v>
      </c>
      <c r="N34" s="94" t="s">
        <v>227</v>
      </c>
      <c r="O34" s="113" t="s">
        <v>227</v>
      </c>
      <c r="P34" s="114"/>
      <c r="Q34" s="96" t="s">
        <v>227</v>
      </c>
      <c r="R34" s="97" t="s">
        <v>227</v>
      </c>
      <c r="S34" s="115"/>
    </row>
    <row r="35" spans="1:19" s="42" customFormat="1" ht="10.5" customHeight="1" x14ac:dyDescent="0.15">
      <c r="A35" s="2257" t="s">
        <v>259</v>
      </c>
      <c r="B35" s="2257"/>
      <c r="C35" s="2257"/>
      <c r="D35" s="64" t="s">
        <v>260</v>
      </c>
      <c r="E35" s="64"/>
      <c r="F35" s="2106">
        <v>1467</v>
      </c>
      <c r="G35" s="65">
        <v>1597</v>
      </c>
      <c r="H35" s="65">
        <v>1734</v>
      </c>
      <c r="I35" s="65">
        <v>1647</v>
      </c>
      <c r="J35" s="65">
        <v>1728</v>
      </c>
      <c r="K35" s="66">
        <v>1470</v>
      </c>
      <c r="L35" s="66">
        <v>1443</v>
      </c>
      <c r="M35" s="66">
        <v>1244</v>
      </c>
      <c r="N35" s="66">
        <v>1723</v>
      </c>
      <c r="O35" s="67"/>
      <c r="P35" s="68"/>
      <c r="Q35" s="69">
        <v>6706</v>
      </c>
      <c r="R35" s="70">
        <v>5880</v>
      </c>
      <c r="S35" s="71"/>
    </row>
    <row r="36" spans="1:19" s="42" customFormat="1" ht="10.5" customHeight="1" x14ac:dyDescent="0.15">
      <c r="A36" s="2257" t="s">
        <v>261</v>
      </c>
      <c r="B36" s="2257"/>
      <c r="C36" s="2257"/>
      <c r="D36" s="64"/>
      <c r="E36" s="64"/>
      <c r="F36" s="2106">
        <v>246</v>
      </c>
      <c r="G36" s="65">
        <v>123</v>
      </c>
      <c r="H36" s="65">
        <v>40</v>
      </c>
      <c r="I36" s="65">
        <v>35</v>
      </c>
      <c r="J36" s="65">
        <v>22</v>
      </c>
      <c r="K36" s="94">
        <v>145</v>
      </c>
      <c r="L36" s="94">
        <v>93</v>
      </c>
      <c r="M36" s="94">
        <v>26</v>
      </c>
      <c r="N36" s="94">
        <v>-293</v>
      </c>
      <c r="O36" s="67"/>
      <c r="P36" s="68"/>
      <c r="Q36" s="96">
        <v>220</v>
      </c>
      <c r="R36" s="97">
        <v>-29</v>
      </c>
      <c r="S36" s="71"/>
    </row>
    <row r="37" spans="1:19" s="42" customFormat="1" ht="10.5" customHeight="1" x14ac:dyDescent="0.15">
      <c r="A37" s="2261" t="s">
        <v>915</v>
      </c>
      <c r="B37" s="2261"/>
      <c r="C37" s="2261"/>
      <c r="D37" s="116" t="s">
        <v>262</v>
      </c>
      <c r="E37" s="64"/>
      <c r="F37" s="2113">
        <f>SUM(F35:F36)</f>
        <v>1713</v>
      </c>
      <c r="G37" s="74">
        <f>SUM(G35:G36)</f>
        <v>1720</v>
      </c>
      <c r="H37" s="74">
        <f>SUM(H35:H36)</f>
        <v>1774</v>
      </c>
      <c r="I37" s="74">
        <f>SUM(I35:I36)</f>
        <v>1682</v>
      </c>
      <c r="J37" s="74">
        <f t="shared" ref="J37:N37" si="6">SUM(J35:J36)</f>
        <v>1750</v>
      </c>
      <c r="K37" s="74">
        <f t="shared" si="6"/>
        <v>1615</v>
      </c>
      <c r="L37" s="74">
        <f t="shared" si="6"/>
        <v>1536</v>
      </c>
      <c r="M37" s="74">
        <f t="shared" si="6"/>
        <v>1270</v>
      </c>
      <c r="N37" s="74">
        <f t="shared" si="6"/>
        <v>1430</v>
      </c>
      <c r="O37" s="75"/>
      <c r="P37" s="124"/>
      <c r="Q37" s="100">
        <f t="shared" ref="Q37" si="7">SUM(Q35:Q36)</f>
        <v>6926</v>
      </c>
      <c r="R37" s="74">
        <f t="shared" ref="R37" si="8">SUM(R35:R36)</f>
        <v>5851</v>
      </c>
      <c r="S37" s="78"/>
    </row>
    <row r="38" spans="1:19" s="42" customFormat="1" ht="10.5" customHeight="1" x14ac:dyDescent="0.15">
      <c r="A38" s="2257" t="s">
        <v>263</v>
      </c>
      <c r="B38" s="2257"/>
      <c r="C38" s="2257"/>
      <c r="D38" s="64" t="s">
        <v>264</v>
      </c>
      <c r="E38" s="64"/>
      <c r="F38" s="2114">
        <v>285</v>
      </c>
      <c r="G38" s="125">
        <v>329</v>
      </c>
      <c r="H38" s="125">
        <v>365</v>
      </c>
      <c r="I38" s="125">
        <v>328</v>
      </c>
      <c r="J38" s="125">
        <v>400</v>
      </c>
      <c r="K38" s="66">
        <v>306</v>
      </c>
      <c r="L38" s="66">
        <v>346</v>
      </c>
      <c r="M38" s="66">
        <v>194</v>
      </c>
      <c r="N38" s="66">
        <v>316</v>
      </c>
      <c r="O38" s="67"/>
      <c r="P38" s="68"/>
      <c r="Q38" s="69">
        <v>1422</v>
      </c>
      <c r="R38" s="70">
        <v>1162</v>
      </c>
      <c r="S38" s="71"/>
    </row>
    <row r="39" spans="1:19" s="42" customFormat="1" ht="10.5" customHeight="1" x14ac:dyDescent="0.15">
      <c r="A39" s="2257" t="s">
        <v>265</v>
      </c>
      <c r="B39" s="2257"/>
      <c r="C39" s="2257"/>
      <c r="D39" s="64"/>
      <c r="E39" s="64"/>
      <c r="F39" s="2106">
        <v>65</v>
      </c>
      <c r="G39" s="65">
        <v>27</v>
      </c>
      <c r="H39" s="65">
        <v>10</v>
      </c>
      <c r="I39" s="65">
        <v>9</v>
      </c>
      <c r="J39" s="65">
        <v>-83</v>
      </c>
      <c r="K39" s="94">
        <v>46</v>
      </c>
      <c r="L39" s="94">
        <v>24</v>
      </c>
      <c r="M39" s="94">
        <v>6</v>
      </c>
      <c r="N39" s="94">
        <v>-52</v>
      </c>
      <c r="O39" s="67"/>
      <c r="P39" s="68"/>
      <c r="Q39" s="96">
        <v>-37</v>
      </c>
      <c r="R39" s="97">
        <v>24</v>
      </c>
      <c r="S39" s="71"/>
    </row>
    <row r="40" spans="1:19" s="42" customFormat="1" ht="10.5" customHeight="1" x14ac:dyDescent="0.15">
      <c r="A40" s="2261" t="s">
        <v>916</v>
      </c>
      <c r="B40" s="2261"/>
      <c r="C40" s="2261"/>
      <c r="D40" s="116" t="s">
        <v>266</v>
      </c>
      <c r="E40" s="64"/>
      <c r="F40" s="2113">
        <f>SUM(F38:F39)</f>
        <v>350</v>
      </c>
      <c r="G40" s="74">
        <f>SUM(G38:G39)</f>
        <v>356</v>
      </c>
      <c r="H40" s="74">
        <f>SUM(H38:H39)</f>
        <v>375</v>
      </c>
      <c r="I40" s="74">
        <f>SUM(I38:I39)</f>
        <v>337</v>
      </c>
      <c r="J40" s="74">
        <f t="shared" ref="J40:N40" si="9">SUM(J38:J39)</f>
        <v>317</v>
      </c>
      <c r="K40" s="74">
        <f t="shared" si="9"/>
        <v>352</v>
      </c>
      <c r="L40" s="74">
        <f t="shared" si="9"/>
        <v>370</v>
      </c>
      <c r="M40" s="74">
        <f t="shared" si="9"/>
        <v>200</v>
      </c>
      <c r="N40" s="74">
        <f t="shared" si="9"/>
        <v>264</v>
      </c>
      <c r="O40" s="75"/>
      <c r="P40" s="124"/>
      <c r="Q40" s="100">
        <f t="shared" ref="Q40" si="10">SUM(Q38:Q39)</f>
        <v>1385</v>
      </c>
      <c r="R40" s="74">
        <f t="shared" ref="R40" si="11">SUM(R38:R39)</f>
        <v>1186</v>
      </c>
      <c r="S40" s="78"/>
    </row>
    <row r="41" spans="1:19" s="42" customFormat="1" ht="10.5" customHeight="1" x14ac:dyDescent="0.15">
      <c r="A41" s="2257" t="s">
        <v>487</v>
      </c>
      <c r="B41" s="2257"/>
      <c r="C41" s="2257"/>
      <c r="D41" s="64" t="s">
        <v>267</v>
      </c>
      <c r="E41" s="64"/>
      <c r="F41" s="2111">
        <v>0.19400000000000001</v>
      </c>
      <c r="G41" s="101">
        <v>0.20599999999999999</v>
      </c>
      <c r="H41" s="101">
        <v>0.21</v>
      </c>
      <c r="I41" s="101">
        <v>0.19900000000000001</v>
      </c>
      <c r="J41" s="101">
        <v>0.23200000000000001</v>
      </c>
      <c r="K41" s="117">
        <v>0.20799999999999999</v>
      </c>
      <c r="L41" s="117">
        <v>0.24</v>
      </c>
      <c r="M41" s="117">
        <v>0.156</v>
      </c>
      <c r="N41" s="117">
        <v>0.184</v>
      </c>
      <c r="O41" s="67"/>
      <c r="P41" s="103"/>
      <c r="Q41" s="118">
        <v>0.21199999999999999</v>
      </c>
      <c r="R41" s="119">
        <v>0.19800000000000001</v>
      </c>
      <c r="S41" s="71"/>
    </row>
    <row r="42" spans="1:19" s="42" customFormat="1" ht="10.5" customHeight="1" x14ac:dyDescent="0.15">
      <c r="A42" s="2258" t="s">
        <v>917</v>
      </c>
      <c r="B42" s="2258"/>
      <c r="C42" s="2258"/>
      <c r="D42" s="86" t="s">
        <v>268</v>
      </c>
      <c r="E42" s="86"/>
      <c r="F42" s="2112">
        <v>0.20399999999999999</v>
      </c>
      <c r="G42" s="107">
        <v>0.20699999999999999</v>
      </c>
      <c r="H42" s="107">
        <v>0.21099999999999999</v>
      </c>
      <c r="I42" s="107">
        <v>0.2</v>
      </c>
      <c r="J42" s="107">
        <v>0.18099999999999999</v>
      </c>
      <c r="K42" s="108">
        <v>0.218</v>
      </c>
      <c r="L42" s="108">
        <v>0.24099999999999999</v>
      </c>
      <c r="M42" s="108">
        <v>0.157</v>
      </c>
      <c r="N42" s="108">
        <v>0.185</v>
      </c>
      <c r="O42" s="109"/>
      <c r="P42" s="103"/>
      <c r="Q42" s="120">
        <v>0.2</v>
      </c>
      <c r="R42" s="121">
        <v>0.20300000000000001</v>
      </c>
      <c r="S42" s="112"/>
    </row>
    <row r="43" spans="1:19" ht="3.75" customHeight="1" x14ac:dyDescent="0.15">
      <c r="A43" s="2260"/>
      <c r="B43" s="2260"/>
      <c r="C43" s="2260"/>
      <c r="D43" s="126"/>
      <c r="E43" s="126"/>
      <c r="F43" s="127"/>
      <c r="G43" s="127"/>
      <c r="H43" s="127"/>
      <c r="I43" s="128"/>
      <c r="J43" s="128"/>
      <c r="K43" s="128"/>
      <c r="L43" s="128"/>
      <c r="M43" s="128"/>
      <c r="N43" s="128"/>
      <c r="O43" s="128"/>
      <c r="P43" s="127"/>
      <c r="Q43" s="127"/>
      <c r="R43" s="127"/>
      <c r="S43" s="127"/>
    </row>
    <row r="44" spans="1:19" ht="6.95" customHeight="1" x14ac:dyDescent="0.15">
      <c r="A44" s="129" t="s">
        <v>803</v>
      </c>
      <c r="B44" s="2256" t="s">
        <v>269</v>
      </c>
      <c r="C44" s="2256"/>
      <c r="D44" s="2256"/>
      <c r="E44" s="2256"/>
      <c r="F44" s="2256"/>
      <c r="G44" s="2256"/>
      <c r="H44" s="2256"/>
      <c r="I44" s="2256"/>
      <c r="J44" s="2256"/>
      <c r="K44" s="2256"/>
      <c r="L44" s="2256"/>
      <c r="M44" s="2256"/>
      <c r="N44" s="2256"/>
      <c r="O44" s="2256"/>
      <c r="P44" s="2256"/>
      <c r="Q44" s="2256"/>
      <c r="R44" s="2256"/>
      <c r="S44" s="2256"/>
    </row>
    <row r="45" spans="1:19" ht="6.95" customHeight="1" x14ac:dyDescent="0.15">
      <c r="A45" s="129" t="s">
        <v>804</v>
      </c>
      <c r="B45" s="2256" t="s">
        <v>270</v>
      </c>
      <c r="C45" s="2256"/>
      <c r="D45" s="2256"/>
      <c r="E45" s="2256"/>
      <c r="F45" s="2256"/>
      <c r="G45" s="2256"/>
      <c r="H45" s="2256"/>
      <c r="I45" s="2256"/>
      <c r="J45" s="2256"/>
      <c r="K45" s="2256"/>
      <c r="L45" s="2256"/>
      <c r="M45" s="2256"/>
      <c r="N45" s="2256"/>
      <c r="O45" s="2256"/>
      <c r="P45" s="2256"/>
      <c r="Q45" s="2256"/>
      <c r="R45" s="2256"/>
      <c r="S45" s="2256"/>
    </row>
  </sheetData>
  <mergeCells count="44">
    <mergeCell ref="A26:C26"/>
    <mergeCell ref="B22:C22"/>
    <mergeCell ref="A25:C25"/>
    <mergeCell ref="A24:C24"/>
    <mergeCell ref="A23:C23"/>
    <mergeCell ref="A9:C9"/>
    <mergeCell ref="B44:S44"/>
    <mergeCell ref="A27:C27"/>
    <mergeCell ref="A31:C31"/>
    <mergeCell ref="A32:C32"/>
    <mergeCell ref="A28:C28"/>
    <mergeCell ref="A42:C42"/>
    <mergeCell ref="A34:C34"/>
    <mergeCell ref="A33:C33"/>
    <mergeCell ref="A30:C30"/>
    <mergeCell ref="A41:C41"/>
    <mergeCell ref="A40:C40"/>
    <mergeCell ref="A36:C36"/>
    <mergeCell ref="A37:C37"/>
    <mergeCell ref="A29:C29"/>
    <mergeCell ref="A21:C21"/>
    <mergeCell ref="A1:S1"/>
    <mergeCell ref="A8:C8"/>
    <mergeCell ref="A7:C7"/>
    <mergeCell ref="A3:C3"/>
    <mergeCell ref="A2:S2"/>
    <mergeCell ref="A5:D5"/>
    <mergeCell ref="A4:D4"/>
    <mergeCell ref="B45:S45"/>
    <mergeCell ref="A15:C15"/>
    <mergeCell ref="A10:C10"/>
    <mergeCell ref="A11:C11"/>
    <mergeCell ref="A13:C13"/>
    <mergeCell ref="A12:C12"/>
    <mergeCell ref="A14:C14"/>
    <mergeCell ref="A43:C43"/>
    <mergeCell ref="A39:C39"/>
    <mergeCell ref="A38:C38"/>
    <mergeCell ref="B18:C18"/>
    <mergeCell ref="A16:C16"/>
    <mergeCell ref="B17:C17"/>
    <mergeCell ref="A20:C20"/>
    <mergeCell ref="A19:C19"/>
    <mergeCell ref="A35:C35"/>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zoomScaleNormal="100" zoomScaleSheetLayoutView="100" workbookViewId="0">
      <selection activeCell="C30" sqref="C30"/>
    </sheetView>
  </sheetViews>
  <sheetFormatPr defaultColWidth="9.140625" defaultRowHeight="8.1" customHeight="1" x14ac:dyDescent="0.15"/>
  <cols>
    <col min="1" max="1" width="2.140625" style="32" customWidth="1"/>
    <col min="2" max="2" width="1.7109375" style="32" customWidth="1"/>
    <col min="3" max="3" width="79.85546875" style="32" customWidth="1"/>
    <col min="4" max="4" width="6.7109375" style="32" bestFit="1" customWidth="1"/>
    <col min="5" max="12" width="4.85546875" style="32" customWidth="1"/>
    <col min="13" max="13" width="1.28515625" style="32" customWidth="1"/>
    <col min="14" max="14" width="1.7109375" style="32" customWidth="1"/>
    <col min="15" max="16" width="4.85546875" style="32" customWidth="1"/>
    <col min="17" max="17" width="1.28515625" style="32" customWidth="1"/>
    <col min="18" max="18" width="4.28515625" style="32" customWidth="1"/>
    <col min="19" max="20" width="9.140625" style="32" customWidth="1"/>
    <col min="21" max="22" width="9.140625" style="33" customWidth="1"/>
    <col min="23" max="23" width="9.140625" style="32" customWidth="1"/>
    <col min="24" max="16384" width="9.140625" style="32"/>
  </cols>
  <sheetData>
    <row r="1" spans="1:17" ht="15.75" customHeight="1" x14ac:dyDescent="0.25">
      <c r="A1" s="2263" t="s">
        <v>472</v>
      </c>
      <c r="B1" s="2263"/>
      <c r="C1" s="2263"/>
      <c r="D1" s="2263"/>
      <c r="E1" s="2263"/>
      <c r="F1" s="2263"/>
      <c r="G1" s="2263"/>
      <c r="H1" s="2263"/>
      <c r="I1" s="2263"/>
      <c r="J1" s="2263"/>
      <c r="K1" s="2263"/>
      <c r="L1" s="2263"/>
      <c r="M1" s="2263"/>
      <c r="N1" s="2263"/>
      <c r="O1" s="2263"/>
      <c r="P1" s="2263"/>
      <c r="Q1" s="2263"/>
    </row>
    <row r="2" spans="1:17" ht="6" customHeight="1" x14ac:dyDescent="0.3">
      <c r="A2" s="160"/>
      <c r="B2" s="160"/>
      <c r="C2" s="160"/>
      <c r="D2" s="161"/>
      <c r="E2" s="161"/>
      <c r="F2" s="161"/>
      <c r="G2" s="161"/>
      <c r="H2" s="161"/>
      <c r="I2" s="161"/>
      <c r="J2" s="161"/>
      <c r="K2" s="161"/>
      <c r="L2" s="161"/>
      <c r="M2" s="162"/>
      <c r="N2" s="161"/>
      <c r="O2" s="161"/>
      <c r="P2" s="161"/>
      <c r="Q2" s="161"/>
    </row>
    <row r="3" spans="1:17" s="170" customFormat="1" ht="10.5" customHeight="1" x14ac:dyDescent="0.15">
      <c r="A3" s="2279" t="s">
        <v>480</v>
      </c>
      <c r="B3" s="2279"/>
      <c r="C3" s="2279"/>
      <c r="D3" s="163"/>
      <c r="E3" s="164"/>
      <c r="F3" s="165"/>
      <c r="G3" s="165"/>
      <c r="H3" s="165"/>
      <c r="I3" s="165"/>
      <c r="J3" s="165"/>
      <c r="K3" s="165"/>
      <c r="L3" s="165"/>
      <c r="M3" s="166"/>
      <c r="N3" s="167"/>
      <c r="O3" s="168" t="s">
        <v>584</v>
      </c>
      <c r="P3" s="168" t="s">
        <v>22</v>
      </c>
      <c r="Q3" s="169"/>
    </row>
    <row r="4" spans="1:17" s="170" customFormat="1" ht="10.5" customHeight="1" x14ac:dyDescent="0.15">
      <c r="A4" s="2278"/>
      <c r="B4" s="2278"/>
      <c r="C4" s="2278"/>
      <c r="D4" s="171" t="s">
        <v>726</v>
      </c>
      <c r="E4" s="172" t="s">
        <v>662</v>
      </c>
      <c r="F4" s="172" t="s">
        <v>633</v>
      </c>
      <c r="G4" s="172" t="s">
        <v>580</v>
      </c>
      <c r="H4" s="172" t="s">
        <v>225</v>
      </c>
      <c r="I4" s="172" t="s">
        <v>481</v>
      </c>
      <c r="J4" s="172" t="s">
        <v>482</v>
      </c>
      <c r="K4" s="172" t="s">
        <v>483</v>
      </c>
      <c r="L4" s="172" t="s">
        <v>484</v>
      </c>
      <c r="M4" s="173"/>
      <c r="N4" s="174"/>
      <c r="O4" s="172" t="s">
        <v>23</v>
      </c>
      <c r="P4" s="172" t="s">
        <v>23</v>
      </c>
      <c r="Q4" s="175"/>
    </row>
    <row r="5" spans="1:17" s="170" customFormat="1" ht="10.5" customHeight="1" x14ac:dyDescent="0.15">
      <c r="A5" s="2278" t="s">
        <v>475</v>
      </c>
      <c r="B5" s="2278"/>
      <c r="C5" s="2278"/>
      <c r="D5" s="176"/>
      <c r="E5" s="176"/>
      <c r="F5" s="176"/>
      <c r="G5" s="176"/>
      <c r="H5" s="176"/>
      <c r="I5" s="176"/>
      <c r="J5" s="176"/>
      <c r="K5" s="176"/>
      <c r="L5" s="176"/>
      <c r="M5" s="177"/>
      <c r="N5" s="178"/>
      <c r="O5" s="176"/>
      <c r="P5" s="176"/>
      <c r="Q5" s="177"/>
    </row>
    <row r="6" spans="1:17" s="187" customFormat="1" ht="10.5" customHeight="1" x14ac:dyDescent="0.15">
      <c r="A6" s="2278"/>
      <c r="B6" s="2278"/>
      <c r="C6" s="2278"/>
      <c r="D6" s="179"/>
      <c r="E6" s="180"/>
      <c r="F6" s="180"/>
      <c r="G6" s="180"/>
      <c r="H6" s="180"/>
      <c r="I6" s="181"/>
      <c r="J6" s="181"/>
      <c r="K6" s="181"/>
      <c r="L6" s="181"/>
      <c r="M6" s="182" t="s">
        <v>227</v>
      </c>
      <c r="N6" s="183"/>
      <c r="O6" s="184" t="s">
        <v>227</v>
      </c>
      <c r="P6" s="185" t="s">
        <v>227</v>
      </c>
      <c r="Q6" s="186"/>
    </row>
    <row r="7" spans="1:17" s="187" customFormat="1" ht="10.5" customHeight="1" x14ac:dyDescent="0.15">
      <c r="A7" s="188"/>
      <c r="B7" s="2281" t="s">
        <v>272</v>
      </c>
      <c r="C7" s="2281"/>
      <c r="D7" s="192">
        <v>0</v>
      </c>
      <c r="E7" s="189">
        <v>0</v>
      </c>
      <c r="F7" s="189">
        <v>0</v>
      </c>
      <c r="G7" s="189">
        <v>0</v>
      </c>
      <c r="H7" s="189">
        <v>0</v>
      </c>
      <c r="I7" s="189">
        <v>0</v>
      </c>
      <c r="J7" s="189">
        <v>0</v>
      </c>
      <c r="K7" s="189">
        <v>0</v>
      </c>
      <c r="L7" s="189">
        <v>-299</v>
      </c>
      <c r="M7" s="190"/>
      <c r="N7" s="191"/>
      <c r="O7" s="193">
        <v>0</v>
      </c>
      <c r="P7" s="194">
        <v>-299</v>
      </c>
      <c r="Q7" s="182"/>
    </row>
    <row r="8" spans="1:17" s="187" customFormat="1" ht="10.5" customHeight="1" x14ac:dyDescent="0.15">
      <c r="A8" s="188"/>
      <c r="B8" s="2280" t="s">
        <v>643</v>
      </c>
      <c r="C8" s="2280"/>
      <c r="D8" s="192">
        <v>27</v>
      </c>
      <c r="E8" s="189">
        <v>26</v>
      </c>
      <c r="F8" s="189">
        <v>31</v>
      </c>
      <c r="G8" s="189">
        <v>26</v>
      </c>
      <c r="H8" s="189">
        <v>32</v>
      </c>
      <c r="I8" s="189">
        <v>19</v>
      </c>
      <c r="J8" s="189">
        <v>10</v>
      </c>
      <c r="K8" s="189">
        <v>6</v>
      </c>
      <c r="L8" s="189">
        <v>6</v>
      </c>
      <c r="M8" s="190"/>
      <c r="N8" s="191"/>
      <c r="O8" s="193">
        <v>115</v>
      </c>
      <c r="P8" s="194">
        <v>41</v>
      </c>
      <c r="Q8" s="182"/>
    </row>
    <row r="9" spans="1:17" s="187" customFormat="1" ht="21.75" customHeight="1" x14ac:dyDescent="0.15">
      <c r="A9" s="2101"/>
      <c r="B9" s="2270" t="s">
        <v>780</v>
      </c>
      <c r="C9" s="2271"/>
      <c r="D9" s="192">
        <v>227</v>
      </c>
      <c r="E9" s="189">
        <v>0</v>
      </c>
      <c r="F9" s="189">
        <v>0</v>
      </c>
      <c r="G9" s="189">
        <v>0</v>
      </c>
      <c r="H9" s="189">
        <v>0</v>
      </c>
      <c r="I9" s="189">
        <v>0</v>
      </c>
      <c r="J9" s="189">
        <v>0</v>
      </c>
      <c r="K9" s="189">
        <v>0</v>
      </c>
      <c r="L9" s="189">
        <v>0</v>
      </c>
      <c r="M9" s="190"/>
      <c r="N9" s="191"/>
      <c r="O9" s="193">
        <v>0</v>
      </c>
      <c r="P9" s="194">
        <v>0</v>
      </c>
      <c r="Q9" s="182"/>
    </row>
    <row r="10" spans="1:17" s="187" customFormat="1" ht="10.5" customHeight="1" x14ac:dyDescent="0.15">
      <c r="A10" s="195"/>
      <c r="B10" s="2277" t="s">
        <v>718</v>
      </c>
      <c r="C10" s="2277"/>
      <c r="D10" s="197"/>
      <c r="E10" s="196"/>
      <c r="F10" s="196"/>
      <c r="G10" s="196"/>
      <c r="H10" s="196"/>
      <c r="I10" s="196"/>
      <c r="J10" s="196"/>
      <c r="K10" s="196"/>
      <c r="L10" s="196"/>
      <c r="M10" s="190"/>
      <c r="N10" s="191"/>
      <c r="O10" s="198"/>
      <c r="P10" s="199"/>
      <c r="Q10" s="182"/>
    </row>
    <row r="11" spans="1:17" s="187" customFormat="1" ht="10.5" customHeight="1" x14ac:dyDescent="0.15">
      <c r="A11" s="200"/>
      <c r="B11" s="201"/>
      <c r="C11" s="201" t="s">
        <v>717</v>
      </c>
      <c r="D11" s="192">
        <v>0</v>
      </c>
      <c r="E11" s="189">
        <v>89</v>
      </c>
      <c r="F11" s="189">
        <v>0</v>
      </c>
      <c r="G11" s="189">
        <v>0</v>
      </c>
      <c r="H11" s="189">
        <v>0</v>
      </c>
      <c r="I11" s="189">
        <v>0</v>
      </c>
      <c r="J11" s="189">
        <v>0</v>
      </c>
      <c r="K11" s="189">
        <v>0</v>
      </c>
      <c r="L11" s="189">
        <v>0</v>
      </c>
      <c r="M11" s="190"/>
      <c r="N11" s="191"/>
      <c r="O11" s="193">
        <v>89</v>
      </c>
      <c r="P11" s="194">
        <v>0</v>
      </c>
      <c r="Q11" s="182"/>
    </row>
    <row r="12" spans="1:17" s="187" customFormat="1" ht="20.25" customHeight="1" x14ac:dyDescent="0.15">
      <c r="A12" s="200"/>
      <c r="B12" s="2270" t="s">
        <v>553</v>
      </c>
      <c r="C12" s="2271"/>
      <c r="D12" s="192">
        <v>0</v>
      </c>
      <c r="E12" s="189">
        <v>0</v>
      </c>
      <c r="F12" s="189">
        <v>0</v>
      </c>
      <c r="G12" s="189">
        <v>0</v>
      </c>
      <c r="H12" s="189">
        <v>0</v>
      </c>
      <c r="I12" s="189">
        <v>98</v>
      </c>
      <c r="J12" s="189">
        <v>0</v>
      </c>
      <c r="K12" s="189">
        <v>0</v>
      </c>
      <c r="L12" s="189">
        <v>0</v>
      </c>
      <c r="M12" s="190"/>
      <c r="N12" s="191"/>
      <c r="O12" s="193">
        <v>0</v>
      </c>
      <c r="P12" s="194">
        <v>98</v>
      </c>
      <c r="Q12" s="182"/>
    </row>
    <row r="13" spans="1:17" s="187" customFormat="1" ht="10.5" customHeight="1" x14ac:dyDescent="0.15">
      <c r="A13" s="202"/>
      <c r="B13" s="2276" t="s">
        <v>583</v>
      </c>
      <c r="C13" s="2276"/>
      <c r="D13" s="197"/>
      <c r="E13" s="196"/>
      <c r="F13" s="196"/>
      <c r="G13" s="196"/>
      <c r="H13" s="196"/>
      <c r="I13" s="196"/>
      <c r="J13" s="196"/>
      <c r="K13" s="196"/>
      <c r="L13" s="196"/>
      <c r="M13" s="190"/>
      <c r="N13" s="191"/>
      <c r="O13" s="198"/>
      <c r="P13" s="199"/>
      <c r="Q13" s="182"/>
    </row>
    <row r="14" spans="1:17" s="187" customFormat="1" ht="10.5" customHeight="1" x14ac:dyDescent="0.15">
      <c r="A14" s="200"/>
      <c r="B14" s="203"/>
      <c r="C14" s="203" t="s">
        <v>906</v>
      </c>
      <c r="D14" s="192">
        <v>-8</v>
      </c>
      <c r="E14" s="189">
        <v>8</v>
      </c>
      <c r="F14" s="189">
        <v>9</v>
      </c>
      <c r="G14" s="189">
        <v>9</v>
      </c>
      <c r="H14" s="189">
        <v>-10</v>
      </c>
      <c r="I14" s="189">
        <v>46</v>
      </c>
      <c r="J14" s="189">
        <v>38</v>
      </c>
      <c r="K14" s="189">
        <v>20</v>
      </c>
      <c r="L14" s="189">
        <v>0</v>
      </c>
      <c r="M14" s="190"/>
      <c r="N14" s="191"/>
      <c r="O14" s="193">
        <v>16</v>
      </c>
      <c r="P14" s="194">
        <v>104</v>
      </c>
      <c r="Q14" s="182"/>
    </row>
    <row r="15" spans="1:17" s="187" customFormat="1" ht="10.5" customHeight="1" x14ac:dyDescent="0.15">
      <c r="A15" s="200"/>
      <c r="B15" s="2271" t="s">
        <v>273</v>
      </c>
      <c r="C15" s="2271"/>
      <c r="D15" s="192">
        <v>0</v>
      </c>
      <c r="E15" s="189">
        <v>0</v>
      </c>
      <c r="F15" s="189">
        <v>0</v>
      </c>
      <c r="G15" s="189">
        <v>0</v>
      </c>
      <c r="H15" s="189">
        <v>0</v>
      </c>
      <c r="I15" s="189">
        <v>0</v>
      </c>
      <c r="J15" s="189">
        <v>45</v>
      </c>
      <c r="K15" s="189">
        <v>0</v>
      </c>
      <c r="L15" s="189">
        <v>0</v>
      </c>
      <c r="M15" s="190"/>
      <c r="N15" s="191"/>
      <c r="O15" s="193">
        <v>0</v>
      </c>
      <c r="P15" s="194">
        <v>45</v>
      </c>
      <c r="Q15" s="182"/>
    </row>
    <row r="16" spans="1:17" s="187" customFormat="1" ht="11.25" customHeight="1" x14ac:dyDescent="0.15">
      <c r="A16" s="204"/>
      <c r="B16" s="2273" t="s">
        <v>907</v>
      </c>
      <c r="C16" s="2273"/>
      <c r="D16" s="2115">
        <v>0</v>
      </c>
      <c r="E16" s="205">
        <v>0</v>
      </c>
      <c r="F16" s="205">
        <v>0</v>
      </c>
      <c r="G16" s="205">
        <v>0</v>
      </c>
      <c r="H16" s="205">
        <v>0</v>
      </c>
      <c r="I16" s="205">
        <v>-18</v>
      </c>
      <c r="J16" s="205">
        <v>0</v>
      </c>
      <c r="K16" s="205">
        <v>0</v>
      </c>
      <c r="L16" s="205">
        <v>0</v>
      </c>
      <c r="M16" s="206"/>
      <c r="N16" s="191"/>
      <c r="O16" s="207">
        <v>0</v>
      </c>
      <c r="P16" s="208">
        <v>-18</v>
      </c>
      <c r="Q16" s="209"/>
    </row>
    <row r="17" spans="1:17" s="187" customFormat="1" ht="10.5" customHeight="1" x14ac:dyDescent="0.15">
      <c r="A17" s="2273" t="s">
        <v>274</v>
      </c>
      <c r="B17" s="2273"/>
      <c r="C17" s="2273"/>
      <c r="D17" s="192">
        <f t="shared" ref="D17:L17" si="0">SUM(D7:D16)</f>
        <v>246</v>
      </c>
      <c r="E17" s="189">
        <f t="shared" si="0"/>
        <v>123</v>
      </c>
      <c r="F17" s="189">
        <f t="shared" si="0"/>
        <v>40</v>
      </c>
      <c r="G17" s="189">
        <f t="shared" si="0"/>
        <v>35</v>
      </c>
      <c r="H17" s="189">
        <f t="shared" si="0"/>
        <v>22</v>
      </c>
      <c r="I17" s="189">
        <f t="shared" si="0"/>
        <v>145</v>
      </c>
      <c r="J17" s="189">
        <f t="shared" si="0"/>
        <v>93</v>
      </c>
      <c r="K17" s="189">
        <f t="shared" si="0"/>
        <v>26</v>
      </c>
      <c r="L17" s="189">
        <f t="shared" si="0"/>
        <v>-293</v>
      </c>
      <c r="M17" s="190"/>
      <c r="N17" s="191"/>
      <c r="O17" s="193">
        <f>SUM(O7:O16)</f>
        <v>220</v>
      </c>
      <c r="P17" s="194">
        <f>SUM(P7:P16)</f>
        <v>-29</v>
      </c>
      <c r="Q17" s="182"/>
    </row>
    <row r="18" spans="1:17" s="187" customFormat="1" ht="10.5" customHeight="1" x14ac:dyDescent="0.15">
      <c r="A18" s="203"/>
      <c r="B18" s="2273" t="s">
        <v>275</v>
      </c>
      <c r="C18" s="2273"/>
      <c r="D18" s="192">
        <v>-65</v>
      </c>
      <c r="E18" s="189">
        <v>-27</v>
      </c>
      <c r="F18" s="189">
        <v>-10</v>
      </c>
      <c r="G18" s="189">
        <v>-9</v>
      </c>
      <c r="H18" s="189">
        <v>-5</v>
      </c>
      <c r="I18" s="189">
        <v>-46</v>
      </c>
      <c r="J18" s="189">
        <v>-24</v>
      </c>
      <c r="K18" s="189">
        <v>-6</v>
      </c>
      <c r="L18" s="189">
        <v>52</v>
      </c>
      <c r="M18" s="190"/>
      <c r="N18" s="191"/>
      <c r="O18" s="193">
        <v>-51</v>
      </c>
      <c r="P18" s="194">
        <v>-24</v>
      </c>
      <c r="Q18" s="182"/>
    </row>
    <row r="19" spans="1:17" s="187" customFormat="1" ht="10.5" customHeight="1" x14ac:dyDescent="0.15">
      <c r="A19" s="204"/>
      <c r="B19" s="2273" t="s">
        <v>558</v>
      </c>
      <c r="C19" s="2273"/>
      <c r="D19" s="192">
        <v>0</v>
      </c>
      <c r="E19" s="189">
        <v>0</v>
      </c>
      <c r="F19" s="189">
        <v>0</v>
      </c>
      <c r="G19" s="189">
        <v>0</v>
      </c>
      <c r="H19" s="189">
        <v>88</v>
      </c>
      <c r="I19" s="189">
        <v>0</v>
      </c>
      <c r="J19" s="189">
        <v>0</v>
      </c>
      <c r="K19" s="189">
        <v>0</v>
      </c>
      <c r="L19" s="189">
        <v>0</v>
      </c>
      <c r="M19" s="190"/>
      <c r="N19" s="191"/>
      <c r="O19" s="193">
        <v>88</v>
      </c>
      <c r="P19" s="194">
        <v>0</v>
      </c>
      <c r="Q19" s="182"/>
    </row>
    <row r="20" spans="1:17" s="187" customFormat="1" ht="10.5" customHeight="1" x14ac:dyDescent="0.15">
      <c r="A20" s="2273" t="s">
        <v>276</v>
      </c>
      <c r="B20" s="2273"/>
      <c r="C20" s="2273"/>
      <c r="D20" s="212">
        <f t="shared" ref="D20:L20" si="1">SUM(D17:D19)</f>
        <v>181</v>
      </c>
      <c r="E20" s="210">
        <f t="shared" si="1"/>
        <v>96</v>
      </c>
      <c r="F20" s="210">
        <f t="shared" si="1"/>
        <v>30</v>
      </c>
      <c r="G20" s="210">
        <f t="shared" si="1"/>
        <v>26</v>
      </c>
      <c r="H20" s="210">
        <f t="shared" si="1"/>
        <v>105</v>
      </c>
      <c r="I20" s="210">
        <f t="shared" si="1"/>
        <v>99</v>
      </c>
      <c r="J20" s="210">
        <f t="shared" si="1"/>
        <v>69</v>
      </c>
      <c r="K20" s="210">
        <f t="shared" si="1"/>
        <v>20</v>
      </c>
      <c r="L20" s="210">
        <f t="shared" si="1"/>
        <v>-241</v>
      </c>
      <c r="M20" s="211"/>
      <c r="N20" s="191"/>
      <c r="O20" s="213">
        <f>SUM(O17:O19)</f>
        <v>257</v>
      </c>
      <c r="P20" s="214">
        <f>SUM(P17:P19)</f>
        <v>-53</v>
      </c>
      <c r="Q20" s="215"/>
    </row>
    <row r="21" spans="1:17" s="187" customFormat="1" ht="10.5" customHeight="1" x14ac:dyDescent="0.15">
      <c r="A21" s="216"/>
      <c r="B21" s="2275" t="s">
        <v>712</v>
      </c>
      <c r="C21" s="2275"/>
      <c r="D21" s="2116">
        <v>0</v>
      </c>
      <c r="E21" s="217">
        <v>-5</v>
      </c>
      <c r="F21" s="218">
        <v>0</v>
      </c>
      <c r="G21" s="218">
        <v>0</v>
      </c>
      <c r="H21" s="218">
        <v>0</v>
      </c>
      <c r="I21" s="218">
        <v>0</v>
      </c>
      <c r="J21" s="218">
        <v>0</v>
      </c>
      <c r="K21" s="218">
        <v>0</v>
      </c>
      <c r="L21" s="218">
        <v>0</v>
      </c>
      <c r="M21" s="190"/>
      <c r="N21" s="191"/>
      <c r="O21" s="219">
        <v>-5</v>
      </c>
      <c r="P21" s="220">
        <v>0</v>
      </c>
      <c r="Q21" s="221"/>
    </row>
    <row r="22" spans="1:17" s="187" customFormat="1" ht="10.5" customHeight="1" x14ac:dyDescent="0.15">
      <c r="A22" s="2275" t="s">
        <v>713</v>
      </c>
      <c r="B22" s="2275"/>
      <c r="C22" s="2275"/>
      <c r="D22" s="212">
        <f>D20+D21</f>
        <v>181</v>
      </c>
      <c r="E22" s="210">
        <f>E20+E21</f>
        <v>91</v>
      </c>
      <c r="F22" s="210">
        <f>F20+F21</f>
        <v>30</v>
      </c>
      <c r="G22" s="210">
        <f t="shared" ref="G22:L22" si="2">G20+G21</f>
        <v>26</v>
      </c>
      <c r="H22" s="210">
        <f t="shared" si="2"/>
        <v>105</v>
      </c>
      <c r="I22" s="210">
        <f t="shared" si="2"/>
        <v>99</v>
      </c>
      <c r="J22" s="210">
        <f t="shared" si="2"/>
        <v>69</v>
      </c>
      <c r="K22" s="210">
        <f t="shared" si="2"/>
        <v>20</v>
      </c>
      <c r="L22" s="210">
        <f t="shared" si="2"/>
        <v>-241</v>
      </c>
      <c r="M22" s="211"/>
      <c r="N22" s="191"/>
      <c r="O22" s="222">
        <f>O20+O21</f>
        <v>252</v>
      </c>
      <c r="P22" s="223">
        <f>P20+P21</f>
        <v>-53</v>
      </c>
      <c r="Q22" s="224"/>
    </row>
    <row r="23" spans="1:17" ht="3" customHeight="1" x14ac:dyDescent="0.15">
      <c r="A23" s="2260"/>
      <c r="B23" s="2260"/>
      <c r="C23" s="2260"/>
      <c r="D23" s="127"/>
      <c r="E23" s="127"/>
      <c r="F23" s="127"/>
      <c r="G23" s="128"/>
      <c r="H23" s="128"/>
      <c r="I23" s="128"/>
      <c r="J23" s="128"/>
      <c r="K23" s="128"/>
      <c r="L23" s="128"/>
      <c r="M23" s="128"/>
      <c r="N23" s="127"/>
      <c r="O23" s="127"/>
      <c r="P23" s="127"/>
      <c r="Q23" s="127"/>
    </row>
    <row r="24" spans="1:17" ht="51" customHeight="1" x14ac:dyDescent="0.15">
      <c r="A24" s="225" t="s">
        <v>803</v>
      </c>
      <c r="B24" s="2274" t="s">
        <v>767</v>
      </c>
      <c r="C24" s="2274"/>
      <c r="D24" s="2274"/>
      <c r="E24" s="2274"/>
      <c r="F24" s="2274"/>
      <c r="G24" s="2274"/>
      <c r="H24" s="2274"/>
      <c r="I24" s="2274"/>
      <c r="J24" s="2274"/>
      <c r="K24" s="2274"/>
      <c r="L24" s="2274"/>
      <c r="M24" s="2274"/>
      <c r="N24" s="2274"/>
      <c r="O24" s="2274"/>
      <c r="P24" s="2274"/>
      <c r="Q24" s="2274"/>
    </row>
    <row r="25" spans="1:17" ht="18.75" customHeight="1" x14ac:dyDescent="0.15">
      <c r="A25" s="225" t="s">
        <v>804</v>
      </c>
      <c r="B25" s="2272" t="s">
        <v>557</v>
      </c>
      <c r="C25" s="2272"/>
      <c r="D25" s="2272"/>
      <c r="E25" s="2272"/>
      <c r="F25" s="2272"/>
      <c r="G25" s="2272"/>
      <c r="H25" s="2272"/>
      <c r="I25" s="2272"/>
      <c r="J25" s="2272"/>
      <c r="K25" s="2272"/>
      <c r="L25" s="2272"/>
      <c r="M25" s="2272"/>
      <c r="N25" s="2272"/>
      <c r="O25" s="2272"/>
      <c r="P25" s="2272"/>
      <c r="Q25" s="2272"/>
    </row>
    <row r="33" ht="24" customHeight="1" x14ac:dyDescent="0.15"/>
    <row r="34" ht="24" customHeight="1" x14ac:dyDescent="0.15"/>
  </sheetData>
  <mergeCells count="22">
    <mergeCell ref="A1:Q1"/>
    <mergeCell ref="A4:C4"/>
    <mergeCell ref="A3:C3"/>
    <mergeCell ref="A5:C5"/>
    <mergeCell ref="B8:C8"/>
    <mergeCell ref="A6:C6"/>
    <mergeCell ref="B7:C7"/>
    <mergeCell ref="B9:C9"/>
    <mergeCell ref="B25:Q25"/>
    <mergeCell ref="A23:C23"/>
    <mergeCell ref="B18:C18"/>
    <mergeCell ref="A20:C20"/>
    <mergeCell ref="B24:Q24"/>
    <mergeCell ref="B19:C19"/>
    <mergeCell ref="B21:C21"/>
    <mergeCell ref="A22:C22"/>
    <mergeCell ref="B15:C15"/>
    <mergeCell ref="B12:C12"/>
    <mergeCell ref="B13:C13"/>
    <mergeCell ref="B10:C10"/>
    <mergeCell ref="A17:C17"/>
    <mergeCell ref="B16:C16"/>
  </mergeCells>
  <printOptions horizontalCentered="1"/>
  <pageMargins left="0.23622047244094491" right="0.23622047244094491" top="0.27559055118110237" bottom="0.23622047244094491" header="0.15748031496062992" footer="0.11811023622047245"/>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zoomScaleNormal="100" zoomScaleSheetLayoutView="100" workbookViewId="0">
      <selection activeCell="W11" sqref="W11"/>
    </sheetView>
  </sheetViews>
  <sheetFormatPr defaultColWidth="8.42578125" defaultRowHeight="6.95" customHeight="1" x14ac:dyDescent="0.2"/>
  <cols>
    <col min="1" max="2" width="2.140625" style="391" customWidth="1"/>
    <col min="3" max="3" width="50.5703125" style="391" customWidth="1"/>
    <col min="4" max="4" width="8.7109375" style="392" customWidth="1"/>
    <col min="5" max="5" width="7.28515625" style="393" bestFit="1" customWidth="1"/>
    <col min="6" max="12" width="7.28515625" style="227" bestFit="1" customWidth="1"/>
    <col min="13" max="13" width="1.28515625" style="227" customWidth="1"/>
    <col min="14" max="14" width="1.7109375" style="394" customWidth="1"/>
    <col min="15" max="15" width="1.28515625" style="395" customWidth="1"/>
    <col min="16" max="17" width="7.28515625" style="227" bestFit="1" customWidth="1"/>
    <col min="18" max="18" width="1.28515625" style="227" customWidth="1"/>
    <col min="19" max="19" width="8.42578125" style="226" customWidth="1"/>
    <col min="20" max="21" width="8.42578125" style="227" customWidth="1"/>
    <col min="22" max="22" width="10.28515625" style="231" customWidth="1"/>
    <col min="23" max="23" width="8.42578125" style="228" customWidth="1"/>
    <col min="24" max="65" width="8.42578125" style="227" customWidth="1"/>
    <col min="66" max="16384" width="8.42578125" style="227"/>
  </cols>
  <sheetData>
    <row r="1" spans="1:22" ht="15" customHeight="1" x14ac:dyDescent="0.2">
      <c r="A1" s="2301" t="s">
        <v>20</v>
      </c>
      <c r="B1" s="2301"/>
      <c r="C1" s="2301"/>
      <c r="D1" s="2301"/>
      <c r="E1" s="2301"/>
      <c r="F1" s="2301"/>
      <c r="G1" s="2301"/>
      <c r="H1" s="2301"/>
      <c r="I1" s="2301"/>
      <c r="J1" s="2301"/>
      <c r="K1" s="2301"/>
      <c r="L1" s="2301"/>
      <c r="M1" s="2301"/>
      <c r="N1" s="2301"/>
      <c r="O1" s="2301"/>
      <c r="P1" s="2301"/>
      <c r="Q1" s="2301"/>
      <c r="R1" s="2301"/>
      <c r="V1" s="2285"/>
    </row>
    <row r="2" spans="1:22" ht="3.75" customHeight="1" x14ac:dyDescent="0.2">
      <c r="A2" s="229"/>
      <c r="B2" s="229"/>
      <c r="C2" s="229"/>
      <c r="D2" s="230"/>
      <c r="E2" s="230"/>
      <c r="F2" s="229"/>
      <c r="G2" s="229"/>
      <c r="H2" s="229"/>
      <c r="I2" s="229"/>
      <c r="J2" s="229"/>
      <c r="K2" s="229"/>
      <c r="L2" s="229"/>
      <c r="M2" s="229"/>
      <c r="N2" s="229"/>
      <c r="O2" s="229"/>
      <c r="P2" s="229"/>
      <c r="Q2" s="229"/>
      <c r="R2" s="229"/>
    </row>
    <row r="3" spans="1:22" ht="9.75" customHeight="1" x14ac:dyDescent="0.2">
      <c r="A3" s="232"/>
      <c r="B3" s="232"/>
      <c r="C3" s="232"/>
      <c r="D3" s="233"/>
      <c r="E3" s="2303"/>
      <c r="F3" s="2303"/>
      <c r="G3" s="2303"/>
      <c r="H3" s="2303"/>
      <c r="I3" s="2303"/>
      <c r="J3" s="2303"/>
      <c r="K3" s="2303"/>
      <c r="L3" s="2303"/>
      <c r="M3" s="234"/>
      <c r="N3" s="235"/>
      <c r="O3" s="236"/>
      <c r="P3" s="238" t="s">
        <v>584</v>
      </c>
      <c r="Q3" s="238" t="s">
        <v>22</v>
      </c>
      <c r="R3" s="239"/>
    </row>
    <row r="4" spans="1:22" ht="9.75" customHeight="1" x14ac:dyDescent="0.2">
      <c r="A4" s="2287"/>
      <c r="B4" s="2287"/>
      <c r="C4" s="2287"/>
      <c r="D4" s="240" t="s">
        <v>726</v>
      </c>
      <c r="E4" s="241" t="s">
        <v>662</v>
      </c>
      <c r="F4" s="241" t="s">
        <v>633</v>
      </c>
      <c r="G4" s="241" t="s">
        <v>580</v>
      </c>
      <c r="H4" s="241" t="s">
        <v>225</v>
      </c>
      <c r="I4" s="241" t="s">
        <v>481</v>
      </c>
      <c r="J4" s="241" t="s">
        <v>482</v>
      </c>
      <c r="K4" s="241" t="s">
        <v>483</v>
      </c>
      <c r="L4" s="241" t="s">
        <v>484</v>
      </c>
      <c r="M4" s="242"/>
      <c r="N4" s="243"/>
      <c r="O4" s="244"/>
      <c r="P4" s="241" t="s">
        <v>23</v>
      </c>
      <c r="Q4" s="241" t="s">
        <v>23</v>
      </c>
      <c r="R4" s="246"/>
    </row>
    <row r="5" spans="1:22" ht="6" customHeight="1" x14ac:dyDescent="0.2">
      <c r="A5" s="247"/>
      <c r="B5" s="247"/>
      <c r="C5" s="247"/>
      <c r="D5" s="248"/>
      <c r="E5" s="249"/>
      <c r="F5" s="249"/>
      <c r="G5" s="249"/>
      <c r="H5" s="249"/>
      <c r="I5" s="249"/>
      <c r="J5" s="249"/>
      <c r="K5" s="249"/>
      <c r="L5" s="249"/>
      <c r="M5" s="235"/>
      <c r="N5" s="235"/>
      <c r="O5" s="235"/>
      <c r="P5" s="249"/>
      <c r="Q5" s="249"/>
      <c r="R5" s="250"/>
    </row>
    <row r="6" spans="1:22" ht="9.9499999999999993" customHeight="1" x14ac:dyDescent="0.2">
      <c r="A6" s="2299" t="s">
        <v>727</v>
      </c>
      <c r="B6" s="2299"/>
      <c r="C6" s="2299"/>
      <c r="D6" s="377"/>
      <c r="E6" s="253"/>
      <c r="F6" s="253"/>
      <c r="G6" s="253"/>
      <c r="H6" s="253"/>
      <c r="I6" s="253"/>
      <c r="J6" s="253"/>
      <c r="K6" s="253"/>
      <c r="L6" s="253"/>
      <c r="M6" s="234"/>
      <c r="N6" s="254"/>
      <c r="O6" s="252"/>
      <c r="P6" s="253"/>
      <c r="Q6" s="253"/>
      <c r="R6" s="255"/>
    </row>
    <row r="7" spans="1:22" ht="9.9499999999999993" customHeight="1" x14ac:dyDescent="0.2">
      <c r="A7" s="247"/>
      <c r="B7" s="2300" t="s">
        <v>271</v>
      </c>
      <c r="C7" s="2300"/>
      <c r="D7" s="2117">
        <v>2596</v>
      </c>
      <c r="E7" s="256">
        <v>2539</v>
      </c>
      <c r="F7" s="256">
        <v>2577</v>
      </c>
      <c r="G7" s="256">
        <v>2476</v>
      </c>
      <c r="H7" s="256">
        <v>2473</v>
      </c>
      <c r="I7" s="257">
        <v>2464</v>
      </c>
      <c r="J7" s="257">
        <v>2276</v>
      </c>
      <c r="K7" s="257">
        <v>2095</v>
      </c>
      <c r="L7" s="257">
        <v>2142</v>
      </c>
      <c r="M7" s="258"/>
      <c r="N7" s="259"/>
      <c r="O7" s="260"/>
      <c r="P7" s="261">
        <v>10065</v>
      </c>
      <c r="Q7" s="261">
        <v>8977</v>
      </c>
      <c r="R7" s="262"/>
    </row>
    <row r="8" spans="1:22" ht="9.9499999999999993" customHeight="1" x14ac:dyDescent="0.2">
      <c r="A8" s="263"/>
      <c r="B8" s="2290" t="s">
        <v>422</v>
      </c>
      <c r="C8" s="2290"/>
      <c r="D8" s="2118">
        <v>1969</v>
      </c>
      <c r="E8" s="264">
        <v>1913</v>
      </c>
      <c r="F8" s="264">
        <v>1970</v>
      </c>
      <c r="G8" s="264">
        <v>1900</v>
      </c>
      <c r="H8" s="264">
        <v>1986</v>
      </c>
      <c r="I8" s="265">
        <v>1805</v>
      </c>
      <c r="J8" s="265">
        <v>1828</v>
      </c>
      <c r="K8" s="265">
        <v>1603</v>
      </c>
      <c r="L8" s="265">
        <v>2067</v>
      </c>
      <c r="M8" s="266"/>
      <c r="N8" s="259"/>
      <c r="O8" s="267"/>
      <c r="P8" s="268">
        <v>7769</v>
      </c>
      <c r="Q8" s="268">
        <v>7303</v>
      </c>
      <c r="R8" s="269"/>
    </row>
    <row r="9" spans="1:22" ht="9.9499999999999993" customHeight="1" x14ac:dyDescent="0.2">
      <c r="A9" s="270"/>
      <c r="B9" s="2282" t="s">
        <v>224</v>
      </c>
      <c r="C9" s="2282"/>
      <c r="D9" s="271">
        <f>SUM(D7:D8)</f>
        <v>4565</v>
      </c>
      <c r="E9" s="272">
        <f>SUM(E7:E8)</f>
        <v>4452</v>
      </c>
      <c r="F9" s="272">
        <f>SUM(F7:F8)</f>
        <v>4547</v>
      </c>
      <c r="G9" s="272">
        <f>SUM(G7:G8)</f>
        <v>4376</v>
      </c>
      <c r="H9" s="272">
        <f t="shared" ref="H9:L9" si="0">SUM(H7:H8)</f>
        <v>4459</v>
      </c>
      <c r="I9" s="272">
        <f t="shared" si="0"/>
        <v>4269</v>
      </c>
      <c r="J9" s="272">
        <f t="shared" si="0"/>
        <v>4104</v>
      </c>
      <c r="K9" s="272">
        <f t="shared" si="0"/>
        <v>3698</v>
      </c>
      <c r="L9" s="272">
        <f t="shared" si="0"/>
        <v>4209</v>
      </c>
      <c r="M9" s="273"/>
      <c r="N9" s="274"/>
      <c r="O9" s="271"/>
      <c r="P9" s="276">
        <f t="shared" ref="P9" si="1">SUM(P7:P8)</f>
        <v>17834</v>
      </c>
      <c r="Q9" s="276">
        <f t="shared" ref="Q9" si="2">SUM(Q7:Q8)</f>
        <v>16280</v>
      </c>
      <c r="R9" s="262"/>
    </row>
    <row r="10" spans="1:22" ht="9.9499999999999993" customHeight="1" x14ac:dyDescent="0.2">
      <c r="A10" s="277"/>
      <c r="B10" s="2282" t="s">
        <v>26</v>
      </c>
      <c r="C10" s="2282"/>
      <c r="D10" s="2117">
        <v>338</v>
      </c>
      <c r="E10" s="256">
        <v>264</v>
      </c>
      <c r="F10" s="256">
        <v>241</v>
      </c>
      <c r="G10" s="256">
        <v>212</v>
      </c>
      <c r="H10" s="256">
        <v>153</v>
      </c>
      <c r="I10" s="278">
        <v>229</v>
      </c>
      <c r="J10" s="278">
        <v>209</v>
      </c>
      <c r="K10" s="278">
        <v>179</v>
      </c>
      <c r="L10" s="278">
        <v>212</v>
      </c>
      <c r="M10" s="279"/>
      <c r="N10" s="280"/>
      <c r="O10" s="281"/>
      <c r="P10" s="261">
        <v>870</v>
      </c>
      <c r="Q10" s="261">
        <v>829</v>
      </c>
      <c r="R10" s="282"/>
    </row>
    <row r="11" spans="1:22" ht="9.9499999999999993" customHeight="1" x14ac:dyDescent="0.2">
      <c r="A11" s="277"/>
      <c r="B11" s="2282" t="s">
        <v>488</v>
      </c>
      <c r="C11" s="2282"/>
      <c r="D11" s="2118">
        <v>2760</v>
      </c>
      <c r="E11" s="264">
        <v>2591</v>
      </c>
      <c r="F11" s="264">
        <v>2572</v>
      </c>
      <c r="G11" s="264">
        <v>2517</v>
      </c>
      <c r="H11" s="264">
        <v>2578</v>
      </c>
      <c r="I11" s="283">
        <v>2570</v>
      </c>
      <c r="J11" s="283">
        <v>2452</v>
      </c>
      <c r="K11" s="283">
        <v>2275</v>
      </c>
      <c r="L11" s="283">
        <v>2274</v>
      </c>
      <c r="M11" s="284"/>
      <c r="N11" s="280"/>
      <c r="O11" s="285"/>
      <c r="P11" s="268">
        <v>10258</v>
      </c>
      <c r="Q11" s="268">
        <v>9571</v>
      </c>
      <c r="R11" s="269"/>
    </row>
    <row r="12" spans="1:22" ht="10.5" customHeight="1" x14ac:dyDescent="0.2">
      <c r="A12" s="277"/>
      <c r="B12" s="2282" t="s">
        <v>489</v>
      </c>
      <c r="C12" s="2282"/>
      <c r="D12" s="271">
        <f>D9-D10-D11</f>
        <v>1467</v>
      </c>
      <c r="E12" s="272">
        <f>E9-E10-E11</f>
        <v>1597</v>
      </c>
      <c r="F12" s="272">
        <f>F9-F10-F11</f>
        <v>1734</v>
      </c>
      <c r="G12" s="272">
        <f>G9-G10-G11</f>
        <v>1647</v>
      </c>
      <c r="H12" s="272">
        <f t="shared" ref="H12:L12" si="3">H9-H10-H11</f>
        <v>1728</v>
      </c>
      <c r="I12" s="272">
        <f t="shared" si="3"/>
        <v>1470</v>
      </c>
      <c r="J12" s="272">
        <f t="shared" si="3"/>
        <v>1443</v>
      </c>
      <c r="K12" s="272">
        <f t="shared" si="3"/>
        <v>1244</v>
      </c>
      <c r="L12" s="272">
        <f t="shared" si="3"/>
        <v>1723</v>
      </c>
      <c r="M12" s="273"/>
      <c r="N12" s="274"/>
      <c r="O12" s="271"/>
      <c r="P12" s="272">
        <f t="shared" ref="P12:Q12" si="4">P9-P10-P11</f>
        <v>6706</v>
      </c>
      <c r="Q12" s="272">
        <f t="shared" si="4"/>
        <v>5880</v>
      </c>
      <c r="R12" s="262"/>
    </row>
    <row r="13" spans="1:22" ht="9.9499999999999993" customHeight="1" x14ac:dyDescent="0.2">
      <c r="A13" s="277"/>
      <c r="B13" s="2282" t="s">
        <v>490</v>
      </c>
      <c r="C13" s="2282"/>
      <c r="D13" s="260">
        <v>285</v>
      </c>
      <c r="E13" s="257">
        <v>329</v>
      </c>
      <c r="F13" s="257">
        <v>365</v>
      </c>
      <c r="G13" s="257">
        <v>328</v>
      </c>
      <c r="H13" s="257">
        <v>400</v>
      </c>
      <c r="I13" s="286">
        <v>306</v>
      </c>
      <c r="J13" s="286">
        <v>346</v>
      </c>
      <c r="K13" s="286">
        <v>194</v>
      </c>
      <c r="L13" s="286">
        <v>316</v>
      </c>
      <c r="M13" s="258"/>
      <c r="N13" s="274"/>
      <c r="O13" s="287"/>
      <c r="P13" s="288">
        <v>1422</v>
      </c>
      <c r="Q13" s="288">
        <v>1162</v>
      </c>
      <c r="R13" s="262"/>
    </row>
    <row r="14" spans="1:22" ht="9.9499999999999993" customHeight="1" x14ac:dyDescent="0.2">
      <c r="A14" s="277"/>
      <c r="B14" s="2282" t="s">
        <v>491</v>
      </c>
      <c r="C14" s="2282"/>
      <c r="D14" s="289">
        <f>D12-D13</f>
        <v>1182</v>
      </c>
      <c r="E14" s="2027">
        <f>E12-E13</f>
        <v>1268</v>
      </c>
      <c r="F14" s="2027">
        <f>F12-F13</f>
        <v>1369</v>
      </c>
      <c r="G14" s="2027">
        <f>G12-G13</f>
        <v>1319</v>
      </c>
      <c r="H14" s="2027">
        <f t="shared" ref="H14:L14" si="5">H12-H13</f>
        <v>1328</v>
      </c>
      <c r="I14" s="2027">
        <f t="shared" si="5"/>
        <v>1164</v>
      </c>
      <c r="J14" s="2027">
        <f t="shared" si="5"/>
        <v>1097</v>
      </c>
      <c r="K14" s="2027">
        <f t="shared" si="5"/>
        <v>1050</v>
      </c>
      <c r="L14" s="2027">
        <f t="shared" si="5"/>
        <v>1407</v>
      </c>
      <c r="M14" s="291"/>
      <c r="N14" s="280"/>
      <c r="O14" s="289"/>
      <c r="P14" s="292">
        <f t="shared" ref="P14" si="6">P12-P13</f>
        <v>5284</v>
      </c>
      <c r="Q14" s="292">
        <f t="shared" ref="Q14" si="7">Q12-Q13</f>
        <v>4718</v>
      </c>
      <c r="R14" s="293"/>
    </row>
    <row r="15" spans="1:22" ht="10.5" customHeight="1" x14ac:dyDescent="0.2">
      <c r="A15" s="277"/>
      <c r="B15" s="2302" t="s">
        <v>941</v>
      </c>
      <c r="C15" s="2282"/>
      <c r="D15" s="2119">
        <v>4</v>
      </c>
      <c r="E15" s="2028">
        <v>2</v>
      </c>
      <c r="F15" s="2028">
        <v>4</v>
      </c>
      <c r="G15" s="2028">
        <v>6</v>
      </c>
      <c r="H15" s="2028">
        <v>5</v>
      </c>
      <c r="I15" s="2029">
        <v>5</v>
      </c>
      <c r="J15" s="2029">
        <v>4</v>
      </c>
      <c r="K15" s="2029">
        <v>5</v>
      </c>
      <c r="L15" s="2029">
        <v>5</v>
      </c>
      <c r="M15" s="295"/>
      <c r="N15" s="274"/>
      <c r="O15" s="296"/>
      <c r="P15" s="298">
        <v>17</v>
      </c>
      <c r="Q15" s="298">
        <v>19</v>
      </c>
      <c r="R15" s="293"/>
    </row>
    <row r="16" spans="1:22" ht="9.9499999999999993" customHeight="1" x14ac:dyDescent="0.2">
      <c r="A16" s="277"/>
      <c r="B16" s="299"/>
      <c r="C16" s="300" t="s">
        <v>492</v>
      </c>
      <c r="D16" s="2117">
        <v>23</v>
      </c>
      <c r="E16" s="256">
        <v>24</v>
      </c>
      <c r="F16" s="256">
        <v>23</v>
      </c>
      <c r="G16" s="256">
        <v>24</v>
      </c>
      <c r="H16" s="256">
        <v>18</v>
      </c>
      <c r="I16" s="272">
        <v>24</v>
      </c>
      <c r="J16" s="272">
        <v>9</v>
      </c>
      <c r="K16" s="272">
        <v>10</v>
      </c>
      <c r="L16" s="272">
        <v>9</v>
      </c>
      <c r="M16" s="273"/>
      <c r="N16" s="274"/>
      <c r="O16" s="271"/>
      <c r="P16" s="276">
        <v>89</v>
      </c>
      <c r="Q16" s="276">
        <v>52</v>
      </c>
      <c r="R16" s="262"/>
    </row>
    <row r="17" spans="1:18" ht="9.9499999999999993" customHeight="1" x14ac:dyDescent="0.2">
      <c r="A17" s="277"/>
      <c r="B17" s="299"/>
      <c r="C17" s="300" t="s">
        <v>493</v>
      </c>
      <c r="D17" s="260">
        <v>1155</v>
      </c>
      <c r="E17" s="257">
        <v>1242</v>
      </c>
      <c r="F17" s="257">
        <v>1342</v>
      </c>
      <c r="G17" s="257">
        <v>1289</v>
      </c>
      <c r="H17" s="257">
        <v>1305</v>
      </c>
      <c r="I17" s="301">
        <v>1135</v>
      </c>
      <c r="J17" s="301">
        <v>1084</v>
      </c>
      <c r="K17" s="301">
        <v>1035</v>
      </c>
      <c r="L17" s="301">
        <v>1393</v>
      </c>
      <c r="M17" s="273"/>
      <c r="N17" s="274"/>
      <c r="O17" s="302"/>
      <c r="P17" s="303">
        <v>5178</v>
      </c>
      <c r="Q17" s="303">
        <v>4647</v>
      </c>
      <c r="R17" s="262"/>
    </row>
    <row r="18" spans="1:18" ht="9.9499999999999993" customHeight="1" x14ac:dyDescent="0.2">
      <c r="A18" s="277"/>
      <c r="B18" s="2282" t="s">
        <v>494</v>
      </c>
      <c r="C18" s="2282"/>
      <c r="D18" s="289">
        <f>SUM(D16:D17)</f>
        <v>1178</v>
      </c>
      <c r="E18" s="2027">
        <f>SUM(E16:E17)</f>
        <v>1266</v>
      </c>
      <c r="F18" s="2027">
        <f>SUM(F16:F17)</f>
        <v>1365</v>
      </c>
      <c r="G18" s="2027">
        <f>SUM(G16:G17)</f>
        <v>1313</v>
      </c>
      <c r="H18" s="2027">
        <f t="shared" ref="H18:L18" si="8">SUM(H16:H17)</f>
        <v>1323</v>
      </c>
      <c r="I18" s="2027">
        <f t="shared" si="8"/>
        <v>1159</v>
      </c>
      <c r="J18" s="2027">
        <f t="shared" si="8"/>
        <v>1093</v>
      </c>
      <c r="K18" s="2027">
        <f t="shared" si="8"/>
        <v>1045</v>
      </c>
      <c r="L18" s="2027">
        <f t="shared" si="8"/>
        <v>1402</v>
      </c>
      <c r="M18" s="291"/>
      <c r="N18" s="280"/>
      <c r="O18" s="289"/>
      <c r="P18" s="290">
        <f t="shared" ref="P18" si="9">SUM(P16:P17)</f>
        <v>5267</v>
      </c>
      <c r="Q18" s="290">
        <f t="shared" ref="Q18" si="10">SUM(Q16:Q17)</f>
        <v>4699</v>
      </c>
      <c r="R18" s="304"/>
    </row>
    <row r="19" spans="1:18" ht="9.9499999999999993" customHeight="1" x14ac:dyDescent="0.2">
      <c r="A19" s="2288" t="s">
        <v>495</v>
      </c>
      <c r="B19" s="2288"/>
      <c r="C19" s="2288"/>
      <c r="D19" s="305"/>
      <c r="E19" s="306"/>
      <c r="F19" s="306"/>
      <c r="G19" s="306"/>
      <c r="H19" s="306"/>
      <c r="I19" s="306"/>
      <c r="J19" s="306"/>
      <c r="K19" s="306"/>
      <c r="L19" s="306"/>
      <c r="M19" s="307"/>
      <c r="N19" s="308"/>
      <c r="O19" s="305"/>
      <c r="P19" s="310"/>
      <c r="Q19" s="310"/>
      <c r="R19" s="255"/>
    </row>
    <row r="20" spans="1:18" ht="9.9499999999999993" customHeight="1" x14ac:dyDescent="0.2">
      <c r="A20" s="311"/>
      <c r="B20" s="2283" t="s">
        <v>241</v>
      </c>
      <c r="C20" s="2283"/>
      <c r="D20" s="2120">
        <v>0.60499999999999998</v>
      </c>
      <c r="E20" s="312">
        <v>0.58199999999999996</v>
      </c>
      <c r="F20" s="312">
        <v>0.56599999999999995</v>
      </c>
      <c r="G20" s="312">
        <v>0.57499999999999996</v>
      </c>
      <c r="H20" s="312">
        <v>0.57799999999999996</v>
      </c>
      <c r="I20" s="312">
        <v>0.60199999999999998</v>
      </c>
      <c r="J20" s="312">
        <v>0.59699999999999998</v>
      </c>
      <c r="K20" s="312">
        <v>0.61499999999999999</v>
      </c>
      <c r="L20" s="312">
        <v>0.54</v>
      </c>
      <c r="M20" s="313"/>
      <c r="N20" s="314"/>
      <c r="O20" s="315"/>
      <c r="P20" s="316">
        <v>0.57499999999999996</v>
      </c>
      <c r="Q20" s="316">
        <v>0.58799999999999997</v>
      </c>
      <c r="R20" s="317"/>
    </row>
    <row r="21" spans="1:18" ht="11.1" customHeight="1" x14ac:dyDescent="0.2">
      <c r="A21" s="277"/>
      <c r="B21" s="2282" t="s">
        <v>918</v>
      </c>
      <c r="C21" s="2282"/>
      <c r="D21" s="2120">
        <v>0.54400000000000004</v>
      </c>
      <c r="E21" s="312">
        <v>0.56200000000000006</v>
      </c>
      <c r="F21" s="312">
        <v>0.55000000000000004</v>
      </c>
      <c r="G21" s="312">
        <v>0.55900000000000005</v>
      </c>
      <c r="H21" s="312">
        <v>0.55100000000000005</v>
      </c>
      <c r="I21" s="312">
        <v>0.56499999999999995</v>
      </c>
      <c r="J21" s="312">
        <v>0.57299999999999995</v>
      </c>
      <c r="K21" s="312">
        <v>0.58899999999999997</v>
      </c>
      <c r="L21" s="312">
        <v>0.56299999999999994</v>
      </c>
      <c r="M21" s="313"/>
      <c r="N21" s="314"/>
      <c r="O21" s="315"/>
      <c r="P21" s="316">
        <v>0.55600000000000005</v>
      </c>
      <c r="Q21" s="316">
        <v>0.57199999999999995</v>
      </c>
      <c r="R21" s="317"/>
    </row>
    <row r="22" spans="1:18" ht="11.1" customHeight="1" x14ac:dyDescent="0.2">
      <c r="A22" s="277"/>
      <c r="B22" s="2282" t="s">
        <v>919</v>
      </c>
      <c r="C22" s="2282"/>
      <c r="D22" s="2121">
        <v>3.0000000000000001E-3</v>
      </c>
      <c r="E22" s="318">
        <v>2.7000000000000001E-3</v>
      </c>
      <c r="F22" s="318">
        <v>2.8999999999999998E-3</v>
      </c>
      <c r="G22" s="318">
        <v>2.3999999999999998E-3</v>
      </c>
      <c r="H22" s="318">
        <v>2.2000000000000001E-3</v>
      </c>
      <c r="I22" s="318">
        <v>2.3E-3</v>
      </c>
      <c r="J22" s="318">
        <v>2.3999999999999998E-3</v>
      </c>
      <c r="K22" s="318">
        <v>2.5000000000000001E-3</v>
      </c>
      <c r="L22" s="318">
        <v>2.5999999999999999E-3</v>
      </c>
      <c r="M22" s="313"/>
      <c r="N22" s="314"/>
      <c r="O22" s="319"/>
      <c r="P22" s="320">
        <v>2.5999999999999999E-3</v>
      </c>
      <c r="Q22" s="320">
        <v>2.5000000000000001E-3</v>
      </c>
      <c r="R22" s="317"/>
    </row>
    <row r="23" spans="1:18" ht="20.25" customHeight="1" x14ac:dyDescent="0.2">
      <c r="A23" s="321"/>
      <c r="B23" s="2289" t="s">
        <v>529</v>
      </c>
      <c r="C23" s="2282"/>
      <c r="D23" s="2120">
        <v>0.13800000000000001</v>
      </c>
      <c r="E23" s="312">
        <v>0.153</v>
      </c>
      <c r="F23" s="312">
        <v>0.16700000000000001</v>
      </c>
      <c r="G23" s="312">
        <v>0.17</v>
      </c>
      <c r="H23" s="312">
        <v>0.17399999999999999</v>
      </c>
      <c r="I23" s="322">
        <v>0.158</v>
      </c>
      <c r="J23" s="322">
        <v>0.16300000000000001</v>
      </c>
      <c r="K23" s="322">
        <v>0.17699999999999999</v>
      </c>
      <c r="L23" s="322">
        <v>0.24399999999999999</v>
      </c>
      <c r="M23" s="323"/>
      <c r="N23" s="324"/>
      <c r="O23" s="325"/>
      <c r="P23" s="316">
        <v>0.16600000000000001</v>
      </c>
      <c r="Q23" s="316">
        <v>0.183</v>
      </c>
      <c r="R23" s="326"/>
    </row>
    <row r="24" spans="1:18" ht="20.25" customHeight="1" x14ac:dyDescent="0.2">
      <c r="A24" s="321"/>
      <c r="B24" s="2289" t="s">
        <v>920</v>
      </c>
      <c r="C24" s="2282"/>
      <c r="D24" s="2120">
        <v>0.16</v>
      </c>
      <c r="E24" s="312">
        <v>0.16400000000000001</v>
      </c>
      <c r="F24" s="312">
        <v>0.17100000000000001</v>
      </c>
      <c r="G24" s="312">
        <v>0.17399999999999999</v>
      </c>
      <c r="H24" s="312">
        <v>0.188</v>
      </c>
      <c r="I24" s="312">
        <v>0.17199999999999999</v>
      </c>
      <c r="J24" s="312">
        <v>0.17299999999999999</v>
      </c>
      <c r="K24" s="312">
        <v>0.18099999999999999</v>
      </c>
      <c r="L24" s="312">
        <v>0.20100000000000001</v>
      </c>
      <c r="M24" s="327"/>
      <c r="N24" s="324"/>
      <c r="O24" s="325"/>
      <c r="P24" s="316">
        <v>0.17399999999999999</v>
      </c>
      <c r="Q24" s="316">
        <v>0.18099999999999999</v>
      </c>
      <c r="R24" s="326"/>
    </row>
    <row r="25" spans="1:18" ht="9.9499999999999993" customHeight="1" x14ac:dyDescent="0.2">
      <c r="A25" s="277"/>
      <c r="B25" s="2282" t="s">
        <v>32</v>
      </c>
      <c r="C25" s="2282"/>
      <c r="D25" s="2121">
        <v>1.66E-2</v>
      </c>
      <c r="E25" s="318">
        <v>1.67E-2</v>
      </c>
      <c r="F25" s="318">
        <v>1.6899999999999998E-2</v>
      </c>
      <c r="G25" s="318">
        <v>1.7100000000000001E-2</v>
      </c>
      <c r="H25" s="318">
        <v>1.66E-2</v>
      </c>
      <c r="I25" s="318">
        <v>1.72E-2</v>
      </c>
      <c r="J25" s="318">
        <v>1.66E-2</v>
      </c>
      <c r="K25" s="318">
        <v>1.6299999999999999E-2</v>
      </c>
      <c r="L25" s="318">
        <v>1.61E-2</v>
      </c>
      <c r="M25" s="328"/>
      <c r="N25" s="329"/>
      <c r="O25" s="330"/>
      <c r="P25" s="320">
        <v>1.6799999999999999E-2</v>
      </c>
      <c r="Q25" s="320">
        <v>1.66E-2</v>
      </c>
      <c r="R25" s="331"/>
    </row>
    <row r="26" spans="1:18" ht="11.1" customHeight="1" x14ac:dyDescent="0.2">
      <c r="A26" s="277"/>
      <c r="B26" s="2282" t="s">
        <v>799</v>
      </c>
      <c r="C26" s="2282"/>
      <c r="D26" s="2121">
        <v>1.8599999999999998E-2</v>
      </c>
      <c r="E26" s="318">
        <v>1.8599999999999998E-2</v>
      </c>
      <c r="F26" s="318">
        <v>1.89E-2</v>
      </c>
      <c r="G26" s="318">
        <v>1.9099999999999999E-2</v>
      </c>
      <c r="H26" s="318">
        <v>1.8599999999999998E-2</v>
      </c>
      <c r="I26" s="318">
        <v>1.9199999999999998E-2</v>
      </c>
      <c r="J26" s="318">
        <v>1.8499999999999999E-2</v>
      </c>
      <c r="K26" s="318">
        <v>1.8100000000000002E-2</v>
      </c>
      <c r="L26" s="318">
        <v>1.7999999999999999E-2</v>
      </c>
      <c r="M26" s="328"/>
      <c r="N26" s="329"/>
      <c r="O26" s="330"/>
      <c r="P26" s="320">
        <v>1.8800000000000001E-2</v>
      </c>
      <c r="Q26" s="320">
        <v>1.8499999999999999E-2</v>
      </c>
      <c r="R26" s="332"/>
    </row>
    <row r="27" spans="1:18" ht="11.1" customHeight="1" x14ac:dyDescent="0.2">
      <c r="A27" s="333"/>
      <c r="B27" s="2282" t="s">
        <v>921</v>
      </c>
      <c r="C27" s="2282"/>
      <c r="D27" s="2121">
        <v>7.6E-3</v>
      </c>
      <c r="E27" s="318">
        <v>8.3000000000000001E-3</v>
      </c>
      <c r="F27" s="334">
        <v>8.9999999999999993E-3</v>
      </c>
      <c r="G27" s="318">
        <v>9.1000000000000004E-3</v>
      </c>
      <c r="H27" s="318">
        <v>8.8999999999999999E-3</v>
      </c>
      <c r="I27" s="318">
        <v>8.0999999999999996E-3</v>
      </c>
      <c r="J27" s="318">
        <v>8.0000000000000002E-3</v>
      </c>
      <c r="K27" s="318">
        <v>8.2000000000000007E-3</v>
      </c>
      <c r="L27" s="318">
        <v>1.06E-2</v>
      </c>
      <c r="M27" s="328"/>
      <c r="N27" s="329"/>
      <c r="O27" s="330"/>
      <c r="P27" s="320">
        <v>8.8000000000000005E-3</v>
      </c>
      <c r="Q27" s="320">
        <v>8.6999999999999994E-3</v>
      </c>
      <c r="R27" s="335"/>
    </row>
    <row r="28" spans="1:18" ht="11.1" customHeight="1" x14ac:dyDescent="0.2">
      <c r="A28" s="277"/>
      <c r="B28" s="2282" t="s">
        <v>922</v>
      </c>
      <c r="C28" s="2282"/>
      <c r="D28" s="2121">
        <v>8.5000000000000006E-3</v>
      </c>
      <c r="E28" s="318">
        <v>9.2999999999999992E-3</v>
      </c>
      <c r="F28" s="318">
        <v>0.01</v>
      </c>
      <c r="G28" s="318">
        <v>1.0200000000000001E-2</v>
      </c>
      <c r="H28" s="318">
        <v>0.01</v>
      </c>
      <c r="I28" s="318">
        <v>9.1000000000000004E-3</v>
      </c>
      <c r="J28" s="318">
        <v>8.8999999999999999E-3</v>
      </c>
      <c r="K28" s="318">
        <v>9.1000000000000004E-3</v>
      </c>
      <c r="L28" s="318">
        <v>1.18E-2</v>
      </c>
      <c r="M28" s="328"/>
      <c r="N28" s="329"/>
      <c r="O28" s="330"/>
      <c r="P28" s="320">
        <v>9.9000000000000008E-3</v>
      </c>
      <c r="Q28" s="320">
        <v>9.7000000000000003E-3</v>
      </c>
      <c r="R28" s="335"/>
    </row>
    <row r="29" spans="1:18" ht="9.9499999999999993" customHeight="1" x14ac:dyDescent="0.2">
      <c r="A29" s="277"/>
      <c r="B29" s="2282" t="s">
        <v>33</v>
      </c>
      <c r="C29" s="2282"/>
      <c r="D29" s="2122">
        <v>-6.7999999999999996E-3</v>
      </c>
      <c r="E29" s="336">
        <v>-3.1800000000000002E-2</v>
      </c>
      <c r="F29" s="336">
        <v>7.3899999999999993E-2</v>
      </c>
      <c r="G29" s="336">
        <v>-7.1499999999999994E-2</v>
      </c>
      <c r="H29" s="334">
        <v>8.4500000000000006E-2</v>
      </c>
      <c r="I29" s="334">
        <v>6.1899999999999997E-2</v>
      </c>
      <c r="J29" s="336">
        <v>-6.4999999999999997E-3</v>
      </c>
      <c r="K29" s="337">
        <v>5.7999999999999996E-3</v>
      </c>
      <c r="L29" s="337">
        <v>0.1149</v>
      </c>
      <c r="M29" s="328"/>
      <c r="N29" s="329"/>
      <c r="O29" s="338"/>
      <c r="P29" s="320">
        <v>4.7E-2</v>
      </c>
      <c r="Q29" s="320">
        <v>0.183</v>
      </c>
      <c r="R29" s="335"/>
    </row>
    <row r="30" spans="1:18" ht="9.9499999999999993" customHeight="1" x14ac:dyDescent="0.2">
      <c r="A30" s="277"/>
      <c r="B30" s="2290" t="s">
        <v>487</v>
      </c>
      <c r="C30" s="2282"/>
      <c r="D30" s="2120">
        <v>0.19400000000000001</v>
      </c>
      <c r="E30" s="312">
        <v>0.20599999999999999</v>
      </c>
      <c r="F30" s="312">
        <v>0.21</v>
      </c>
      <c r="G30" s="312">
        <v>0.19900000000000001</v>
      </c>
      <c r="H30" s="312">
        <v>0.23200000000000001</v>
      </c>
      <c r="I30" s="312">
        <v>0.20799999999999999</v>
      </c>
      <c r="J30" s="312">
        <v>0.24</v>
      </c>
      <c r="K30" s="312">
        <v>0.156</v>
      </c>
      <c r="L30" s="312">
        <v>0.184</v>
      </c>
      <c r="M30" s="327"/>
      <c r="N30" s="324"/>
      <c r="O30" s="339"/>
      <c r="P30" s="316">
        <v>0.21199999999999999</v>
      </c>
      <c r="Q30" s="316">
        <v>0.19800000000000001</v>
      </c>
      <c r="R30" s="335"/>
    </row>
    <row r="31" spans="1:18" ht="11.1" customHeight="1" x14ac:dyDescent="0.2">
      <c r="A31" s="277"/>
      <c r="B31" s="2290" t="s">
        <v>923</v>
      </c>
      <c r="C31" s="2282"/>
      <c r="D31" s="2120">
        <v>0.20399999999999999</v>
      </c>
      <c r="E31" s="312">
        <v>0.20699999999999999</v>
      </c>
      <c r="F31" s="312">
        <v>0.21099999999999999</v>
      </c>
      <c r="G31" s="312">
        <v>0.2</v>
      </c>
      <c r="H31" s="312">
        <v>0.18099999999999999</v>
      </c>
      <c r="I31" s="312">
        <v>0.218</v>
      </c>
      <c r="J31" s="312">
        <v>0.24099999999999999</v>
      </c>
      <c r="K31" s="312">
        <v>0.157</v>
      </c>
      <c r="L31" s="312">
        <v>0.185</v>
      </c>
      <c r="M31" s="327"/>
      <c r="N31" s="324"/>
      <c r="O31" s="339"/>
      <c r="P31" s="316">
        <v>0.2</v>
      </c>
      <c r="Q31" s="316">
        <v>0.20300000000000001</v>
      </c>
      <c r="R31" s="335"/>
    </row>
    <row r="32" spans="1:18" ht="9.9499999999999993" customHeight="1" x14ac:dyDescent="0.2">
      <c r="A32" s="2288" t="s">
        <v>36</v>
      </c>
      <c r="B32" s="2288"/>
      <c r="C32" s="2288"/>
      <c r="D32" s="2123"/>
      <c r="E32" s="340"/>
      <c r="F32" s="340"/>
      <c r="G32" s="340"/>
      <c r="H32" s="340"/>
      <c r="I32" s="340"/>
      <c r="J32" s="340"/>
      <c r="K32" s="340"/>
      <c r="L32" s="340"/>
      <c r="M32" s="341"/>
      <c r="N32" s="342"/>
      <c r="O32" s="343"/>
      <c r="P32" s="344"/>
      <c r="Q32" s="344"/>
      <c r="R32" s="345"/>
    </row>
    <row r="33" spans="1:18" ht="9.9499999999999993" customHeight="1" x14ac:dyDescent="0.2">
      <c r="A33" s="2287" t="s">
        <v>37</v>
      </c>
      <c r="B33" s="2287"/>
      <c r="C33" s="2287"/>
      <c r="D33" s="305"/>
      <c r="E33" s="306"/>
      <c r="F33" s="306"/>
      <c r="G33" s="306"/>
      <c r="H33" s="306"/>
      <c r="I33" s="306"/>
      <c r="J33" s="306"/>
      <c r="K33" s="306"/>
      <c r="L33" s="306"/>
      <c r="M33" s="307"/>
      <c r="N33" s="346"/>
      <c r="O33" s="347"/>
      <c r="P33" s="348"/>
      <c r="Q33" s="348"/>
      <c r="R33" s="349"/>
    </row>
    <row r="34" spans="1:18" ht="9.9499999999999993" customHeight="1" x14ac:dyDescent="0.2">
      <c r="A34" s="311"/>
      <c r="B34" s="2283" t="s">
        <v>38</v>
      </c>
      <c r="C34" s="2283"/>
      <c r="D34" s="2124">
        <v>2.61</v>
      </c>
      <c r="E34" s="350">
        <v>2.81</v>
      </c>
      <c r="F34" s="350">
        <v>3.02</v>
      </c>
      <c r="G34" s="350">
        <v>2.9</v>
      </c>
      <c r="H34" s="350">
        <v>2.96</v>
      </c>
      <c r="I34" s="351">
        <v>2.6</v>
      </c>
      <c r="J34" s="351">
        <v>2.61</v>
      </c>
      <c r="K34" s="351">
        <v>2.59</v>
      </c>
      <c r="L34" s="351">
        <v>3.5</v>
      </c>
      <c r="M34" s="352"/>
      <c r="N34" s="353"/>
      <c r="O34" s="354"/>
      <c r="P34" s="355">
        <v>11.69</v>
      </c>
      <c r="Q34" s="355">
        <v>11.26</v>
      </c>
      <c r="R34" s="356"/>
    </row>
    <row r="35" spans="1:18" ht="9.9499999999999993" customHeight="1" x14ac:dyDescent="0.2">
      <c r="A35" s="277"/>
      <c r="B35" s="2282" t="s">
        <v>39</v>
      </c>
      <c r="C35" s="2282"/>
      <c r="D35" s="2124">
        <v>2.6</v>
      </c>
      <c r="E35" s="350">
        <v>2.8</v>
      </c>
      <c r="F35" s="350">
        <v>3.01</v>
      </c>
      <c r="G35" s="350">
        <v>2.89</v>
      </c>
      <c r="H35" s="350">
        <v>2.95</v>
      </c>
      <c r="I35" s="351">
        <v>2.59</v>
      </c>
      <c r="J35" s="351">
        <v>2.6</v>
      </c>
      <c r="K35" s="351">
        <v>2.59</v>
      </c>
      <c r="L35" s="351">
        <v>3.5</v>
      </c>
      <c r="M35" s="352"/>
      <c r="N35" s="353"/>
      <c r="O35" s="354"/>
      <c r="P35" s="355">
        <v>11.65</v>
      </c>
      <c r="Q35" s="355">
        <v>11.24</v>
      </c>
      <c r="R35" s="356"/>
    </row>
    <row r="36" spans="1:18" ht="11.1" customHeight="1" x14ac:dyDescent="0.2">
      <c r="A36" s="277"/>
      <c r="B36" s="2282" t="s">
        <v>924</v>
      </c>
      <c r="C36" s="2282"/>
      <c r="D36" s="2124">
        <v>3.01</v>
      </c>
      <c r="E36" s="350">
        <v>3</v>
      </c>
      <c r="F36" s="350">
        <v>3.08</v>
      </c>
      <c r="G36" s="350">
        <v>2.95</v>
      </c>
      <c r="H36" s="350">
        <v>3.18</v>
      </c>
      <c r="I36" s="351">
        <v>2.81</v>
      </c>
      <c r="J36" s="351">
        <v>2.77</v>
      </c>
      <c r="K36" s="351">
        <v>2.64</v>
      </c>
      <c r="L36" s="351">
        <v>2.89</v>
      </c>
      <c r="M36" s="352"/>
      <c r="N36" s="353"/>
      <c r="O36" s="354"/>
      <c r="P36" s="355">
        <v>12.21</v>
      </c>
      <c r="Q36" s="355">
        <v>11.11</v>
      </c>
      <c r="R36" s="356"/>
    </row>
    <row r="37" spans="1:18" ht="9.9499999999999993" customHeight="1" x14ac:dyDescent="0.2">
      <c r="A37" s="277"/>
      <c r="B37" s="2282" t="s">
        <v>40</v>
      </c>
      <c r="C37" s="2282"/>
      <c r="D37" s="2124">
        <v>1.36</v>
      </c>
      <c r="E37" s="350">
        <v>1.36</v>
      </c>
      <c r="F37" s="350">
        <v>1.33</v>
      </c>
      <c r="G37" s="350">
        <v>1.33</v>
      </c>
      <c r="H37" s="350">
        <v>1.3</v>
      </c>
      <c r="I37" s="351">
        <v>1.3</v>
      </c>
      <c r="J37" s="351">
        <v>1.27</v>
      </c>
      <c r="K37" s="351">
        <v>1.27</v>
      </c>
      <c r="L37" s="351">
        <v>1.24</v>
      </c>
      <c r="M37" s="352"/>
      <c r="N37" s="353"/>
      <c r="O37" s="357"/>
      <c r="P37" s="358">
        <v>5.32</v>
      </c>
      <c r="Q37" s="358">
        <v>5.08</v>
      </c>
      <c r="R37" s="356"/>
    </row>
    <row r="38" spans="1:18" ht="9.9499999999999993" customHeight="1" x14ac:dyDescent="0.2">
      <c r="A38" s="277"/>
      <c r="B38" s="2282" t="s">
        <v>41</v>
      </c>
      <c r="C38" s="2282"/>
      <c r="D38" s="2124">
        <v>75.11</v>
      </c>
      <c r="E38" s="350">
        <v>73.83</v>
      </c>
      <c r="F38" s="350">
        <v>72.41</v>
      </c>
      <c r="G38" s="350">
        <v>69.98</v>
      </c>
      <c r="H38" s="350">
        <v>67.34</v>
      </c>
      <c r="I38" s="351">
        <v>66.55</v>
      </c>
      <c r="J38" s="351">
        <v>64.290000000000006</v>
      </c>
      <c r="K38" s="351">
        <v>61.42</v>
      </c>
      <c r="L38" s="351">
        <v>58.9</v>
      </c>
      <c r="M38" s="359"/>
      <c r="N38" s="360"/>
      <c r="O38" s="357"/>
      <c r="P38" s="358">
        <v>73.83</v>
      </c>
      <c r="Q38" s="358">
        <v>66.55</v>
      </c>
      <c r="R38" s="356"/>
    </row>
    <row r="39" spans="1:18" ht="9.9499999999999993" customHeight="1" x14ac:dyDescent="0.2">
      <c r="A39" s="2286" t="s">
        <v>42</v>
      </c>
      <c r="B39" s="2286"/>
      <c r="C39" s="2286"/>
      <c r="D39" s="2125"/>
      <c r="E39" s="361"/>
      <c r="F39" s="361"/>
      <c r="G39" s="361"/>
      <c r="H39" s="361"/>
      <c r="I39" s="361"/>
      <c r="J39" s="361"/>
      <c r="K39" s="361"/>
      <c r="L39" s="361"/>
      <c r="M39" s="359"/>
      <c r="N39" s="360"/>
      <c r="O39" s="362"/>
      <c r="P39" s="363"/>
      <c r="Q39" s="363"/>
      <c r="R39" s="356"/>
    </row>
    <row r="40" spans="1:18" ht="9.9499999999999993" customHeight="1" x14ac:dyDescent="0.2">
      <c r="A40" s="311"/>
      <c r="B40" s="2283" t="s">
        <v>43</v>
      </c>
      <c r="C40" s="2283"/>
      <c r="D40" s="2124">
        <v>116.19</v>
      </c>
      <c r="E40" s="350">
        <v>124.59</v>
      </c>
      <c r="F40" s="350">
        <v>118.72</v>
      </c>
      <c r="G40" s="350">
        <v>121.04</v>
      </c>
      <c r="H40" s="350">
        <v>123.99</v>
      </c>
      <c r="I40" s="351">
        <v>114.01</v>
      </c>
      <c r="J40" s="351">
        <v>109.57</v>
      </c>
      <c r="K40" s="351">
        <v>119.86</v>
      </c>
      <c r="L40" s="351">
        <v>113.16</v>
      </c>
      <c r="M40" s="352"/>
      <c r="N40" s="353"/>
      <c r="O40" s="354"/>
      <c r="P40" s="358">
        <v>124.59</v>
      </c>
      <c r="Q40" s="358">
        <v>119.86</v>
      </c>
      <c r="R40" s="356"/>
    </row>
    <row r="41" spans="1:18" ht="9.9499999999999993" customHeight="1" x14ac:dyDescent="0.2">
      <c r="A41" s="277"/>
      <c r="B41" s="2282" t="s">
        <v>44</v>
      </c>
      <c r="C41" s="2282"/>
      <c r="D41" s="2124">
        <v>100.8</v>
      </c>
      <c r="E41" s="350">
        <v>112.24</v>
      </c>
      <c r="F41" s="350">
        <v>112</v>
      </c>
      <c r="G41" s="350">
        <v>110.11</v>
      </c>
      <c r="H41" s="350">
        <v>112.65</v>
      </c>
      <c r="I41" s="351">
        <v>104.1</v>
      </c>
      <c r="J41" s="351">
        <v>104.87</v>
      </c>
      <c r="K41" s="351">
        <v>109.71</v>
      </c>
      <c r="L41" s="351">
        <v>97.76</v>
      </c>
      <c r="M41" s="352"/>
      <c r="N41" s="353"/>
      <c r="O41" s="357"/>
      <c r="P41" s="358">
        <v>110.11</v>
      </c>
      <c r="Q41" s="358">
        <v>97.76</v>
      </c>
      <c r="R41" s="356"/>
    </row>
    <row r="42" spans="1:18" ht="9.9499999999999993" customHeight="1" x14ac:dyDescent="0.2">
      <c r="A42" s="277"/>
      <c r="B42" s="2282" t="s">
        <v>45</v>
      </c>
      <c r="C42" s="2282"/>
      <c r="D42" s="2124">
        <v>111.41</v>
      </c>
      <c r="E42" s="350">
        <v>113.68</v>
      </c>
      <c r="F42" s="350">
        <v>118.72</v>
      </c>
      <c r="G42" s="350">
        <v>111.83</v>
      </c>
      <c r="H42" s="350">
        <v>121.86</v>
      </c>
      <c r="I42" s="351">
        <v>113.56</v>
      </c>
      <c r="J42" s="351">
        <v>108.22</v>
      </c>
      <c r="K42" s="351">
        <v>110.25</v>
      </c>
      <c r="L42" s="351">
        <v>110.81</v>
      </c>
      <c r="M42" s="352"/>
      <c r="N42" s="353"/>
      <c r="O42" s="357"/>
      <c r="P42" s="358">
        <v>113.68</v>
      </c>
      <c r="Q42" s="358">
        <v>113.56</v>
      </c>
      <c r="R42" s="356"/>
    </row>
    <row r="43" spans="1:18" ht="9.9499999999999993" customHeight="1" x14ac:dyDescent="0.2">
      <c r="A43" s="2291" t="s">
        <v>46</v>
      </c>
      <c r="B43" s="2291"/>
      <c r="C43" s="2291"/>
      <c r="D43" s="2126"/>
      <c r="E43" s="364"/>
      <c r="F43" s="364"/>
      <c r="G43" s="364"/>
      <c r="H43" s="364"/>
      <c r="I43" s="364"/>
      <c r="J43" s="364"/>
      <c r="K43" s="364"/>
      <c r="L43" s="364"/>
      <c r="M43" s="365"/>
      <c r="N43" s="366"/>
      <c r="O43" s="367"/>
      <c r="P43" s="368"/>
      <c r="Q43" s="368"/>
      <c r="R43" s="369"/>
    </row>
    <row r="44" spans="1:18" ht="11.25" customHeight="1" x14ac:dyDescent="0.2">
      <c r="A44" s="311"/>
      <c r="B44" s="2283" t="s">
        <v>925</v>
      </c>
      <c r="C44" s="2283"/>
      <c r="D44" s="2117">
        <v>443033</v>
      </c>
      <c r="E44" s="256">
        <v>443015</v>
      </c>
      <c r="F44" s="256">
        <v>444081</v>
      </c>
      <c r="G44" s="256">
        <v>444140</v>
      </c>
      <c r="H44" s="256">
        <v>441124</v>
      </c>
      <c r="I44" s="189">
        <v>437109</v>
      </c>
      <c r="J44" s="189">
        <v>415561</v>
      </c>
      <c r="K44" s="189">
        <v>399807</v>
      </c>
      <c r="L44" s="189">
        <v>397647</v>
      </c>
      <c r="M44" s="258"/>
      <c r="N44" s="257"/>
      <c r="O44" s="192"/>
      <c r="P44" s="370">
        <v>443082</v>
      </c>
      <c r="Q44" s="370">
        <v>412636</v>
      </c>
      <c r="R44" s="255"/>
    </row>
    <row r="45" spans="1:18" ht="12" customHeight="1" x14ac:dyDescent="0.2">
      <c r="A45" s="277"/>
      <c r="B45" s="2282" t="s">
        <v>625</v>
      </c>
      <c r="C45" s="2282"/>
      <c r="D45" s="2117">
        <v>444301</v>
      </c>
      <c r="E45" s="256">
        <v>444504</v>
      </c>
      <c r="F45" s="256">
        <v>445504</v>
      </c>
      <c r="G45" s="256">
        <v>445658</v>
      </c>
      <c r="H45" s="256">
        <v>442852</v>
      </c>
      <c r="I45" s="189">
        <v>438556</v>
      </c>
      <c r="J45" s="189">
        <v>416385</v>
      </c>
      <c r="K45" s="189">
        <v>400577</v>
      </c>
      <c r="L45" s="189">
        <v>398311</v>
      </c>
      <c r="M45" s="258"/>
      <c r="N45" s="257"/>
      <c r="O45" s="371"/>
      <c r="P45" s="370">
        <v>444627</v>
      </c>
      <c r="Q45" s="370">
        <v>413563</v>
      </c>
      <c r="R45" s="255"/>
    </row>
    <row r="46" spans="1:18" ht="12.75" customHeight="1" x14ac:dyDescent="0.2">
      <c r="A46" s="277"/>
      <c r="B46" s="2282" t="s">
        <v>926</v>
      </c>
      <c r="C46" s="2282"/>
      <c r="D46" s="2117">
        <v>443802</v>
      </c>
      <c r="E46" s="256">
        <v>442826</v>
      </c>
      <c r="F46" s="256">
        <v>443717</v>
      </c>
      <c r="G46" s="256">
        <v>444691</v>
      </c>
      <c r="H46" s="256">
        <v>443825</v>
      </c>
      <c r="I46" s="189">
        <v>439313</v>
      </c>
      <c r="J46" s="189">
        <v>436059</v>
      </c>
      <c r="K46" s="189">
        <v>401608</v>
      </c>
      <c r="L46" s="189">
        <v>399559</v>
      </c>
      <c r="M46" s="258"/>
      <c r="N46" s="257"/>
      <c r="O46" s="371"/>
      <c r="P46" s="370">
        <v>442826</v>
      </c>
      <c r="Q46" s="370">
        <v>439313</v>
      </c>
      <c r="R46" s="255"/>
    </row>
    <row r="47" spans="1:18" ht="9.9499999999999993" customHeight="1" x14ac:dyDescent="0.2">
      <c r="A47" s="2284" t="s">
        <v>47</v>
      </c>
      <c r="B47" s="2284"/>
      <c r="C47" s="2284"/>
      <c r="D47" s="2118">
        <v>49444</v>
      </c>
      <c r="E47" s="264">
        <v>50341</v>
      </c>
      <c r="F47" s="264">
        <v>52678</v>
      </c>
      <c r="G47" s="264">
        <v>49730</v>
      </c>
      <c r="H47" s="264">
        <v>54085</v>
      </c>
      <c r="I47" s="372">
        <v>49888</v>
      </c>
      <c r="J47" s="372">
        <v>47190</v>
      </c>
      <c r="K47" s="372">
        <v>44277</v>
      </c>
      <c r="L47" s="372">
        <v>44275</v>
      </c>
      <c r="M47" s="373"/>
      <c r="N47" s="374"/>
      <c r="O47" s="371"/>
      <c r="P47" s="375">
        <v>50341</v>
      </c>
      <c r="Q47" s="375">
        <v>49888</v>
      </c>
      <c r="R47" s="376"/>
    </row>
    <row r="48" spans="1:18" ht="9.9499999999999993" customHeight="1" x14ac:dyDescent="0.2">
      <c r="A48" s="2288" t="s">
        <v>48</v>
      </c>
      <c r="B48" s="2288"/>
      <c r="C48" s="2288"/>
      <c r="D48" s="377"/>
      <c r="E48" s="378"/>
      <c r="F48" s="378"/>
      <c r="G48" s="378"/>
      <c r="H48" s="378"/>
      <c r="I48" s="378"/>
      <c r="J48" s="378"/>
      <c r="K48" s="378"/>
      <c r="L48" s="378"/>
      <c r="M48" s="307"/>
      <c r="N48" s="346"/>
      <c r="O48" s="377"/>
      <c r="P48" s="379"/>
      <c r="Q48" s="379"/>
      <c r="R48" s="380"/>
    </row>
    <row r="49" spans="1:18" ht="9.9499999999999993" customHeight="1" x14ac:dyDescent="0.2">
      <c r="A49" s="270"/>
      <c r="B49" s="2283" t="s">
        <v>49</v>
      </c>
      <c r="C49" s="2283"/>
      <c r="D49" s="2120">
        <v>4.8000000000000001E-2</v>
      </c>
      <c r="E49" s="312">
        <v>4.7E-2</v>
      </c>
      <c r="F49" s="312">
        <v>4.3999999999999997E-2</v>
      </c>
      <c r="G49" s="312">
        <v>4.9000000000000002E-2</v>
      </c>
      <c r="H49" s="312">
        <v>4.2000000000000003E-2</v>
      </c>
      <c r="I49" s="312">
        <v>4.4999999999999998E-2</v>
      </c>
      <c r="J49" s="312">
        <v>4.7E-2</v>
      </c>
      <c r="K49" s="312">
        <v>4.7E-2</v>
      </c>
      <c r="L49" s="312">
        <v>4.3999999999999997E-2</v>
      </c>
      <c r="M49" s="313"/>
      <c r="N49" s="314"/>
      <c r="O49" s="315"/>
      <c r="P49" s="316">
        <v>4.7E-2</v>
      </c>
      <c r="Q49" s="316">
        <v>4.4999999999999998E-2</v>
      </c>
      <c r="R49" s="381"/>
    </row>
    <row r="50" spans="1:18" ht="9.9499999999999993" customHeight="1" x14ac:dyDescent="0.2">
      <c r="A50" s="277"/>
      <c r="B50" s="2282" t="s">
        <v>50</v>
      </c>
      <c r="C50" s="2282"/>
      <c r="D50" s="2120">
        <v>0.52200000000000002</v>
      </c>
      <c r="E50" s="312">
        <v>0.48399999999999999</v>
      </c>
      <c r="F50" s="312">
        <v>0.439</v>
      </c>
      <c r="G50" s="312">
        <v>0.45800000000000002</v>
      </c>
      <c r="H50" s="312">
        <v>0.44</v>
      </c>
      <c r="I50" s="322">
        <v>0.501</v>
      </c>
      <c r="J50" s="322">
        <v>0.50900000000000001</v>
      </c>
      <c r="K50" s="322">
        <v>0.49</v>
      </c>
      <c r="L50" s="322">
        <v>0.35399999999999998</v>
      </c>
      <c r="M50" s="313"/>
      <c r="N50" s="314"/>
      <c r="O50" s="382"/>
      <c r="P50" s="316">
        <v>0.45500000000000002</v>
      </c>
      <c r="Q50" s="316">
        <v>0.45600000000000002</v>
      </c>
      <c r="R50" s="383"/>
    </row>
    <row r="51" spans="1:18" ht="11.1" customHeight="1" x14ac:dyDescent="0.2">
      <c r="A51" s="277"/>
      <c r="B51" s="2282" t="s">
        <v>927</v>
      </c>
      <c r="C51" s="2282"/>
      <c r="D51" s="2120">
        <v>0.45100000000000001</v>
      </c>
      <c r="E51" s="312">
        <v>0.45100000000000001</v>
      </c>
      <c r="F51" s="312">
        <v>0.43</v>
      </c>
      <c r="G51" s="312">
        <v>0.44900000000000001</v>
      </c>
      <c r="H51" s="312">
        <v>0.40699999999999997</v>
      </c>
      <c r="I51" s="312">
        <v>0.46100000000000002</v>
      </c>
      <c r="J51" s="312">
        <v>0.47799999999999998</v>
      </c>
      <c r="K51" s="312">
        <v>0.48099999999999998</v>
      </c>
      <c r="L51" s="312">
        <v>0.42799999999999999</v>
      </c>
      <c r="M51" s="313"/>
      <c r="N51" s="314"/>
      <c r="O51" s="382"/>
      <c r="P51" s="316">
        <v>0.434</v>
      </c>
      <c r="Q51" s="316">
        <v>0.46200000000000002</v>
      </c>
      <c r="R51" s="383"/>
    </row>
    <row r="52" spans="1:18" ht="9.9499999999999993" customHeight="1" x14ac:dyDescent="0.2">
      <c r="A52" s="333"/>
      <c r="B52" s="2282" t="s">
        <v>52</v>
      </c>
      <c r="C52" s="2282"/>
      <c r="D52" s="2127">
        <v>1.48</v>
      </c>
      <c r="E52" s="384">
        <v>1.54</v>
      </c>
      <c r="F52" s="384">
        <v>1.64</v>
      </c>
      <c r="G52" s="384">
        <v>1.6</v>
      </c>
      <c r="H52" s="384">
        <v>1.80962280962281</v>
      </c>
      <c r="I52" s="384">
        <v>1.71</v>
      </c>
      <c r="J52" s="384">
        <v>1.68</v>
      </c>
      <c r="K52" s="384">
        <v>1.8</v>
      </c>
      <c r="L52" s="384">
        <v>1.88</v>
      </c>
      <c r="M52" s="385"/>
      <c r="N52" s="386"/>
      <c r="O52" s="387"/>
      <c r="P52" s="388">
        <v>1.54</v>
      </c>
      <c r="Q52" s="388">
        <v>1.71</v>
      </c>
      <c r="R52" s="389"/>
    </row>
    <row r="53" spans="1:18" ht="3.75" customHeight="1" x14ac:dyDescent="0.2">
      <c r="A53" s="390"/>
      <c r="B53" s="390"/>
      <c r="C53" s="390"/>
      <c r="D53" s="390"/>
      <c r="E53" s="390"/>
      <c r="F53" s="390"/>
      <c r="G53" s="390"/>
      <c r="H53" s="390"/>
      <c r="I53" s="390"/>
      <c r="J53" s="390"/>
      <c r="K53" s="390"/>
      <c r="L53" s="390"/>
      <c r="M53" s="390"/>
      <c r="N53" s="390"/>
      <c r="O53" s="390"/>
      <c r="P53" s="390"/>
      <c r="Q53" s="390"/>
      <c r="R53" s="390"/>
    </row>
    <row r="54" spans="1:18" ht="10.15" customHeight="1" x14ac:dyDescent="0.2">
      <c r="A54" s="2298" t="s">
        <v>53</v>
      </c>
      <c r="B54" s="2298"/>
      <c r="C54" s="2298"/>
      <c r="D54" s="2298"/>
      <c r="E54" s="2298"/>
      <c r="F54" s="2298"/>
      <c r="G54" s="2298"/>
      <c r="H54" s="2298"/>
      <c r="I54" s="2298"/>
      <c r="J54" s="2298"/>
      <c r="K54" s="2298"/>
      <c r="L54" s="2298"/>
      <c r="M54" s="2298"/>
      <c r="N54" s="2298"/>
      <c r="O54" s="2298"/>
      <c r="P54" s="2298"/>
      <c r="Q54" s="2298"/>
      <c r="R54" s="2298"/>
    </row>
    <row r="55" spans="1:18" ht="6.95" customHeight="1" x14ac:dyDescent="0.2">
      <c r="B55" s="2292"/>
      <c r="C55" s="2292"/>
      <c r="D55" s="2293"/>
      <c r="E55" s="2294"/>
      <c r="F55" s="2295"/>
      <c r="G55" s="2295"/>
      <c r="H55" s="2295"/>
      <c r="I55" s="2295"/>
      <c r="J55" s="2295"/>
      <c r="K55" s="2295"/>
      <c r="L55" s="2295"/>
      <c r="M55" s="2295"/>
      <c r="N55" s="2296"/>
      <c r="O55" s="2297"/>
      <c r="P55" s="2295"/>
      <c r="Q55" s="2295"/>
      <c r="R55" s="2295"/>
    </row>
    <row r="58" spans="1:18" ht="12.75" x14ac:dyDescent="0.2"/>
  </sheetData>
  <mergeCells count="51">
    <mergeCell ref="A1:R1"/>
    <mergeCell ref="B14:C14"/>
    <mergeCell ref="B15:C15"/>
    <mergeCell ref="B18:C18"/>
    <mergeCell ref="A4:C4"/>
    <mergeCell ref="E3:L3"/>
    <mergeCell ref="B31:C31"/>
    <mergeCell ref="B55:R55"/>
    <mergeCell ref="A54:R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V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zoomScaleNormal="100" zoomScaleSheetLayoutView="100" workbookViewId="0">
      <selection activeCell="B49" sqref="B49:R49"/>
    </sheetView>
  </sheetViews>
  <sheetFormatPr defaultColWidth="8.42578125" defaultRowHeight="6.95" customHeight="1" x14ac:dyDescent="0.2"/>
  <cols>
    <col min="1" max="1" width="3.140625" style="391" customWidth="1"/>
    <col min="2" max="2" width="2.140625" style="391" customWidth="1"/>
    <col min="3" max="3" width="49.42578125" style="391" customWidth="1"/>
    <col min="4" max="4" width="9.42578125" style="391" customWidth="1"/>
    <col min="5" max="5" width="8.5703125" style="391" bestFit="1" customWidth="1"/>
    <col min="6" max="6" width="8.28515625" style="391" bestFit="1" customWidth="1"/>
    <col min="7" max="7" width="8.42578125" style="391" bestFit="1" customWidth="1"/>
    <col min="8" max="8" width="8.28515625" style="391" bestFit="1" customWidth="1"/>
    <col min="9" max="9" width="8.5703125" style="391" bestFit="1" customWidth="1"/>
    <col min="10" max="10" width="8.28515625" style="391" bestFit="1" customWidth="1"/>
    <col min="11" max="11" width="8.42578125" style="391" bestFit="1" customWidth="1"/>
    <col min="12" max="12" width="8.28515625" style="391" bestFit="1" customWidth="1"/>
    <col min="13" max="13" width="1.28515625" style="391" customWidth="1"/>
    <col min="14" max="14" width="1.7109375" style="391" customWidth="1"/>
    <col min="15" max="15" width="1.28515625" style="391" customWidth="1"/>
    <col min="16" max="17" width="8.28515625" style="391" bestFit="1" customWidth="1"/>
    <col min="18" max="18" width="1.28515625" style="391" customWidth="1"/>
    <col min="19" max="19" width="8.42578125" style="226" customWidth="1"/>
    <col min="20" max="21" width="8.42578125" style="227" customWidth="1"/>
    <col min="22" max="22" width="8.42578125" style="226" customWidth="1"/>
    <col min="23" max="65" width="8.42578125" style="227" customWidth="1"/>
    <col min="66" max="16384" width="8.42578125" style="227"/>
  </cols>
  <sheetData>
    <row r="1" spans="1:22" s="1983" customFormat="1" ht="15.75" customHeight="1" x14ac:dyDescent="0.25">
      <c r="A1" s="2315" t="s">
        <v>206</v>
      </c>
      <c r="B1" s="2315"/>
      <c r="C1" s="2315"/>
      <c r="D1" s="2315"/>
      <c r="E1" s="2315"/>
      <c r="F1" s="2315"/>
      <c r="G1" s="2315"/>
      <c r="H1" s="2315"/>
      <c r="I1" s="2315"/>
      <c r="J1" s="2315"/>
      <c r="K1" s="2315"/>
      <c r="L1" s="2315"/>
      <c r="M1" s="2315"/>
      <c r="N1" s="2315"/>
      <c r="O1" s="2315"/>
      <c r="P1" s="2315"/>
      <c r="Q1" s="2315"/>
      <c r="R1" s="2315"/>
      <c r="V1" s="2311"/>
    </row>
    <row r="2" spans="1:22" ht="6" customHeight="1" x14ac:dyDescent="0.2">
      <c r="A2" s="229"/>
      <c r="B2" s="229"/>
      <c r="C2" s="396"/>
      <c r="D2" s="397"/>
      <c r="E2" s="397"/>
      <c r="F2" s="396"/>
      <c r="G2" s="396"/>
      <c r="H2" s="396"/>
      <c r="I2" s="396"/>
      <c r="J2" s="396"/>
      <c r="K2" s="396"/>
      <c r="L2" s="396"/>
      <c r="M2" s="396"/>
      <c r="N2" s="396"/>
      <c r="O2" s="396"/>
      <c r="P2" s="396"/>
      <c r="Q2" s="396"/>
      <c r="R2" s="396"/>
    </row>
    <row r="3" spans="1:22" s="405" customFormat="1" ht="10.5" customHeight="1" x14ac:dyDescent="0.15">
      <c r="A3" s="232"/>
      <c r="B3" s="232"/>
      <c r="C3" s="398"/>
      <c r="D3" s="399"/>
      <c r="E3" s="2321"/>
      <c r="F3" s="2321"/>
      <c r="G3" s="2321"/>
      <c r="H3" s="2321"/>
      <c r="I3" s="2321"/>
      <c r="J3" s="2321"/>
      <c r="K3" s="2321"/>
      <c r="L3" s="2321"/>
      <c r="M3" s="400"/>
      <c r="N3" s="401"/>
      <c r="O3" s="402"/>
      <c r="P3" s="403" t="s">
        <v>584</v>
      </c>
      <c r="Q3" s="403" t="s">
        <v>22</v>
      </c>
      <c r="R3" s="404"/>
    </row>
    <row r="4" spans="1:22" s="405" customFormat="1" ht="10.5" customHeight="1" x14ac:dyDescent="0.15">
      <c r="A4" s="2287" t="s">
        <v>480</v>
      </c>
      <c r="B4" s="2287"/>
      <c r="C4" s="2287"/>
      <c r="D4" s="406" t="s">
        <v>726</v>
      </c>
      <c r="E4" s="407" t="s">
        <v>662</v>
      </c>
      <c r="F4" s="407" t="s">
        <v>633</v>
      </c>
      <c r="G4" s="407" t="s">
        <v>580</v>
      </c>
      <c r="H4" s="407" t="s">
        <v>225</v>
      </c>
      <c r="I4" s="407" t="s">
        <v>481</v>
      </c>
      <c r="J4" s="407" t="s">
        <v>482</v>
      </c>
      <c r="K4" s="407" t="s">
        <v>483</v>
      </c>
      <c r="L4" s="407" t="s">
        <v>484</v>
      </c>
      <c r="M4" s="408"/>
      <c r="N4" s="409"/>
      <c r="O4" s="410"/>
      <c r="P4" s="407" t="s">
        <v>23</v>
      </c>
      <c r="Q4" s="407" t="s">
        <v>23</v>
      </c>
      <c r="R4" s="411"/>
    </row>
    <row r="5" spans="1:22" s="405" customFormat="1" ht="10.5" customHeight="1" x14ac:dyDescent="0.15">
      <c r="A5" s="247"/>
      <c r="B5" s="247"/>
      <c r="C5" s="412"/>
      <c r="D5" s="413"/>
      <c r="E5" s="414"/>
      <c r="F5" s="414"/>
      <c r="G5" s="414"/>
      <c r="H5" s="414"/>
      <c r="I5" s="414"/>
      <c r="J5" s="414"/>
      <c r="K5" s="414"/>
      <c r="L5" s="414"/>
      <c r="M5" s="415"/>
      <c r="N5" s="415"/>
      <c r="O5" s="415"/>
      <c r="P5" s="414"/>
      <c r="Q5" s="414"/>
      <c r="R5" s="416"/>
    </row>
    <row r="6" spans="1:22" s="405" customFormat="1" ht="10.5" customHeight="1" x14ac:dyDescent="0.15">
      <c r="A6" s="2316" t="s">
        <v>207</v>
      </c>
      <c r="B6" s="2316"/>
      <c r="C6" s="2316"/>
      <c r="D6" s="418"/>
      <c r="E6" s="419"/>
      <c r="F6" s="419"/>
      <c r="G6" s="419"/>
      <c r="H6" s="419"/>
      <c r="I6" s="419"/>
      <c r="J6" s="419"/>
      <c r="K6" s="419"/>
      <c r="L6" s="419"/>
      <c r="M6" s="420"/>
      <c r="N6" s="415"/>
      <c r="O6" s="421"/>
      <c r="P6" s="422"/>
      <c r="Q6" s="422"/>
      <c r="R6" s="423"/>
    </row>
    <row r="7" spans="1:22" s="405" customFormat="1" ht="10.5" customHeight="1" x14ac:dyDescent="0.15">
      <c r="A7" s="424"/>
      <c r="B7" s="2318" t="s">
        <v>942</v>
      </c>
      <c r="C7" s="2317"/>
      <c r="D7" s="425">
        <v>125599</v>
      </c>
      <c r="E7" s="426">
        <v>119355</v>
      </c>
      <c r="F7" s="426">
        <v>120429</v>
      </c>
      <c r="G7" s="426">
        <v>119354</v>
      </c>
      <c r="H7" s="426">
        <v>110524</v>
      </c>
      <c r="I7" s="426">
        <v>107571</v>
      </c>
      <c r="J7" s="426">
        <v>108297</v>
      </c>
      <c r="K7" s="426">
        <v>110472</v>
      </c>
      <c r="L7" s="426">
        <v>104913</v>
      </c>
      <c r="M7" s="427"/>
      <c r="N7" s="428"/>
      <c r="O7" s="425"/>
      <c r="P7" s="426">
        <v>119355</v>
      </c>
      <c r="Q7" s="429">
        <v>107571</v>
      </c>
      <c r="R7" s="430"/>
    </row>
    <row r="8" spans="1:22" s="405" customFormat="1" ht="10.5" customHeight="1" x14ac:dyDescent="0.15">
      <c r="A8" s="311"/>
      <c r="B8" s="2317" t="s">
        <v>51</v>
      </c>
      <c r="C8" s="2317"/>
      <c r="D8" s="425">
        <v>385072</v>
      </c>
      <c r="E8" s="426">
        <v>381661</v>
      </c>
      <c r="F8" s="426">
        <v>377310</v>
      </c>
      <c r="G8" s="426">
        <v>374216</v>
      </c>
      <c r="H8" s="426">
        <v>366679</v>
      </c>
      <c r="I8" s="426">
        <v>365558</v>
      </c>
      <c r="J8" s="426">
        <v>358993</v>
      </c>
      <c r="K8" s="426">
        <v>330752</v>
      </c>
      <c r="L8" s="426">
        <v>322094</v>
      </c>
      <c r="M8" s="427"/>
      <c r="N8" s="428"/>
      <c r="O8" s="431"/>
      <c r="P8" s="426">
        <v>381661</v>
      </c>
      <c r="Q8" s="429">
        <v>365558</v>
      </c>
      <c r="R8" s="430"/>
    </row>
    <row r="9" spans="1:22" s="405" customFormat="1" ht="10.5" customHeight="1" x14ac:dyDescent="0.15">
      <c r="A9" s="277"/>
      <c r="B9" s="2317" t="s">
        <v>35</v>
      </c>
      <c r="C9" s="2317"/>
      <c r="D9" s="425">
        <v>614647</v>
      </c>
      <c r="E9" s="426">
        <v>597099</v>
      </c>
      <c r="F9" s="426">
        <v>595025</v>
      </c>
      <c r="G9" s="426">
        <v>590537</v>
      </c>
      <c r="H9" s="426">
        <v>586927</v>
      </c>
      <c r="I9" s="426">
        <v>565264</v>
      </c>
      <c r="J9" s="426">
        <v>560912</v>
      </c>
      <c r="K9" s="426">
        <v>528591</v>
      </c>
      <c r="L9" s="426">
        <v>513294</v>
      </c>
      <c r="M9" s="427"/>
      <c r="N9" s="428"/>
      <c r="O9" s="431"/>
      <c r="P9" s="426">
        <v>597099</v>
      </c>
      <c r="Q9" s="429">
        <v>565264</v>
      </c>
      <c r="R9" s="430"/>
    </row>
    <row r="10" spans="1:22" s="405" customFormat="1" ht="10.5" customHeight="1" x14ac:dyDescent="0.15">
      <c r="A10" s="277"/>
      <c r="B10" s="2317" t="s">
        <v>34</v>
      </c>
      <c r="C10" s="2317"/>
      <c r="D10" s="425">
        <v>464707</v>
      </c>
      <c r="E10" s="426">
        <v>461015</v>
      </c>
      <c r="F10" s="426">
        <v>459767</v>
      </c>
      <c r="G10" s="426">
        <v>449031</v>
      </c>
      <c r="H10" s="426">
        <v>446179</v>
      </c>
      <c r="I10" s="426">
        <v>439706</v>
      </c>
      <c r="J10" s="426">
        <v>439357</v>
      </c>
      <c r="K10" s="426">
        <v>413128</v>
      </c>
      <c r="L10" s="426">
        <v>409753</v>
      </c>
      <c r="M10" s="427"/>
      <c r="N10" s="428"/>
      <c r="O10" s="431"/>
      <c r="P10" s="426">
        <v>461015</v>
      </c>
      <c r="Q10" s="429">
        <v>439706</v>
      </c>
      <c r="R10" s="430"/>
    </row>
    <row r="11" spans="1:22" s="405" customFormat="1" ht="10.5" customHeight="1" x14ac:dyDescent="0.15">
      <c r="A11" s="277"/>
      <c r="B11" s="2318" t="s">
        <v>943</v>
      </c>
      <c r="C11" s="2317"/>
      <c r="D11" s="425">
        <v>33334</v>
      </c>
      <c r="E11" s="426">
        <v>32693</v>
      </c>
      <c r="F11" s="426">
        <v>32131</v>
      </c>
      <c r="G11" s="426">
        <v>31118</v>
      </c>
      <c r="H11" s="426">
        <v>29889</v>
      </c>
      <c r="I11" s="426">
        <v>29238</v>
      </c>
      <c r="J11" s="426">
        <v>28036</v>
      </c>
      <c r="K11" s="426">
        <v>24668</v>
      </c>
      <c r="L11" s="426">
        <v>23532</v>
      </c>
      <c r="M11" s="427"/>
      <c r="N11" s="428"/>
      <c r="O11" s="431"/>
      <c r="P11" s="426">
        <v>32693</v>
      </c>
      <c r="Q11" s="429">
        <v>29238</v>
      </c>
      <c r="R11" s="430"/>
    </row>
    <row r="12" spans="1:22" s="405" customFormat="1" ht="10.5" customHeight="1" x14ac:dyDescent="0.15">
      <c r="A12" s="432"/>
      <c r="B12" s="2317" t="s">
        <v>752</v>
      </c>
      <c r="C12" s="2317"/>
      <c r="D12" s="425">
        <v>620599</v>
      </c>
      <c r="E12" s="426">
        <v>603726</v>
      </c>
      <c r="F12" s="426">
        <v>605220</v>
      </c>
      <c r="G12" s="426">
        <v>594340</v>
      </c>
      <c r="H12" s="426">
        <v>590344</v>
      </c>
      <c r="I12" s="426">
        <v>568905</v>
      </c>
      <c r="J12" s="426">
        <v>543138</v>
      </c>
      <c r="K12" s="426">
        <v>528099</v>
      </c>
      <c r="L12" s="426">
        <v>528852</v>
      </c>
      <c r="M12" s="427"/>
      <c r="N12" s="428"/>
      <c r="O12" s="431"/>
      <c r="P12" s="426">
        <v>598441</v>
      </c>
      <c r="Q12" s="429">
        <v>542365</v>
      </c>
      <c r="R12" s="430"/>
    </row>
    <row r="13" spans="1:22" s="405" customFormat="1" ht="10.5" customHeight="1" x14ac:dyDescent="0.15">
      <c r="A13" s="311"/>
      <c r="B13" s="2317" t="s">
        <v>928</v>
      </c>
      <c r="C13" s="2317"/>
      <c r="D13" s="425">
        <v>554312</v>
      </c>
      <c r="E13" s="426">
        <v>540933</v>
      </c>
      <c r="F13" s="426">
        <v>542140</v>
      </c>
      <c r="G13" s="426">
        <v>532516</v>
      </c>
      <c r="H13" s="426">
        <v>528528</v>
      </c>
      <c r="I13" s="426">
        <v>510038</v>
      </c>
      <c r="J13" s="426">
        <v>486949</v>
      </c>
      <c r="K13" s="426">
        <v>475067</v>
      </c>
      <c r="L13" s="426">
        <v>470943</v>
      </c>
      <c r="M13" s="427"/>
      <c r="N13" s="428"/>
      <c r="O13" s="431"/>
      <c r="P13" s="426">
        <v>536059</v>
      </c>
      <c r="Q13" s="429">
        <v>485837</v>
      </c>
      <c r="R13" s="430"/>
    </row>
    <row r="14" spans="1:22" s="405" customFormat="1" ht="20.25" customHeight="1" x14ac:dyDescent="0.15">
      <c r="A14" s="277"/>
      <c r="B14" s="2318" t="s">
        <v>531</v>
      </c>
      <c r="C14" s="2317"/>
      <c r="D14" s="425">
        <v>33183</v>
      </c>
      <c r="E14" s="426">
        <v>32200</v>
      </c>
      <c r="F14" s="426">
        <v>31836</v>
      </c>
      <c r="G14" s="426">
        <v>31017</v>
      </c>
      <c r="H14" s="426">
        <v>29677</v>
      </c>
      <c r="I14" s="426">
        <v>28471</v>
      </c>
      <c r="J14" s="426">
        <v>26447</v>
      </c>
      <c r="K14" s="426">
        <v>23932</v>
      </c>
      <c r="L14" s="426">
        <v>22674</v>
      </c>
      <c r="M14" s="427"/>
      <c r="N14" s="428"/>
      <c r="O14" s="431"/>
      <c r="P14" s="426">
        <v>31184</v>
      </c>
      <c r="Q14" s="429">
        <v>25393</v>
      </c>
      <c r="R14" s="430"/>
    </row>
    <row r="15" spans="1:22" s="405" customFormat="1" ht="11.25" customHeight="1" x14ac:dyDescent="0.15">
      <c r="A15" s="277"/>
      <c r="B15" s="2317" t="s">
        <v>930</v>
      </c>
      <c r="C15" s="2317"/>
      <c r="D15" s="425">
        <v>2279879</v>
      </c>
      <c r="E15" s="426">
        <v>2303962</v>
      </c>
      <c r="F15" s="426">
        <v>2400407</v>
      </c>
      <c r="G15" s="426">
        <v>2279301</v>
      </c>
      <c r="H15" s="426">
        <v>2222725</v>
      </c>
      <c r="I15" s="426">
        <v>2192947</v>
      </c>
      <c r="J15" s="426">
        <v>2105626</v>
      </c>
      <c r="K15" s="426">
        <v>2120972</v>
      </c>
      <c r="L15" s="426">
        <v>2036008</v>
      </c>
      <c r="M15" s="427"/>
      <c r="N15" s="428"/>
      <c r="O15" s="431"/>
      <c r="P15" s="426">
        <v>2303962</v>
      </c>
      <c r="Q15" s="429">
        <v>2192947</v>
      </c>
      <c r="R15" s="430"/>
    </row>
    <row r="16" spans="1:22" s="405" customFormat="1" ht="11.25" customHeight="1" x14ac:dyDescent="0.15">
      <c r="A16" s="277"/>
      <c r="B16" s="2319" t="s">
        <v>929</v>
      </c>
      <c r="C16" s="2319"/>
      <c r="D16" s="2131">
        <v>228562</v>
      </c>
      <c r="E16" s="433">
        <v>225379</v>
      </c>
      <c r="F16" s="433">
        <v>232915</v>
      </c>
      <c r="G16" s="433">
        <v>224954</v>
      </c>
      <c r="H16" s="433">
        <v>225765</v>
      </c>
      <c r="I16" s="434">
        <v>221571</v>
      </c>
      <c r="J16" s="434">
        <v>201275</v>
      </c>
      <c r="K16" s="434">
        <v>198941</v>
      </c>
      <c r="L16" s="434">
        <v>186547</v>
      </c>
      <c r="M16" s="435"/>
      <c r="N16" s="428"/>
      <c r="O16" s="436"/>
      <c r="P16" s="426">
        <v>225379</v>
      </c>
      <c r="Q16" s="429">
        <v>221571</v>
      </c>
      <c r="R16" s="437"/>
    </row>
    <row r="17" spans="1:18" s="405" customFormat="1" ht="10.5" customHeight="1" x14ac:dyDescent="0.15">
      <c r="A17" s="2324" t="s">
        <v>768</v>
      </c>
      <c r="B17" s="2324"/>
      <c r="C17" s="2324"/>
      <c r="D17" s="2132"/>
      <c r="E17" s="438"/>
      <c r="F17" s="438"/>
      <c r="G17" s="438"/>
      <c r="H17" s="438"/>
      <c r="I17" s="438"/>
      <c r="J17" s="438"/>
      <c r="K17" s="438"/>
      <c r="L17" s="438"/>
      <c r="M17" s="439"/>
      <c r="N17" s="440"/>
      <c r="O17" s="441"/>
      <c r="P17" s="438"/>
      <c r="Q17" s="442"/>
      <c r="R17" s="443"/>
    </row>
    <row r="18" spans="1:18" s="405" customFormat="1" ht="10.5" customHeight="1" x14ac:dyDescent="0.15">
      <c r="A18" s="448"/>
      <c r="B18" s="2319" t="s">
        <v>931</v>
      </c>
      <c r="C18" s="2319"/>
      <c r="D18" s="444"/>
      <c r="E18" s="445"/>
      <c r="F18" s="445"/>
      <c r="G18" s="445"/>
      <c r="H18" s="445"/>
      <c r="I18" s="445"/>
      <c r="J18" s="445"/>
      <c r="K18" s="445"/>
      <c r="L18" s="445"/>
      <c r="M18" s="449"/>
      <c r="N18" s="445"/>
      <c r="O18" s="444"/>
      <c r="P18" s="445"/>
      <c r="Q18" s="446"/>
      <c r="R18" s="447"/>
    </row>
    <row r="19" spans="1:18" s="405" customFormat="1" ht="10.5" customHeight="1" x14ac:dyDescent="0.15">
      <c r="A19" s="311"/>
      <c r="B19" s="311"/>
      <c r="C19" s="2213" t="s">
        <v>769</v>
      </c>
      <c r="D19" s="425">
        <v>225663</v>
      </c>
      <c r="E19" s="426" t="s">
        <v>212</v>
      </c>
      <c r="F19" s="426" t="s">
        <v>212</v>
      </c>
      <c r="G19" s="426" t="s">
        <v>212</v>
      </c>
      <c r="H19" s="426" t="s">
        <v>212</v>
      </c>
      <c r="I19" s="426" t="s">
        <v>212</v>
      </c>
      <c r="J19" s="426" t="s">
        <v>212</v>
      </c>
      <c r="K19" s="426" t="s">
        <v>212</v>
      </c>
      <c r="L19" s="426" t="s">
        <v>212</v>
      </c>
      <c r="M19" s="450"/>
      <c r="N19" s="451"/>
      <c r="O19" s="452"/>
      <c r="P19" s="426" t="s">
        <v>212</v>
      </c>
      <c r="Q19" s="426" t="s">
        <v>212</v>
      </c>
      <c r="R19" s="447"/>
    </row>
    <row r="20" spans="1:18" s="405" customFormat="1" ht="20.25" customHeight="1" x14ac:dyDescent="0.15">
      <c r="A20" s="311"/>
      <c r="B20" s="311"/>
      <c r="C20" s="2214" t="s">
        <v>559</v>
      </c>
      <c r="D20" s="425" t="s">
        <v>212</v>
      </c>
      <c r="E20" s="426">
        <v>216144</v>
      </c>
      <c r="F20" s="426">
        <v>211820</v>
      </c>
      <c r="G20" s="426">
        <v>208068</v>
      </c>
      <c r="H20" s="426">
        <v>204647</v>
      </c>
      <c r="I20" s="272">
        <v>203321</v>
      </c>
      <c r="J20" s="272">
        <v>198459</v>
      </c>
      <c r="K20" s="272">
        <v>175431</v>
      </c>
      <c r="L20" s="272">
        <v>169350</v>
      </c>
      <c r="M20" s="450"/>
      <c r="N20" s="451"/>
      <c r="O20" s="452"/>
      <c r="P20" s="2030">
        <v>216144</v>
      </c>
      <c r="Q20" s="453">
        <v>203321</v>
      </c>
      <c r="R20" s="447"/>
    </row>
    <row r="21" spans="1:18" s="405" customFormat="1" ht="10.5" customHeight="1" x14ac:dyDescent="0.15">
      <c r="A21" s="311"/>
      <c r="B21" s="311"/>
      <c r="C21" s="454" t="s">
        <v>213</v>
      </c>
      <c r="D21" s="425" t="s">
        <v>212</v>
      </c>
      <c r="E21" s="426">
        <v>216303</v>
      </c>
      <c r="F21" s="426">
        <v>211968</v>
      </c>
      <c r="G21" s="426">
        <v>208231</v>
      </c>
      <c r="H21" s="426">
        <v>204647</v>
      </c>
      <c r="I21" s="272">
        <v>203321</v>
      </c>
      <c r="J21" s="272">
        <v>198686</v>
      </c>
      <c r="K21" s="272">
        <v>175431</v>
      </c>
      <c r="L21" s="272">
        <v>169575</v>
      </c>
      <c r="M21" s="450"/>
      <c r="N21" s="451"/>
      <c r="O21" s="452"/>
      <c r="P21" s="2030">
        <v>216303</v>
      </c>
      <c r="Q21" s="453">
        <v>203321</v>
      </c>
      <c r="R21" s="447"/>
    </row>
    <row r="22" spans="1:18" s="405" customFormat="1" ht="10.5" customHeight="1" x14ac:dyDescent="0.15">
      <c r="A22" s="311"/>
      <c r="B22" s="311"/>
      <c r="C22" s="455" t="s">
        <v>214</v>
      </c>
      <c r="D22" s="425" t="s">
        <v>212</v>
      </c>
      <c r="E22" s="426">
        <v>216462</v>
      </c>
      <c r="F22" s="426">
        <v>212116</v>
      </c>
      <c r="G22" s="426">
        <v>208394</v>
      </c>
      <c r="H22" s="426">
        <v>204647</v>
      </c>
      <c r="I22" s="272">
        <v>203321</v>
      </c>
      <c r="J22" s="272">
        <v>198867</v>
      </c>
      <c r="K22" s="272">
        <v>175431</v>
      </c>
      <c r="L22" s="272">
        <v>169755</v>
      </c>
      <c r="M22" s="450"/>
      <c r="N22" s="451"/>
      <c r="O22" s="452"/>
      <c r="P22" s="2030">
        <v>216462</v>
      </c>
      <c r="Q22" s="453">
        <v>203321</v>
      </c>
      <c r="R22" s="447"/>
    </row>
    <row r="23" spans="1:18" s="405" customFormat="1" ht="10.5" customHeight="1" x14ac:dyDescent="0.15">
      <c r="A23" s="456"/>
      <c r="B23" s="2319" t="s">
        <v>215</v>
      </c>
      <c r="C23" s="2319"/>
      <c r="D23" s="2133"/>
      <c r="E23" s="428"/>
      <c r="F23" s="428"/>
      <c r="G23" s="428"/>
      <c r="H23" s="428"/>
      <c r="I23" s="374"/>
      <c r="J23" s="374"/>
      <c r="K23" s="374"/>
      <c r="L23" s="374"/>
      <c r="M23" s="450"/>
      <c r="N23" s="451"/>
      <c r="O23" s="457"/>
      <c r="P23" s="2031"/>
      <c r="Q23" s="458"/>
      <c r="R23" s="447"/>
    </row>
    <row r="24" spans="1:18" s="405" customFormat="1" ht="21.75" customHeight="1" x14ac:dyDescent="0.15">
      <c r="A24" s="311"/>
      <c r="B24" s="311"/>
      <c r="C24" s="459" t="s">
        <v>530</v>
      </c>
      <c r="D24" s="2210">
        <v>0.112</v>
      </c>
      <c r="E24" s="460">
        <v>0.114</v>
      </c>
      <c r="F24" s="460">
        <v>0.113</v>
      </c>
      <c r="G24" s="460">
        <v>0.112</v>
      </c>
      <c r="H24" s="460">
        <v>0.108</v>
      </c>
      <c r="I24" s="460">
        <v>0.106</v>
      </c>
      <c r="J24" s="460">
        <v>0.104</v>
      </c>
      <c r="K24" s="460">
        <v>0.122</v>
      </c>
      <c r="L24" s="460">
        <v>0.11899999999999999</v>
      </c>
      <c r="M24" s="461"/>
      <c r="N24" s="462"/>
      <c r="O24" s="463"/>
      <c r="P24" s="460">
        <v>0.114</v>
      </c>
      <c r="Q24" s="464">
        <v>0.106</v>
      </c>
      <c r="R24" s="447"/>
    </row>
    <row r="25" spans="1:18" s="405" customFormat="1" ht="10.5" customHeight="1" x14ac:dyDescent="0.15">
      <c r="A25" s="333"/>
      <c r="B25" s="333"/>
      <c r="C25" s="455" t="s">
        <v>216</v>
      </c>
      <c r="D25" s="2210">
        <v>0.127</v>
      </c>
      <c r="E25" s="460">
        <v>0.129</v>
      </c>
      <c r="F25" s="460">
        <v>0.128</v>
      </c>
      <c r="G25" s="460">
        <v>0.127</v>
      </c>
      <c r="H25" s="460">
        <v>0.124</v>
      </c>
      <c r="I25" s="460">
        <v>0.121</v>
      </c>
      <c r="J25" s="460">
        <v>0.11899999999999999</v>
      </c>
      <c r="K25" s="460">
        <v>0.13500000000000001</v>
      </c>
      <c r="L25" s="460">
        <v>0.13200000000000001</v>
      </c>
      <c r="M25" s="461"/>
      <c r="N25" s="462"/>
      <c r="O25" s="463"/>
      <c r="P25" s="460">
        <v>0.129</v>
      </c>
      <c r="Q25" s="464">
        <v>0.121</v>
      </c>
      <c r="R25" s="447"/>
    </row>
    <row r="26" spans="1:18" s="405" customFormat="1" ht="10.5" customHeight="1" x14ac:dyDescent="0.15">
      <c r="A26" s="465"/>
      <c r="B26" s="465"/>
      <c r="C26" s="455" t="s">
        <v>217</v>
      </c>
      <c r="D26" s="2211">
        <v>0.14699999999999999</v>
      </c>
      <c r="E26" s="466">
        <v>0.14899999999999999</v>
      </c>
      <c r="F26" s="466">
        <v>0.14799999999999999</v>
      </c>
      <c r="G26" s="466">
        <v>0.151</v>
      </c>
      <c r="H26" s="466">
        <v>0.14099999999999999</v>
      </c>
      <c r="I26" s="460">
        <v>0.13800000000000001</v>
      </c>
      <c r="J26" s="460">
        <v>0.13700000000000001</v>
      </c>
      <c r="K26" s="460">
        <v>0.154</v>
      </c>
      <c r="L26" s="460">
        <v>0.152</v>
      </c>
      <c r="M26" s="461"/>
      <c r="N26" s="462"/>
      <c r="O26" s="463"/>
      <c r="P26" s="460">
        <v>0.14899999999999999</v>
      </c>
      <c r="Q26" s="464">
        <v>0.13800000000000001</v>
      </c>
      <c r="R26" s="447"/>
    </row>
    <row r="27" spans="1:18" s="405" customFormat="1" ht="10.5" customHeight="1" x14ac:dyDescent="0.15">
      <c r="A27" s="467"/>
      <c r="B27" s="2320" t="s">
        <v>219</v>
      </c>
      <c r="C27" s="2320"/>
      <c r="D27" s="468"/>
      <c r="E27" s="469"/>
      <c r="F27" s="469"/>
      <c r="G27" s="469"/>
      <c r="H27" s="469"/>
      <c r="I27" s="469"/>
      <c r="J27" s="469"/>
      <c r="K27" s="469"/>
      <c r="L27" s="469"/>
      <c r="M27" s="470"/>
      <c r="N27" s="471"/>
      <c r="O27" s="468"/>
      <c r="P27" s="469"/>
      <c r="Q27" s="472"/>
      <c r="R27" s="473"/>
    </row>
    <row r="28" spans="1:18" s="405" customFormat="1" ht="10.5" customHeight="1" x14ac:dyDescent="0.15">
      <c r="A28" s="465"/>
      <c r="B28" s="474"/>
      <c r="C28" s="454" t="s">
        <v>218</v>
      </c>
      <c r="D28" s="425">
        <v>674962</v>
      </c>
      <c r="E28" s="426">
        <v>653946</v>
      </c>
      <c r="F28" s="426">
        <v>649169</v>
      </c>
      <c r="G28" s="426">
        <v>641307</v>
      </c>
      <c r="H28" s="426">
        <v>626606</v>
      </c>
      <c r="I28" s="272">
        <v>610353</v>
      </c>
      <c r="J28" s="272">
        <v>602314</v>
      </c>
      <c r="K28" s="272">
        <v>572104</v>
      </c>
      <c r="L28" s="272">
        <v>555830</v>
      </c>
      <c r="M28" s="450"/>
      <c r="N28" s="451"/>
      <c r="O28" s="452"/>
      <c r="P28" s="272">
        <v>653946</v>
      </c>
      <c r="Q28" s="276">
        <v>610353</v>
      </c>
      <c r="R28" s="447"/>
    </row>
    <row r="29" spans="1:18" s="405" customFormat="1" ht="10.5" customHeight="1" x14ac:dyDescent="0.15">
      <c r="A29" s="465"/>
      <c r="B29" s="465"/>
      <c r="C29" s="454" t="s">
        <v>219</v>
      </c>
      <c r="D29" s="2210">
        <v>4.2000000000000003E-2</v>
      </c>
      <c r="E29" s="460">
        <v>4.2999999999999997E-2</v>
      </c>
      <c r="F29" s="460">
        <v>4.2000000000000003E-2</v>
      </c>
      <c r="G29" s="460">
        <v>4.1000000000000002E-2</v>
      </c>
      <c r="H29" s="460">
        <v>0.04</v>
      </c>
      <c r="I29" s="466">
        <v>0.04</v>
      </c>
      <c r="J29" s="466">
        <v>3.9E-2</v>
      </c>
      <c r="K29" s="466">
        <v>4.1000000000000002E-2</v>
      </c>
      <c r="L29" s="466">
        <v>0.04</v>
      </c>
      <c r="M29" s="450"/>
      <c r="N29" s="451"/>
      <c r="O29" s="452"/>
      <c r="P29" s="460">
        <v>4.2999999999999997E-2</v>
      </c>
      <c r="Q29" s="464">
        <v>0.04</v>
      </c>
      <c r="R29" s="447"/>
    </row>
    <row r="30" spans="1:18" s="405" customFormat="1" ht="10.5" customHeight="1" x14ac:dyDescent="0.15">
      <c r="A30" s="465"/>
      <c r="B30" s="2319" t="s">
        <v>220</v>
      </c>
      <c r="C30" s="2319"/>
      <c r="D30" s="2212">
        <v>1.31</v>
      </c>
      <c r="E30" s="475">
        <v>1.28</v>
      </c>
      <c r="F30" s="475">
        <v>1.26</v>
      </c>
      <c r="G30" s="475">
        <v>1.24</v>
      </c>
      <c r="H30" s="475">
        <v>1.19</v>
      </c>
      <c r="I30" s="475">
        <v>1.2</v>
      </c>
      <c r="J30" s="475">
        <v>1.25</v>
      </c>
      <c r="K30" s="475">
        <v>1.25</v>
      </c>
      <c r="L30" s="475">
        <v>1.19</v>
      </c>
      <c r="M30" s="476"/>
      <c r="N30" s="451"/>
      <c r="O30" s="477"/>
      <c r="P30" s="681" t="s">
        <v>212</v>
      </c>
      <c r="Q30" s="479" t="s">
        <v>212</v>
      </c>
      <c r="R30" s="480"/>
    </row>
    <row r="31" spans="1:18" s="405" customFormat="1" ht="10.5" customHeight="1" x14ac:dyDescent="0.15">
      <c r="A31" s="2323" t="s">
        <v>211</v>
      </c>
      <c r="B31" s="2323"/>
      <c r="C31" s="2323"/>
      <c r="D31" s="481"/>
      <c r="E31" s="482"/>
      <c r="F31" s="482"/>
      <c r="G31" s="482"/>
      <c r="H31" s="482"/>
      <c r="I31" s="482"/>
      <c r="J31" s="482"/>
      <c r="K31" s="482"/>
      <c r="L31" s="482"/>
      <c r="M31" s="439"/>
      <c r="N31" s="440"/>
      <c r="O31" s="481"/>
      <c r="P31" s="482"/>
      <c r="Q31" s="483"/>
      <c r="R31" s="447"/>
    </row>
    <row r="32" spans="1:18" s="405" customFormat="1" ht="10.5" customHeight="1" x14ac:dyDescent="0.15">
      <c r="A32" s="311"/>
      <c r="B32" s="2312" t="s">
        <v>932</v>
      </c>
      <c r="C32" s="2312"/>
      <c r="D32" s="436">
        <v>43815</v>
      </c>
      <c r="E32" s="484">
        <v>44220</v>
      </c>
      <c r="F32" s="484">
        <v>45091</v>
      </c>
      <c r="G32" s="484">
        <v>44646</v>
      </c>
      <c r="H32" s="484">
        <v>44516</v>
      </c>
      <c r="I32" s="485">
        <v>44928</v>
      </c>
      <c r="J32" s="485">
        <v>45685</v>
      </c>
      <c r="K32" s="485">
        <v>43444</v>
      </c>
      <c r="L32" s="485">
        <v>43016</v>
      </c>
      <c r="M32" s="373"/>
      <c r="N32" s="374"/>
      <c r="O32" s="486"/>
      <c r="P32" s="550">
        <v>44220</v>
      </c>
      <c r="Q32" s="488">
        <v>44928</v>
      </c>
      <c r="R32" s="489"/>
    </row>
    <row r="33" spans="1:20" s="405" customFormat="1" ht="11.25" customHeight="1" x14ac:dyDescent="0.15">
      <c r="A33" s="2325" t="s">
        <v>933</v>
      </c>
      <c r="B33" s="2325"/>
      <c r="C33" s="2325"/>
      <c r="D33" s="2128"/>
      <c r="E33" s="2032"/>
      <c r="F33" s="490"/>
      <c r="G33" s="490"/>
      <c r="H33" s="490"/>
      <c r="I33" s="490"/>
      <c r="J33" s="490"/>
      <c r="K33" s="490"/>
      <c r="L33" s="490"/>
      <c r="M33" s="491"/>
      <c r="N33" s="492"/>
      <c r="O33" s="493"/>
      <c r="P33" s="494"/>
      <c r="Q33" s="494"/>
      <c r="R33" s="495"/>
      <c r="S33" s="496"/>
      <c r="T33" s="497"/>
    </row>
    <row r="34" spans="1:20" s="405" customFormat="1" ht="10.5" customHeight="1" x14ac:dyDescent="0.15">
      <c r="A34" s="498"/>
      <c r="B34" s="2304" t="s">
        <v>761</v>
      </c>
      <c r="C34" s="2304"/>
      <c r="D34" s="499" t="s">
        <v>700</v>
      </c>
      <c r="E34" s="500" t="s">
        <v>700</v>
      </c>
      <c r="F34" s="500" t="s">
        <v>700</v>
      </c>
      <c r="G34" s="500" t="s">
        <v>700</v>
      </c>
      <c r="H34" s="500" t="s">
        <v>700</v>
      </c>
      <c r="I34" s="500" t="s">
        <v>700</v>
      </c>
      <c r="J34" s="500" t="s">
        <v>700</v>
      </c>
      <c r="K34" s="500" t="s">
        <v>700</v>
      </c>
      <c r="L34" s="500" t="s">
        <v>700</v>
      </c>
      <c r="M34" s="501"/>
      <c r="N34" s="502"/>
      <c r="O34" s="499"/>
      <c r="P34" s="500" t="str">
        <f>E34</f>
        <v>AA</v>
      </c>
      <c r="Q34" s="500" t="str">
        <f>I34</f>
        <v>AA</v>
      </c>
      <c r="R34" s="503"/>
      <c r="S34" s="496"/>
      <c r="T34" s="497"/>
    </row>
    <row r="35" spans="1:20" s="405" customFormat="1" ht="10.5" customHeight="1" x14ac:dyDescent="0.15">
      <c r="A35" s="504"/>
      <c r="B35" s="2304" t="s">
        <v>762</v>
      </c>
      <c r="C35" s="2304"/>
      <c r="D35" s="499" t="s">
        <v>702</v>
      </c>
      <c r="E35" s="500" t="s">
        <v>702</v>
      </c>
      <c r="F35" s="500" t="s">
        <v>702</v>
      </c>
      <c r="G35" s="500" t="s">
        <v>702</v>
      </c>
      <c r="H35" s="500" t="s">
        <v>702</v>
      </c>
      <c r="I35" s="500" t="s">
        <v>702</v>
      </c>
      <c r="J35" s="500" t="s">
        <v>702</v>
      </c>
      <c r="K35" s="500" t="s">
        <v>702</v>
      </c>
      <c r="L35" s="500" t="s">
        <v>702</v>
      </c>
      <c r="M35" s="501"/>
      <c r="N35" s="502"/>
      <c r="O35" s="505"/>
      <c r="P35" s="500" t="str">
        <f>E35</f>
        <v>AA-</v>
      </c>
      <c r="Q35" s="500" t="str">
        <f>I35</f>
        <v>AA-</v>
      </c>
      <c r="R35" s="503"/>
      <c r="S35" s="496"/>
      <c r="T35" s="497"/>
    </row>
    <row r="36" spans="1:20" s="405" customFormat="1" ht="10.5" customHeight="1" x14ac:dyDescent="0.15">
      <c r="A36" s="504"/>
      <c r="B36" s="2304" t="s">
        <v>763</v>
      </c>
      <c r="C36" s="2304"/>
      <c r="D36" s="499" t="s">
        <v>704</v>
      </c>
      <c r="E36" s="500" t="s">
        <v>704</v>
      </c>
      <c r="F36" s="500" t="s">
        <v>704</v>
      </c>
      <c r="G36" s="500" t="s">
        <v>705</v>
      </c>
      <c r="H36" s="500" t="s">
        <v>705</v>
      </c>
      <c r="I36" s="500" t="s">
        <v>705</v>
      </c>
      <c r="J36" s="500" t="s">
        <v>705</v>
      </c>
      <c r="K36" s="500" t="s">
        <v>706</v>
      </c>
      <c r="L36" s="500" t="s">
        <v>706</v>
      </c>
      <c r="M36" s="501"/>
      <c r="N36" s="502"/>
      <c r="O36" s="505"/>
      <c r="P36" s="500" t="str">
        <f>E36</f>
        <v>Aa2</v>
      </c>
      <c r="Q36" s="500" t="str">
        <f>I36</f>
        <v>A1</v>
      </c>
      <c r="R36" s="503"/>
      <c r="S36" s="496"/>
      <c r="T36" s="497"/>
    </row>
    <row r="37" spans="1:20" s="405" customFormat="1" ht="10.5" customHeight="1" x14ac:dyDescent="0.15">
      <c r="A37" s="504"/>
      <c r="B37" s="2304" t="s">
        <v>764</v>
      </c>
      <c r="C37" s="2304"/>
      <c r="D37" s="499" t="s">
        <v>708</v>
      </c>
      <c r="E37" s="500" t="s">
        <v>708</v>
      </c>
      <c r="F37" s="500" t="s">
        <v>708</v>
      </c>
      <c r="G37" s="500" t="s">
        <v>708</v>
      </c>
      <c r="H37" s="500" t="s">
        <v>708</v>
      </c>
      <c r="I37" s="500" t="s">
        <v>708</v>
      </c>
      <c r="J37" s="500" t="s">
        <v>708</v>
      </c>
      <c r="K37" s="500" t="s">
        <v>708</v>
      </c>
      <c r="L37" s="500" t="s">
        <v>708</v>
      </c>
      <c r="M37" s="501"/>
      <c r="N37" s="502"/>
      <c r="O37" s="505"/>
      <c r="P37" s="500" t="str">
        <f>E37</f>
        <v>A+</v>
      </c>
      <c r="Q37" s="500" t="str">
        <f>I37</f>
        <v>A+</v>
      </c>
      <c r="R37" s="503"/>
      <c r="S37" s="496"/>
      <c r="T37" s="497"/>
    </row>
    <row r="38" spans="1:20" s="405" customFormat="1" ht="11.25" customHeight="1" x14ac:dyDescent="0.15">
      <c r="A38" s="2325" t="s">
        <v>934</v>
      </c>
      <c r="B38" s="2325"/>
      <c r="C38" s="2325"/>
      <c r="D38" s="2129"/>
      <c r="E38" s="502"/>
      <c r="F38" s="506"/>
      <c r="G38" s="506"/>
      <c r="H38" s="506"/>
      <c r="I38" s="506"/>
      <c r="J38" s="506"/>
      <c r="K38" s="506"/>
      <c r="L38" s="506"/>
      <c r="M38" s="507"/>
      <c r="N38" s="492"/>
      <c r="O38" s="508"/>
      <c r="P38" s="509"/>
      <c r="Q38" s="509"/>
      <c r="R38" s="503"/>
      <c r="S38" s="496"/>
      <c r="T38" s="497"/>
    </row>
    <row r="39" spans="1:20" s="405" customFormat="1" ht="10.5" customHeight="1" x14ac:dyDescent="0.15">
      <c r="A39" s="498"/>
      <c r="B39" s="2304" t="s">
        <v>699</v>
      </c>
      <c r="C39" s="2304"/>
      <c r="D39" s="499" t="s">
        <v>709</v>
      </c>
      <c r="E39" s="500" t="s">
        <v>709</v>
      </c>
      <c r="F39" s="500" t="s">
        <v>212</v>
      </c>
      <c r="G39" s="500" t="s">
        <v>212</v>
      </c>
      <c r="H39" s="500" t="s">
        <v>212</v>
      </c>
      <c r="I39" s="500" t="s">
        <v>212</v>
      </c>
      <c r="J39" s="500" t="s">
        <v>212</v>
      </c>
      <c r="K39" s="500" t="s">
        <v>212</v>
      </c>
      <c r="L39" s="500" t="s">
        <v>212</v>
      </c>
      <c r="M39" s="501"/>
      <c r="N39" s="502"/>
      <c r="O39" s="499"/>
      <c r="P39" s="500" t="str">
        <f>E39</f>
        <v>AA(L)</v>
      </c>
      <c r="Q39" s="500" t="str">
        <f>I39</f>
        <v>s. o.</v>
      </c>
      <c r="R39" s="503"/>
      <c r="S39" s="496"/>
      <c r="T39" s="497"/>
    </row>
    <row r="40" spans="1:20" s="405" customFormat="1" ht="10.5" customHeight="1" x14ac:dyDescent="0.15">
      <c r="A40" s="504"/>
      <c r="B40" s="2304" t="s">
        <v>701</v>
      </c>
      <c r="C40" s="2304"/>
      <c r="D40" s="499" t="s">
        <v>702</v>
      </c>
      <c r="E40" s="500" t="s">
        <v>702</v>
      </c>
      <c r="F40" s="500" t="s">
        <v>212</v>
      </c>
      <c r="G40" s="500" t="s">
        <v>212</v>
      </c>
      <c r="H40" s="500" t="s">
        <v>212</v>
      </c>
      <c r="I40" s="500" t="s">
        <v>212</v>
      </c>
      <c r="J40" s="500" t="s">
        <v>212</v>
      </c>
      <c r="K40" s="500" t="s">
        <v>212</v>
      </c>
      <c r="L40" s="500" t="s">
        <v>212</v>
      </c>
      <c r="M40" s="501"/>
      <c r="N40" s="502"/>
      <c r="O40" s="505"/>
      <c r="P40" s="500" t="str">
        <f>E40</f>
        <v>AA-</v>
      </c>
      <c r="Q40" s="500" t="str">
        <f>I40</f>
        <v>s. o.</v>
      </c>
      <c r="R40" s="503"/>
      <c r="S40" s="496"/>
      <c r="T40" s="497"/>
    </row>
    <row r="41" spans="1:20" s="405" customFormat="1" ht="10.5" customHeight="1" x14ac:dyDescent="0.15">
      <c r="A41" s="504"/>
      <c r="B41" s="2304" t="s">
        <v>703</v>
      </c>
      <c r="C41" s="2304"/>
      <c r="D41" s="499" t="s">
        <v>710</v>
      </c>
      <c r="E41" s="500" t="s">
        <v>710</v>
      </c>
      <c r="F41" s="500" t="s">
        <v>212</v>
      </c>
      <c r="G41" s="500" t="s">
        <v>212</v>
      </c>
      <c r="H41" s="500" t="s">
        <v>212</v>
      </c>
      <c r="I41" s="500" t="s">
        <v>212</v>
      </c>
      <c r="J41" s="500" t="s">
        <v>212</v>
      </c>
      <c r="K41" s="500" t="s">
        <v>212</v>
      </c>
      <c r="L41" s="500" t="s">
        <v>212</v>
      </c>
      <c r="M41" s="501"/>
      <c r="N41" s="502"/>
      <c r="O41" s="505"/>
      <c r="P41" s="500" t="str">
        <f>E41</f>
        <v>A2</v>
      </c>
      <c r="Q41" s="500" t="str">
        <f>I41</f>
        <v>s. o.</v>
      </c>
      <c r="R41" s="503"/>
      <c r="S41" s="496"/>
      <c r="T41" s="497"/>
    </row>
    <row r="42" spans="1:20" s="405" customFormat="1" ht="10.5" customHeight="1" x14ac:dyDescent="0.15">
      <c r="A42" s="504"/>
      <c r="B42" s="2304" t="s">
        <v>707</v>
      </c>
      <c r="C42" s="2304"/>
      <c r="D42" s="2130" t="s">
        <v>711</v>
      </c>
      <c r="E42" s="510" t="s">
        <v>711</v>
      </c>
      <c r="F42" s="510" t="s">
        <v>212</v>
      </c>
      <c r="G42" s="510" t="s">
        <v>212</v>
      </c>
      <c r="H42" s="510" t="s">
        <v>212</v>
      </c>
      <c r="I42" s="510" t="s">
        <v>212</v>
      </c>
      <c r="J42" s="510" t="s">
        <v>212</v>
      </c>
      <c r="K42" s="510" t="s">
        <v>212</v>
      </c>
      <c r="L42" s="510" t="s">
        <v>212</v>
      </c>
      <c r="M42" s="511"/>
      <c r="N42" s="492"/>
      <c r="O42" s="512"/>
      <c r="P42" s="510" t="str">
        <f>E42</f>
        <v>BBB+</v>
      </c>
      <c r="Q42" s="510" t="str">
        <f>I42</f>
        <v>s. o.</v>
      </c>
      <c r="R42" s="513"/>
      <c r="S42" s="496"/>
      <c r="T42" s="497"/>
    </row>
    <row r="43" spans="1:20" ht="4.5" customHeight="1" x14ac:dyDescent="0.2">
      <c r="A43" s="514"/>
      <c r="B43" s="515"/>
      <c r="C43" s="516"/>
      <c r="D43" s="516"/>
      <c r="E43" s="516"/>
      <c r="F43" s="516"/>
      <c r="G43" s="516"/>
      <c r="H43" s="516"/>
      <c r="I43" s="516"/>
      <c r="J43" s="516"/>
      <c r="K43" s="516"/>
      <c r="L43" s="516"/>
      <c r="M43" s="516"/>
      <c r="N43" s="516"/>
      <c r="O43" s="516"/>
      <c r="P43" s="516"/>
      <c r="Q43" s="516"/>
      <c r="R43" s="516"/>
    </row>
    <row r="44" spans="1:20" ht="9.75" customHeight="1" x14ac:dyDescent="0.2">
      <c r="A44" s="2077" t="s">
        <v>803</v>
      </c>
      <c r="B44" s="2313" t="s">
        <v>209</v>
      </c>
      <c r="C44" s="2314"/>
      <c r="D44" s="2314"/>
      <c r="E44" s="2314"/>
      <c r="F44" s="2314"/>
      <c r="G44" s="2314"/>
      <c r="H44" s="2314"/>
      <c r="I44" s="2314"/>
      <c r="J44" s="2314"/>
      <c r="K44" s="2314"/>
      <c r="L44" s="2314"/>
      <c r="M44" s="2314"/>
      <c r="N44" s="2314"/>
      <c r="O44" s="2314"/>
      <c r="P44" s="2314"/>
      <c r="Q44" s="2314"/>
      <c r="R44" s="2314"/>
    </row>
    <row r="45" spans="1:20" ht="27.75" customHeight="1" x14ac:dyDescent="0.2">
      <c r="A45" s="2077" t="s">
        <v>804</v>
      </c>
      <c r="B45" s="2309" t="s">
        <v>781</v>
      </c>
      <c r="C45" s="2322"/>
      <c r="D45" s="2322"/>
      <c r="E45" s="2322"/>
      <c r="F45" s="2322"/>
      <c r="G45" s="2322"/>
      <c r="H45" s="2322"/>
      <c r="I45" s="2322"/>
      <c r="J45" s="2322"/>
      <c r="K45" s="2322"/>
      <c r="L45" s="2322"/>
      <c r="M45" s="2322"/>
      <c r="N45" s="2322"/>
      <c r="O45" s="2322"/>
      <c r="P45" s="2322"/>
      <c r="Q45" s="2322"/>
      <c r="R45" s="2322"/>
    </row>
    <row r="46" spans="1:20" ht="10.5" customHeight="1" x14ac:dyDescent="0.2">
      <c r="A46" s="2077" t="s">
        <v>805</v>
      </c>
      <c r="B46" s="2305" t="s">
        <v>221</v>
      </c>
      <c r="C46" s="2306"/>
      <c r="D46" s="2306"/>
      <c r="E46" s="2306"/>
      <c r="F46" s="2306"/>
      <c r="G46" s="2306"/>
      <c r="H46" s="2306"/>
      <c r="I46" s="2306"/>
      <c r="J46" s="2306"/>
      <c r="K46" s="2306"/>
      <c r="L46" s="2306"/>
      <c r="M46" s="2306"/>
      <c r="N46" s="2306"/>
      <c r="O46" s="2306"/>
      <c r="P46" s="2306"/>
      <c r="Q46" s="2306"/>
      <c r="R46" s="2306"/>
    </row>
    <row r="47" spans="1:20" ht="9.75" customHeight="1" x14ac:dyDescent="0.2">
      <c r="A47" s="2077" t="s">
        <v>806</v>
      </c>
      <c r="B47" s="2307" t="s">
        <v>222</v>
      </c>
      <c r="C47" s="2308"/>
      <c r="D47" s="2308"/>
      <c r="E47" s="2308"/>
      <c r="F47" s="2308"/>
      <c r="G47" s="2308"/>
      <c r="H47" s="2308"/>
      <c r="I47" s="2308"/>
      <c r="J47" s="2308"/>
      <c r="K47" s="2308"/>
      <c r="L47" s="2308"/>
      <c r="M47" s="2308"/>
      <c r="N47" s="2308"/>
      <c r="O47" s="2308"/>
      <c r="P47" s="2308"/>
      <c r="Q47" s="2308"/>
      <c r="R47" s="2308"/>
    </row>
    <row r="48" spans="1:20" ht="9.75" customHeight="1" x14ac:dyDescent="0.2">
      <c r="A48" s="2077" t="s">
        <v>838</v>
      </c>
      <c r="B48" s="2307" t="s">
        <v>754</v>
      </c>
      <c r="C48" s="2308"/>
      <c r="D48" s="2308"/>
      <c r="E48" s="2308"/>
      <c r="F48" s="2308"/>
      <c r="G48" s="2308"/>
      <c r="H48" s="2308"/>
      <c r="I48" s="2308"/>
      <c r="J48" s="2308"/>
      <c r="K48" s="2308"/>
      <c r="L48" s="2308"/>
      <c r="M48" s="2308"/>
      <c r="N48" s="2308"/>
      <c r="O48" s="2308"/>
      <c r="P48" s="2308"/>
      <c r="Q48" s="2308"/>
      <c r="R48" s="2308"/>
    </row>
    <row r="49" spans="1:22" ht="9.75" customHeight="1" x14ac:dyDescent="0.2">
      <c r="A49" s="2077" t="s">
        <v>839</v>
      </c>
      <c r="B49" s="2307" t="s">
        <v>223</v>
      </c>
      <c r="C49" s="2308"/>
      <c r="D49" s="2308"/>
      <c r="E49" s="2308"/>
      <c r="F49" s="2308"/>
      <c r="G49" s="2308"/>
      <c r="H49" s="2308"/>
      <c r="I49" s="2308"/>
      <c r="J49" s="2308"/>
      <c r="K49" s="2308"/>
      <c r="L49" s="2308"/>
      <c r="M49" s="2308"/>
      <c r="N49" s="2308"/>
      <c r="O49" s="2308"/>
      <c r="P49" s="2308"/>
      <c r="Q49" s="2308"/>
      <c r="R49" s="2308"/>
    </row>
    <row r="50" spans="1:22" ht="9.75" customHeight="1" x14ac:dyDescent="0.2">
      <c r="A50" s="2134" t="s">
        <v>895</v>
      </c>
      <c r="B50" s="2309" t="s">
        <v>31</v>
      </c>
      <c r="C50" s="2309"/>
      <c r="D50" s="2309"/>
      <c r="E50" s="2309"/>
      <c r="F50" s="2309"/>
      <c r="G50" s="2309"/>
      <c r="H50" s="2309"/>
      <c r="I50" s="2309"/>
      <c r="J50" s="2309"/>
      <c r="K50" s="2309"/>
      <c r="L50" s="2309"/>
      <c r="M50" s="2309"/>
      <c r="N50" s="2309"/>
      <c r="O50" s="2309"/>
      <c r="P50" s="2309"/>
      <c r="Q50" s="2309"/>
      <c r="R50" s="2309"/>
    </row>
    <row r="51" spans="1:22" s="2102" customFormat="1" ht="27" customHeight="1" x14ac:dyDescent="0.2">
      <c r="A51" s="2134" t="s">
        <v>935</v>
      </c>
      <c r="B51" s="2309" t="s">
        <v>782</v>
      </c>
      <c r="C51" s="2309"/>
      <c r="D51" s="2309"/>
      <c r="E51" s="2309"/>
      <c r="F51" s="2309"/>
      <c r="G51" s="2309"/>
      <c r="H51" s="2309"/>
      <c r="I51" s="2309"/>
      <c r="J51" s="2309"/>
      <c r="K51" s="2309"/>
      <c r="L51" s="2309"/>
      <c r="M51" s="2309"/>
      <c r="N51" s="2309"/>
      <c r="O51" s="2309"/>
      <c r="P51" s="2309"/>
      <c r="Q51" s="2309"/>
      <c r="R51" s="2309"/>
      <c r="S51" s="226"/>
      <c r="V51" s="226"/>
    </row>
    <row r="52" spans="1:22" ht="18.75" customHeight="1" x14ac:dyDescent="0.2">
      <c r="A52" s="2033" t="s">
        <v>936</v>
      </c>
      <c r="B52" s="2309" t="s">
        <v>560</v>
      </c>
      <c r="C52" s="2309"/>
      <c r="D52" s="2309"/>
      <c r="E52" s="2309"/>
      <c r="F52" s="2309"/>
      <c r="G52" s="2309"/>
      <c r="H52" s="2309"/>
      <c r="I52" s="2309"/>
      <c r="J52" s="2309"/>
      <c r="K52" s="2309"/>
      <c r="L52" s="2309"/>
      <c r="M52" s="2309"/>
      <c r="N52" s="2309"/>
      <c r="O52" s="2309"/>
      <c r="P52" s="2309"/>
      <c r="Q52" s="2309"/>
      <c r="R52" s="2309"/>
    </row>
    <row r="53" spans="1:22" ht="10.5" customHeight="1" x14ac:dyDescent="0.2">
      <c r="A53" s="2034" t="s">
        <v>937</v>
      </c>
      <c r="B53" s="2309" t="s">
        <v>719</v>
      </c>
      <c r="C53" s="2309"/>
      <c r="D53" s="2309"/>
      <c r="E53" s="2309"/>
      <c r="F53" s="2309"/>
      <c r="G53" s="2309"/>
      <c r="H53" s="2309"/>
      <c r="I53" s="2309"/>
      <c r="J53" s="2309"/>
      <c r="K53" s="2309"/>
      <c r="L53" s="2309"/>
      <c r="M53" s="2309"/>
      <c r="N53" s="2309"/>
      <c r="O53" s="2309"/>
      <c r="P53" s="2309"/>
      <c r="Q53" s="2309"/>
      <c r="R53" s="2309"/>
    </row>
    <row r="54" spans="1:22" ht="9.75" customHeight="1" x14ac:dyDescent="0.2">
      <c r="A54" s="2034" t="s">
        <v>938</v>
      </c>
      <c r="B54" s="2309" t="s">
        <v>720</v>
      </c>
      <c r="C54" s="2309"/>
      <c r="D54" s="2309"/>
      <c r="E54" s="2309"/>
      <c r="F54" s="2309"/>
      <c r="G54" s="2309"/>
      <c r="H54" s="2309"/>
      <c r="I54" s="2309"/>
      <c r="J54" s="2309"/>
      <c r="K54" s="2309"/>
      <c r="L54" s="2309"/>
      <c r="M54" s="2309"/>
      <c r="N54" s="2309"/>
      <c r="O54" s="2309"/>
      <c r="P54" s="2309"/>
      <c r="Q54" s="2309"/>
      <c r="R54" s="2309"/>
    </row>
    <row r="55" spans="1:22" ht="9.75" customHeight="1" x14ac:dyDescent="0.2">
      <c r="A55" s="517" t="s">
        <v>212</v>
      </c>
      <c r="B55" s="2310" t="s">
        <v>496</v>
      </c>
      <c r="C55" s="2310"/>
      <c r="D55" s="518"/>
      <c r="E55" s="518"/>
      <c r="F55" s="518"/>
      <c r="G55" s="518"/>
      <c r="H55" s="518"/>
      <c r="I55" s="518"/>
      <c r="J55" s="518"/>
      <c r="K55" s="518"/>
      <c r="L55" s="518"/>
      <c r="M55" s="518"/>
      <c r="N55" s="518"/>
      <c r="O55" s="518"/>
      <c r="P55" s="518"/>
      <c r="Q55" s="518"/>
      <c r="R55" s="518"/>
    </row>
    <row r="56" spans="1:22" ht="6.95" customHeight="1" x14ac:dyDescent="0.2">
      <c r="B56" s="519"/>
      <c r="C56" s="519"/>
      <c r="D56" s="519"/>
      <c r="E56" s="519"/>
      <c r="F56" s="519"/>
      <c r="G56" s="519"/>
      <c r="H56" s="519"/>
      <c r="I56" s="519"/>
      <c r="J56" s="519"/>
      <c r="K56" s="519"/>
      <c r="L56" s="519"/>
      <c r="M56" s="519"/>
      <c r="N56" s="519"/>
      <c r="O56" s="519"/>
      <c r="P56" s="519"/>
      <c r="Q56" s="519"/>
      <c r="R56" s="519"/>
    </row>
    <row r="59" spans="1:22" ht="11.25" customHeight="1" x14ac:dyDescent="0.2"/>
  </sheetData>
  <mergeCells count="44">
    <mergeCell ref="B30:C30"/>
    <mergeCell ref="B45:R45"/>
    <mergeCell ref="A31:C31"/>
    <mergeCell ref="A17:C17"/>
    <mergeCell ref="B13:C13"/>
    <mergeCell ref="B14:C14"/>
    <mergeCell ref="B16:C16"/>
    <mergeCell ref="B15:C15"/>
    <mergeCell ref="A33:C33"/>
    <mergeCell ref="A38:C38"/>
    <mergeCell ref="B39:C39"/>
    <mergeCell ref="B40:C40"/>
    <mergeCell ref="B42:C42"/>
    <mergeCell ref="B34:C34"/>
    <mergeCell ref="B35:C35"/>
    <mergeCell ref="B36:C36"/>
    <mergeCell ref="V1"/>
    <mergeCell ref="B32:C32"/>
    <mergeCell ref="B44:R44"/>
    <mergeCell ref="A4:C4"/>
    <mergeCell ref="A1:R1"/>
    <mergeCell ref="A6:C6"/>
    <mergeCell ref="B9:C9"/>
    <mergeCell ref="B10:C10"/>
    <mergeCell ref="B7:C7"/>
    <mergeCell ref="B8:C8"/>
    <mergeCell ref="B18:C18"/>
    <mergeCell ref="B23:C23"/>
    <mergeCell ref="B27:C27"/>
    <mergeCell ref="B11:C11"/>
    <mergeCell ref="E3:L3"/>
    <mergeCell ref="B12:C12"/>
    <mergeCell ref="B51:R51"/>
    <mergeCell ref="B53:R53"/>
    <mergeCell ref="B54:R54"/>
    <mergeCell ref="B55:C55"/>
    <mergeCell ref="B49:R49"/>
    <mergeCell ref="B52:R52"/>
    <mergeCell ref="B37:C37"/>
    <mergeCell ref="B41:C41"/>
    <mergeCell ref="B46:R46"/>
    <mergeCell ref="B47:R47"/>
    <mergeCell ref="B50:R50"/>
    <mergeCell ref="B48:R48"/>
  </mergeCells>
  <printOptions horizontalCentered="1"/>
  <pageMargins left="0.23622047244094491" right="0.23622047244094491" top="0.27559055118110237" bottom="0.23622047244094491" header="0.15748031496062992" footer="0.11811023622047245"/>
  <pageSetup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Normal="100" zoomScaleSheetLayoutView="100" workbookViewId="0">
      <selection activeCell="B44" sqref="B44:Q44"/>
    </sheetView>
  </sheetViews>
  <sheetFormatPr defaultColWidth="9.140625" defaultRowHeight="14.1" customHeight="1" x14ac:dyDescent="0.2"/>
  <cols>
    <col min="1" max="1" width="2.140625" style="1952" customWidth="1"/>
    <col min="2" max="2" width="72.85546875" style="1952" customWidth="1"/>
    <col min="3" max="3" width="6" style="1980" customWidth="1"/>
    <col min="4" max="4" width="5.42578125" style="1981" customWidth="1"/>
    <col min="5" max="11" width="5.42578125" style="1952" customWidth="1"/>
    <col min="12" max="12" width="1.28515625" style="1952" customWidth="1"/>
    <col min="13" max="13" width="1.7109375" style="1982" customWidth="1"/>
    <col min="14" max="14" width="1.28515625" style="1981" customWidth="1"/>
    <col min="15" max="16" width="5.5703125" style="1952" customWidth="1"/>
    <col min="17" max="17" width="1.28515625" style="1951" customWidth="1"/>
    <col min="18" max="18" width="9.140625" style="1951" customWidth="1"/>
    <col min="19" max="19" width="9.140625" style="1952" customWidth="1"/>
    <col min="20" max="20" width="9.140625" style="1969" customWidth="1"/>
    <col min="21" max="21" width="9.140625" style="1953" customWidth="1"/>
    <col min="22" max="22" width="9.140625" style="1952" customWidth="1"/>
    <col min="23" max="16384" width="9.140625" style="1952"/>
  </cols>
  <sheetData>
    <row r="1" spans="1:21" s="2025" customFormat="1" ht="15.75" customHeight="1" x14ac:dyDescent="0.25">
      <c r="A1" s="2301" t="s">
        <v>54</v>
      </c>
      <c r="B1" s="2301"/>
      <c r="C1" s="2301"/>
      <c r="D1" s="2301"/>
      <c r="E1" s="2301"/>
      <c r="F1" s="2301"/>
      <c r="G1" s="2301"/>
      <c r="H1" s="2301"/>
      <c r="I1" s="2301"/>
      <c r="J1" s="2301"/>
      <c r="K1" s="2301"/>
      <c r="L1" s="2301"/>
      <c r="M1" s="2301"/>
      <c r="N1" s="2301"/>
      <c r="O1" s="2301"/>
      <c r="P1" s="2301"/>
      <c r="Q1" s="2301"/>
      <c r="T1" s="2326"/>
      <c r="U1" s="2026"/>
    </row>
    <row r="2" spans="1:21" s="1954" customFormat="1" ht="9" customHeight="1" x14ac:dyDescent="0.15">
      <c r="A2" s="1697"/>
      <c r="B2" s="1697"/>
      <c r="C2" s="1697"/>
      <c r="D2" s="1697"/>
      <c r="E2" s="235"/>
      <c r="F2" s="235"/>
      <c r="G2" s="235"/>
      <c r="H2" s="235"/>
      <c r="I2" s="235"/>
      <c r="J2" s="235"/>
      <c r="K2" s="235"/>
      <c r="L2" s="1697"/>
      <c r="M2" s="1697"/>
      <c r="N2" s="1697"/>
      <c r="O2" s="235"/>
      <c r="P2" s="235"/>
      <c r="Q2" s="687"/>
    </row>
    <row r="3" spans="1:21" s="1961" customFormat="1" ht="9.75" customHeight="1" x14ac:dyDescent="0.15">
      <c r="A3" s="2331" t="s">
        <v>480</v>
      </c>
      <c r="B3" s="2331"/>
      <c r="C3" s="1955"/>
      <c r="D3" s="1956"/>
      <c r="E3" s="1956"/>
      <c r="F3" s="1956"/>
      <c r="G3" s="1956"/>
      <c r="H3" s="1956"/>
      <c r="I3" s="1956"/>
      <c r="J3" s="1956"/>
      <c r="K3" s="1956"/>
      <c r="L3" s="1957"/>
      <c r="M3" s="1958"/>
      <c r="N3" s="1959"/>
      <c r="O3" s="1060" t="s">
        <v>584</v>
      </c>
      <c r="P3" s="1060" t="s">
        <v>22</v>
      </c>
      <c r="Q3" s="1960"/>
    </row>
    <row r="4" spans="1:21" s="1961" customFormat="1" ht="9.75" customHeight="1" x14ac:dyDescent="0.15">
      <c r="A4" s="1063"/>
      <c r="B4" s="1063"/>
      <c r="C4" s="977" t="s">
        <v>726</v>
      </c>
      <c r="D4" s="978" t="s">
        <v>662</v>
      </c>
      <c r="E4" s="978" t="s">
        <v>633</v>
      </c>
      <c r="F4" s="978" t="s">
        <v>580</v>
      </c>
      <c r="G4" s="978" t="s">
        <v>225</v>
      </c>
      <c r="H4" s="978" t="s">
        <v>481</v>
      </c>
      <c r="I4" s="978" t="s">
        <v>482</v>
      </c>
      <c r="J4" s="978" t="s">
        <v>483</v>
      </c>
      <c r="K4" s="978" t="s">
        <v>484</v>
      </c>
      <c r="L4" s="1460"/>
      <c r="M4" s="1430"/>
      <c r="N4" s="1962"/>
      <c r="O4" s="978" t="s">
        <v>23</v>
      </c>
      <c r="P4" s="978" t="s">
        <v>23</v>
      </c>
      <c r="Q4" s="1766"/>
    </row>
    <row r="5" spans="1:21" s="1961" customFormat="1" ht="9.75" customHeight="1" x14ac:dyDescent="0.15">
      <c r="A5" s="1963"/>
      <c r="B5" s="1963"/>
      <c r="C5" s="1019"/>
      <c r="D5" s="1019"/>
      <c r="E5" s="1019"/>
      <c r="F5" s="1019"/>
      <c r="G5" s="1019"/>
      <c r="H5" s="1019"/>
      <c r="I5" s="1019"/>
      <c r="J5" s="1019"/>
      <c r="K5" s="1019"/>
      <c r="L5" s="1859"/>
      <c r="M5" s="1859"/>
      <c r="N5" s="1859"/>
      <c r="O5" s="1019"/>
      <c r="P5" s="1019"/>
      <c r="Q5" s="1964"/>
    </row>
    <row r="6" spans="1:21" s="1961" customFormat="1" ht="9.75" customHeight="1" x14ac:dyDescent="0.15">
      <c r="A6" s="2247" t="s">
        <v>55</v>
      </c>
      <c r="B6" s="2247"/>
      <c r="C6" s="1965"/>
      <c r="D6" s="1966"/>
      <c r="E6" s="1966"/>
      <c r="F6" s="1966"/>
      <c r="G6" s="1966"/>
      <c r="H6" s="1966"/>
      <c r="I6" s="1966"/>
      <c r="J6" s="1966"/>
      <c r="K6" s="1966"/>
      <c r="L6" s="1967"/>
      <c r="M6" s="1019"/>
      <c r="N6" s="1965"/>
      <c r="O6" s="1966"/>
      <c r="P6" s="1966"/>
      <c r="Q6" s="1828"/>
    </row>
    <row r="7" spans="1:21" s="1961" customFormat="1" ht="9.75" customHeight="1" x14ac:dyDescent="0.15">
      <c r="A7" s="1968"/>
      <c r="B7" s="1044" t="s">
        <v>56</v>
      </c>
      <c r="C7" s="996">
        <v>4013</v>
      </c>
      <c r="D7" s="997">
        <v>3764</v>
      </c>
      <c r="E7" s="997">
        <v>3598</v>
      </c>
      <c r="F7" s="997">
        <v>3314</v>
      </c>
      <c r="G7" s="997">
        <v>3225</v>
      </c>
      <c r="H7" s="997">
        <v>3143</v>
      </c>
      <c r="I7" s="997">
        <v>2802</v>
      </c>
      <c r="J7" s="997">
        <v>2520</v>
      </c>
      <c r="K7" s="997">
        <v>2563</v>
      </c>
      <c r="L7" s="998"/>
      <c r="M7" s="1004"/>
      <c r="N7" s="996"/>
      <c r="O7" s="997">
        <v>13901</v>
      </c>
      <c r="P7" s="1000">
        <v>11028</v>
      </c>
      <c r="Q7" s="1441"/>
    </row>
    <row r="8" spans="1:21" s="1961" customFormat="1" ht="9.75" customHeight="1" x14ac:dyDescent="0.15">
      <c r="A8" s="1968"/>
      <c r="B8" s="1044" t="s">
        <v>497</v>
      </c>
      <c r="C8" s="996">
        <v>655</v>
      </c>
      <c r="D8" s="997">
        <v>583</v>
      </c>
      <c r="E8" s="997">
        <v>612</v>
      </c>
      <c r="F8" s="997">
        <v>591</v>
      </c>
      <c r="G8" s="997">
        <v>483</v>
      </c>
      <c r="H8" s="1017">
        <v>479</v>
      </c>
      <c r="I8" s="1017">
        <v>441</v>
      </c>
      <c r="J8" s="1017">
        <v>485</v>
      </c>
      <c r="K8" s="1017">
        <v>485</v>
      </c>
      <c r="L8" s="998"/>
      <c r="M8" s="1004"/>
      <c r="N8" s="1087"/>
      <c r="O8" s="997">
        <v>2269</v>
      </c>
      <c r="P8" s="1000">
        <v>1890</v>
      </c>
      <c r="Q8" s="1441"/>
    </row>
    <row r="9" spans="1:21" s="1961" customFormat="1" ht="9.75" customHeight="1" x14ac:dyDescent="0.15">
      <c r="A9" s="1968"/>
      <c r="B9" s="1044" t="s">
        <v>498</v>
      </c>
      <c r="C9" s="996">
        <v>364</v>
      </c>
      <c r="D9" s="997">
        <v>310</v>
      </c>
      <c r="E9" s="997">
        <v>273</v>
      </c>
      <c r="F9" s="997">
        <v>260</v>
      </c>
      <c r="G9" s="997">
        <v>210</v>
      </c>
      <c r="H9" s="1017">
        <v>148</v>
      </c>
      <c r="I9" s="1017">
        <v>129</v>
      </c>
      <c r="J9" s="1017">
        <v>111</v>
      </c>
      <c r="K9" s="1017">
        <v>107</v>
      </c>
      <c r="L9" s="998"/>
      <c r="M9" s="1004"/>
      <c r="N9" s="1087"/>
      <c r="O9" s="997">
        <v>1053</v>
      </c>
      <c r="P9" s="1000">
        <v>495</v>
      </c>
      <c r="Q9" s="1441"/>
    </row>
    <row r="10" spans="1:21" s="1961" customFormat="1" ht="9.75" customHeight="1" x14ac:dyDescent="0.15">
      <c r="A10" s="1968"/>
      <c r="B10" s="1044" t="s">
        <v>58</v>
      </c>
      <c r="C10" s="1013">
        <v>92</v>
      </c>
      <c r="D10" s="1004">
        <v>79</v>
      </c>
      <c r="E10" s="1004">
        <v>73</v>
      </c>
      <c r="F10" s="1004">
        <v>64</v>
      </c>
      <c r="G10" s="1004">
        <v>66</v>
      </c>
      <c r="H10" s="1004">
        <v>55</v>
      </c>
      <c r="I10" s="1004">
        <v>46</v>
      </c>
      <c r="J10" s="1004">
        <v>42</v>
      </c>
      <c r="K10" s="1004">
        <v>37</v>
      </c>
      <c r="L10" s="998"/>
      <c r="M10" s="1004"/>
      <c r="N10" s="1013"/>
      <c r="O10" s="1004">
        <v>282</v>
      </c>
      <c r="P10" s="1015">
        <v>180</v>
      </c>
      <c r="Q10" s="1441"/>
    </row>
    <row r="11" spans="1:21" s="1961" customFormat="1" ht="9.75" customHeight="1" x14ac:dyDescent="0.15">
      <c r="A11" s="1859"/>
      <c r="B11" s="1859"/>
      <c r="C11" s="1007">
        <f>SUM(C7:C10)</f>
        <v>5124</v>
      </c>
      <c r="D11" s="2035">
        <f>SUM(D7:D10)</f>
        <v>4736</v>
      </c>
      <c r="E11" s="2035">
        <f>SUM(E7:E10)</f>
        <v>4556</v>
      </c>
      <c r="F11" s="2035">
        <f>SUM(F7:F10)</f>
        <v>4229</v>
      </c>
      <c r="G11" s="2035">
        <f t="shared" ref="G11:K11" si="0">SUM(G7:G10)</f>
        <v>3984</v>
      </c>
      <c r="H11" s="2035">
        <f t="shared" si="0"/>
        <v>3825</v>
      </c>
      <c r="I11" s="2035">
        <f t="shared" si="0"/>
        <v>3418</v>
      </c>
      <c r="J11" s="2035">
        <f t="shared" si="0"/>
        <v>3158</v>
      </c>
      <c r="K11" s="2035">
        <f t="shared" si="0"/>
        <v>3192</v>
      </c>
      <c r="L11" s="1009"/>
      <c r="M11" s="1004"/>
      <c r="N11" s="1007"/>
      <c r="O11" s="1008">
        <f>SUM(O7:O10)</f>
        <v>17505</v>
      </c>
      <c r="P11" s="1011">
        <f t="shared" ref="P11" si="1">SUM(P7:P10)</f>
        <v>13593</v>
      </c>
      <c r="Q11" s="1465"/>
    </row>
    <row r="12" spans="1:21" s="1961" customFormat="1" ht="9.75" customHeight="1" x14ac:dyDescent="0.15">
      <c r="A12" s="2247" t="s">
        <v>59</v>
      </c>
      <c r="B12" s="2247"/>
      <c r="C12" s="1013"/>
      <c r="D12" s="1004"/>
      <c r="E12" s="1004"/>
      <c r="F12" s="1004"/>
      <c r="G12" s="1004"/>
      <c r="H12" s="1004"/>
      <c r="I12" s="1004"/>
      <c r="J12" s="1004"/>
      <c r="K12" s="1004"/>
      <c r="L12" s="998"/>
      <c r="M12" s="1004"/>
      <c r="N12" s="1013"/>
      <c r="O12" s="1004"/>
      <c r="P12" s="1015"/>
      <c r="Q12" s="1441"/>
    </row>
    <row r="13" spans="1:21" s="1961" customFormat="1" ht="9.75" customHeight="1" x14ac:dyDescent="0.15">
      <c r="A13" s="1968"/>
      <c r="B13" s="1044" t="s">
        <v>34</v>
      </c>
      <c r="C13" s="996">
        <v>2142</v>
      </c>
      <c r="D13" s="997">
        <v>1852</v>
      </c>
      <c r="E13" s="997">
        <v>1659</v>
      </c>
      <c r="F13" s="997">
        <v>1451</v>
      </c>
      <c r="G13" s="997">
        <v>1278</v>
      </c>
      <c r="H13" s="997">
        <v>1174</v>
      </c>
      <c r="I13" s="997">
        <v>974</v>
      </c>
      <c r="J13" s="997">
        <v>909</v>
      </c>
      <c r="K13" s="997">
        <v>896</v>
      </c>
      <c r="L13" s="998"/>
      <c r="M13" s="1004"/>
      <c r="N13" s="996"/>
      <c r="O13" s="997">
        <v>6240</v>
      </c>
      <c r="P13" s="1000">
        <v>3953</v>
      </c>
      <c r="Q13" s="1441"/>
    </row>
    <row r="14" spans="1:21" s="1961" customFormat="1" ht="9.75" customHeight="1" x14ac:dyDescent="0.15">
      <c r="A14" s="1968"/>
      <c r="B14" s="1044" t="s">
        <v>60</v>
      </c>
      <c r="C14" s="996">
        <v>71</v>
      </c>
      <c r="D14" s="997">
        <v>75</v>
      </c>
      <c r="E14" s="997">
        <v>67</v>
      </c>
      <c r="F14" s="997">
        <v>64</v>
      </c>
      <c r="G14" s="997">
        <v>66</v>
      </c>
      <c r="H14" s="997">
        <v>64</v>
      </c>
      <c r="I14" s="997">
        <v>49</v>
      </c>
      <c r="J14" s="997">
        <v>52</v>
      </c>
      <c r="K14" s="997">
        <v>61</v>
      </c>
      <c r="L14" s="998"/>
      <c r="M14" s="1004"/>
      <c r="N14" s="996"/>
      <c r="O14" s="997">
        <v>272</v>
      </c>
      <c r="P14" s="1000">
        <v>226</v>
      </c>
      <c r="Q14" s="1441"/>
    </row>
    <row r="15" spans="1:21" s="1961" customFormat="1" ht="9.75" customHeight="1" x14ac:dyDescent="0.15">
      <c r="A15" s="1968"/>
      <c r="B15" s="1044" t="s">
        <v>61</v>
      </c>
      <c r="C15" s="996">
        <v>258</v>
      </c>
      <c r="D15" s="997">
        <v>224</v>
      </c>
      <c r="E15" s="997">
        <v>200</v>
      </c>
      <c r="F15" s="997">
        <v>191</v>
      </c>
      <c r="G15" s="997">
        <v>121</v>
      </c>
      <c r="H15" s="997">
        <v>73</v>
      </c>
      <c r="I15" s="997">
        <v>77</v>
      </c>
      <c r="J15" s="997">
        <v>57</v>
      </c>
      <c r="K15" s="997">
        <v>47</v>
      </c>
      <c r="L15" s="998"/>
      <c r="M15" s="1004"/>
      <c r="N15" s="996"/>
      <c r="O15" s="997">
        <v>736</v>
      </c>
      <c r="P15" s="1000">
        <v>254</v>
      </c>
      <c r="Q15" s="1441"/>
    </row>
    <row r="16" spans="1:21" s="1961" customFormat="1" ht="9.75" customHeight="1" x14ac:dyDescent="0.15">
      <c r="A16" s="1968"/>
      <c r="B16" s="1044" t="s">
        <v>499</v>
      </c>
      <c r="C16" s="996">
        <v>47</v>
      </c>
      <c r="D16" s="997">
        <v>43</v>
      </c>
      <c r="E16" s="997">
        <v>49</v>
      </c>
      <c r="F16" s="997">
        <v>44</v>
      </c>
      <c r="G16" s="997">
        <v>38</v>
      </c>
      <c r="H16" s="997">
        <v>38</v>
      </c>
      <c r="I16" s="997">
        <v>34</v>
      </c>
      <c r="J16" s="997">
        <v>35</v>
      </c>
      <c r="K16" s="997">
        <v>35</v>
      </c>
      <c r="L16" s="998"/>
      <c r="M16" s="1004"/>
      <c r="N16" s="996"/>
      <c r="O16" s="997">
        <v>174</v>
      </c>
      <c r="P16" s="1000">
        <v>142</v>
      </c>
      <c r="Q16" s="1441"/>
    </row>
    <row r="17" spans="1:17" s="1961" customFormat="1" ht="9.75" customHeight="1" x14ac:dyDescent="0.15">
      <c r="A17" s="1968"/>
      <c r="B17" s="1044" t="s">
        <v>500</v>
      </c>
      <c r="C17" s="1013">
        <v>10</v>
      </c>
      <c r="D17" s="1004">
        <v>3</v>
      </c>
      <c r="E17" s="1004">
        <v>4</v>
      </c>
      <c r="F17" s="1004">
        <v>3</v>
      </c>
      <c r="G17" s="1004">
        <v>8</v>
      </c>
      <c r="H17" s="1004">
        <v>12</v>
      </c>
      <c r="I17" s="1004">
        <v>8</v>
      </c>
      <c r="J17" s="1004">
        <v>10</v>
      </c>
      <c r="K17" s="1004">
        <v>11</v>
      </c>
      <c r="L17" s="998"/>
      <c r="M17" s="1004"/>
      <c r="N17" s="1013"/>
      <c r="O17" s="1004">
        <v>18</v>
      </c>
      <c r="P17" s="1015">
        <v>41</v>
      </c>
      <c r="Q17" s="1441"/>
    </row>
    <row r="18" spans="1:17" s="1961" customFormat="1" ht="9.75" customHeight="1" x14ac:dyDescent="0.15">
      <c r="A18" s="1789"/>
      <c r="B18" s="1789"/>
      <c r="C18" s="1007">
        <f>SUM(C13:C17)</f>
        <v>2528</v>
      </c>
      <c r="D18" s="2035">
        <f>SUM(D13:D17)</f>
        <v>2197</v>
      </c>
      <c r="E18" s="2035">
        <f>SUM(E13:E17)</f>
        <v>1979</v>
      </c>
      <c r="F18" s="2035">
        <f>SUM(F13:F17)</f>
        <v>1753</v>
      </c>
      <c r="G18" s="2035">
        <f t="shared" ref="G18:K18" si="2">SUM(G13:G17)</f>
        <v>1511</v>
      </c>
      <c r="H18" s="2035">
        <f t="shared" si="2"/>
        <v>1361</v>
      </c>
      <c r="I18" s="2035">
        <f t="shared" si="2"/>
        <v>1142</v>
      </c>
      <c r="J18" s="2035">
        <f t="shared" si="2"/>
        <v>1063</v>
      </c>
      <c r="K18" s="2035">
        <f t="shared" si="2"/>
        <v>1050</v>
      </c>
      <c r="L18" s="1009"/>
      <c r="M18" s="1004"/>
      <c r="N18" s="1007"/>
      <c r="O18" s="1008">
        <f>SUM(O13:O17)</f>
        <v>7440</v>
      </c>
      <c r="P18" s="1011">
        <f t="shared" ref="P18" si="3">SUM(P13:P17)</f>
        <v>4616</v>
      </c>
      <c r="Q18" s="1465"/>
    </row>
    <row r="19" spans="1:17" s="1961" customFormat="1" ht="9.75" customHeight="1" x14ac:dyDescent="0.15">
      <c r="A19" s="2330" t="s">
        <v>420</v>
      </c>
      <c r="B19" s="2330"/>
      <c r="C19" s="1033">
        <f>C11-C18</f>
        <v>2596</v>
      </c>
      <c r="D19" s="1034">
        <f>D11-D18</f>
        <v>2539</v>
      </c>
      <c r="E19" s="1034">
        <f>E11-E18</f>
        <v>2577</v>
      </c>
      <c r="F19" s="1034">
        <f>F11-F18</f>
        <v>2476</v>
      </c>
      <c r="G19" s="1034">
        <f t="shared" ref="G19:K19" si="4">G11-G18</f>
        <v>2473</v>
      </c>
      <c r="H19" s="1034">
        <f t="shared" si="4"/>
        <v>2464</v>
      </c>
      <c r="I19" s="1034">
        <f t="shared" si="4"/>
        <v>2276</v>
      </c>
      <c r="J19" s="1034">
        <f t="shared" si="4"/>
        <v>2095</v>
      </c>
      <c r="K19" s="1034">
        <f t="shared" si="4"/>
        <v>2142</v>
      </c>
      <c r="L19" s="1035"/>
      <c r="M19" s="1004"/>
      <c r="N19" s="1033"/>
      <c r="O19" s="1034">
        <f>O11-O18</f>
        <v>10065</v>
      </c>
      <c r="P19" s="1037">
        <f t="shared" ref="P19" si="5">P11-P18</f>
        <v>8977</v>
      </c>
      <c r="Q19" s="1776"/>
    </row>
    <row r="20" spans="1:17" ht="9" customHeight="1" x14ac:dyDescent="0.2">
      <c r="A20" s="1309"/>
      <c r="B20" s="1309"/>
      <c r="C20" s="1310"/>
      <c r="D20" s="1311"/>
      <c r="E20" s="1311"/>
      <c r="F20" s="1311"/>
      <c r="G20" s="1311"/>
      <c r="H20" s="1311"/>
      <c r="I20" s="1311"/>
      <c r="J20" s="1311"/>
      <c r="K20" s="1311"/>
      <c r="L20" s="1311"/>
      <c r="M20" s="1311"/>
      <c r="N20" s="1310"/>
      <c r="O20" s="1311"/>
      <c r="P20" s="1311"/>
      <c r="Q20" s="1311"/>
    </row>
    <row r="21" spans="1:17" ht="9" customHeight="1" x14ac:dyDescent="0.2">
      <c r="A21" s="1309"/>
      <c r="B21" s="1309"/>
      <c r="C21" s="1310"/>
      <c r="D21" s="1310"/>
      <c r="E21" s="1311"/>
      <c r="F21" s="1311"/>
      <c r="G21" s="1311"/>
      <c r="H21" s="1311"/>
      <c r="I21" s="1311"/>
      <c r="J21" s="1311"/>
      <c r="K21" s="1311"/>
      <c r="L21" s="1311"/>
      <c r="M21" s="1311"/>
      <c r="N21" s="1311"/>
      <c r="O21" s="1311"/>
      <c r="P21" s="1311"/>
      <c r="Q21" s="1311"/>
    </row>
    <row r="22" spans="1:17" ht="16.5" customHeight="1" x14ac:dyDescent="0.2">
      <c r="A22" s="2332" t="s">
        <v>63</v>
      </c>
      <c r="B22" s="2332"/>
      <c r="C22" s="2332"/>
      <c r="D22" s="2332"/>
      <c r="E22" s="2332"/>
      <c r="F22" s="2332"/>
      <c r="G22" s="2332"/>
      <c r="H22" s="2332"/>
      <c r="I22" s="2332"/>
      <c r="J22" s="2332"/>
      <c r="K22" s="2332"/>
      <c r="L22" s="2332"/>
      <c r="M22" s="2332"/>
      <c r="N22" s="2332"/>
      <c r="O22" s="2332"/>
      <c r="P22" s="2332"/>
      <c r="Q22" s="2332"/>
    </row>
    <row r="23" spans="1:17" s="1954" customFormat="1" ht="9" customHeight="1" x14ac:dyDescent="0.15">
      <c r="A23" s="1697"/>
      <c r="B23" s="1697"/>
      <c r="C23" s="1697"/>
      <c r="D23" s="1697"/>
      <c r="E23" s="235"/>
      <c r="F23" s="235"/>
      <c r="G23" s="235"/>
      <c r="H23" s="235"/>
      <c r="I23" s="235"/>
      <c r="J23" s="235"/>
      <c r="K23" s="235"/>
      <c r="L23" s="1697"/>
      <c r="M23" s="1697"/>
      <c r="N23" s="1697"/>
      <c r="O23" s="235"/>
      <c r="P23" s="235"/>
      <c r="Q23" s="687"/>
    </row>
    <row r="24" spans="1:17" s="1961" customFormat="1" ht="9.75" customHeight="1" x14ac:dyDescent="0.15">
      <c r="A24" s="2331" t="s">
        <v>480</v>
      </c>
      <c r="B24" s="2331"/>
      <c r="C24" s="1056"/>
      <c r="D24" s="2334"/>
      <c r="E24" s="2334"/>
      <c r="F24" s="2334"/>
      <c r="G24" s="2334"/>
      <c r="H24" s="2334"/>
      <c r="I24" s="2334"/>
      <c r="J24" s="2334"/>
      <c r="K24" s="2334"/>
      <c r="L24" s="1957"/>
      <c r="M24" s="1958"/>
      <c r="N24" s="1959"/>
      <c r="O24" s="1060" t="s">
        <v>584</v>
      </c>
      <c r="P24" s="1060" t="s">
        <v>22</v>
      </c>
      <c r="Q24" s="1960"/>
    </row>
    <row r="25" spans="1:17" s="1961" customFormat="1" ht="9.75" customHeight="1" x14ac:dyDescent="0.15">
      <c r="A25" s="1063"/>
      <c r="B25" s="1063"/>
      <c r="C25" s="977" t="s">
        <v>726</v>
      </c>
      <c r="D25" s="978" t="s">
        <v>662</v>
      </c>
      <c r="E25" s="978" t="s">
        <v>633</v>
      </c>
      <c r="F25" s="978" t="s">
        <v>580</v>
      </c>
      <c r="G25" s="978" t="s">
        <v>225</v>
      </c>
      <c r="H25" s="978" t="s">
        <v>481</v>
      </c>
      <c r="I25" s="978" t="s">
        <v>482</v>
      </c>
      <c r="J25" s="978" t="s">
        <v>483</v>
      </c>
      <c r="K25" s="978" t="s">
        <v>484</v>
      </c>
      <c r="L25" s="1766"/>
      <c r="M25" s="1430"/>
      <c r="N25" s="1962"/>
      <c r="O25" s="978" t="s">
        <v>23</v>
      </c>
      <c r="P25" s="978" t="s">
        <v>23</v>
      </c>
      <c r="Q25" s="1766"/>
    </row>
    <row r="26" spans="1:17" s="1961" customFormat="1" ht="9.75" customHeight="1" x14ac:dyDescent="0.15">
      <c r="A26" s="1970"/>
      <c r="B26" s="1970"/>
      <c r="C26" s="1971"/>
      <c r="D26" s="2036"/>
      <c r="E26" s="2036"/>
      <c r="F26" s="2036"/>
      <c r="G26" s="2036"/>
      <c r="H26" s="2036"/>
      <c r="I26" s="2036"/>
      <c r="J26" s="2036"/>
      <c r="K26" s="2036"/>
      <c r="L26" s="1972"/>
      <c r="M26" s="1973"/>
      <c r="N26" s="1973"/>
      <c r="O26" s="1971"/>
      <c r="P26" s="1971"/>
      <c r="Q26" s="1974"/>
    </row>
    <row r="27" spans="1:17" s="1961" customFormat="1" ht="9.75" customHeight="1" x14ac:dyDescent="0.15">
      <c r="A27" s="2328" t="s">
        <v>64</v>
      </c>
      <c r="B27" s="2328"/>
      <c r="C27" s="1975">
        <v>103</v>
      </c>
      <c r="D27" s="2037">
        <v>91</v>
      </c>
      <c r="E27" s="2037">
        <v>138</v>
      </c>
      <c r="F27" s="2037">
        <v>90</v>
      </c>
      <c r="G27" s="2037">
        <v>101</v>
      </c>
      <c r="H27" s="2037">
        <v>116</v>
      </c>
      <c r="I27" s="2037">
        <v>124</v>
      </c>
      <c r="J27" s="2037">
        <v>103</v>
      </c>
      <c r="K27" s="2037">
        <v>109</v>
      </c>
      <c r="L27" s="998"/>
      <c r="M27" s="1004"/>
      <c r="N27" s="1975"/>
      <c r="O27" s="1976">
        <v>420</v>
      </c>
      <c r="P27" s="1976">
        <v>452</v>
      </c>
      <c r="Q27" s="1977"/>
    </row>
    <row r="28" spans="1:17" s="1961" customFormat="1" ht="9.75" customHeight="1" x14ac:dyDescent="0.15">
      <c r="A28" s="2329" t="s">
        <v>65</v>
      </c>
      <c r="B28" s="2329"/>
      <c r="C28" s="996">
        <v>227</v>
      </c>
      <c r="D28" s="997">
        <v>223</v>
      </c>
      <c r="E28" s="997">
        <v>217</v>
      </c>
      <c r="F28" s="997">
        <v>215</v>
      </c>
      <c r="G28" s="997">
        <v>222</v>
      </c>
      <c r="H28" s="997">
        <v>214</v>
      </c>
      <c r="I28" s="997">
        <v>211</v>
      </c>
      <c r="J28" s="997">
        <v>205</v>
      </c>
      <c r="K28" s="997">
        <v>213</v>
      </c>
      <c r="L28" s="998"/>
      <c r="M28" s="1004"/>
      <c r="N28" s="996"/>
      <c r="O28" s="1000">
        <v>877</v>
      </c>
      <c r="P28" s="1000">
        <v>843</v>
      </c>
      <c r="Q28" s="1005"/>
    </row>
    <row r="29" spans="1:17" s="1961" customFormat="1" ht="9.75" customHeight="1" x14ac:dyDescent="0.15">
      <c r="A29" s="2328" t="s">
        <v>66</v>
      </c>
      <c r="B29" s="2328"/>
      <c r="C29" s="996">
        <v>229</v>
      </c>
      <c r="D29" s="997">
        <v>212</v>
      </c>
      <c r="E29" s="997">
        <v>219</v>
      </c>
      <c r="F29" s="997">
        <v>210</v>
      </c>
      <c r="G29" s="997">
        <v>210</v>
      </c>
      <c r="H29" s="997">
        <v>199</v>
      </c>
      <c r="I29" s="997">
        <v>199</v>
      </c>
      <c r="J29" s="997">
        <v>171</v>
      </c>
      <c r="K29" s="997">
        <v>175</v>
      </c>
      <c r="L29" s="998"/>
      <c r="M29" s="1004"/>
      <c r="N29" s="1087"/>
      <c r="O29" s="1000">
        <v>851</v>
      </c>
      <c r="P29" s="1000">
        <v>744</v>
      </c>
      <c r="Q29" s="1005"/>
    </row>
    <row r="30" spans="1:17" s="1961" customFormat="1" ht="9.75" customHeight="1" x14ac:dyDescent="0.15">
      <c r="A30" s="2328" t="s">
        <v>67</v>
      </c>
      <c r="B30" s="2328"/>
      <c r="C30" s="996">
        <v>117</v>
      </c>
      <c r="D30" s="997">
        <v>128</v>
      </c>
      <c r="E30" s="997">
        <v>125</v>
      </c>
      <c r="F30" s="997">
        <v>127</v>
      </c>
      <c r="G30" s="997">
        <v>130</v>
      </c>
      <c r="H30" s="1017">
        <v>119</v>
      </c>
      <c r="I30" s="1017">
        <v>110</v>
      </c>
      <c r="J30" s="1017">
        <v>106</v>
      </c>
      <c r="K30" s="1017">
        <v>128</v>
      </c>
      <c r="L30" s="998"/>
      <c r="M30" s="1004"/>
      <c r="N30" s="1087"/>
      <c r="O30" s="1000">
        <v>510</v>
      </c>
      <c r="P30" s="1000">
        <v>463</v>
      </c>
      <c r="Q30" s="1005"/>
    </row>
    <row r="31" spans="1:17" s="1961" customFormat="1" ht="9.75" customHeight="1" x14ac:dyDescent="0.15">
      <c r="A31" s="2328" t="s">
        <v>68</v>
      </c>
      <c r="B31" s="2328"/>
      <c r="C31" s="996">
        <v>315</v>
      </c>
      <c r="D31" s="997">
        <v>328</v>
      </c>
      <c r="E31" s="997">
        <v>314</v>
      </c>
      <c r="F31" s="997">
        <v>304</v>
      </c>
      <c r="G31" s="997">
        <v>301</v>
      </c>
      <c r="H31" s="997">
        <v>284</v>
      </c>
      <c r="I31" s="997">
        <v>261</v>
      </c>
      <c r="J31" s="997">
        <v>249</v>
      </c>
      <c r="K31" s="997">
        <v>240</v>
      </c>
      <c r="L31" s="998"/>
      <c r="M31" s="1004"/>
      <c r="N31" s="1087"/>
      <c r="O31" s="1000">
        <v>1247</v>
      </c>
      <c r="P31" s="1000">
        <v>1034</v>
      </c>
      <c r="Q31" s="1005"/>
    </row>
    <row r="32" spans="1:17" s="1961" customFormat="1" ht="9.75" customHeight="1" x14ac:dyDescent="0.15">
      <c r="A32" s="2328" t="s">
        <v>69</v>
      </c>
      <c r="B32" s="2328"/>
      <c r="C32" s="996">
        <v>393</v>
      </c>
      <c r="D32" s="997">
        <v>406</v>
      </c>
      <c r="E32" s="997">
        <v>410</v>
      </c>
      <c r="F32" s="997">
        <v>399</v>
      </c>
      <c r="G32" s="997">
        <v>409</v>
      </c>
      <c r="H32" s="997">
        <v>396</v>
      </c>
      <c r="I32" s="997">
        <v>399</v>
      </c>
      <c r="J32" s="997">
        <v>389</v>
      </c>
      <c r="K32" s="997">
        <v>389</v>
      </c>
      <c r="L32" s="998"/>
      <c r="M32" s="1004"/>
      <c r="N32" s="1087"/>
      <c r="O32" s="1000">
        <v>1624</v>
      </c>
      <c r="P32" s="1000">
        <v>1573</v>
      </c>
      <c r="Q32" s="1005"/>
    </row>
    <row r="33" spans="1:17" s="1961" customFormat="1" ht="9.75" customHeight="1" x14ac:dyDescent="0.15">
      <c r="A33" s="2328" t="s">
        <v>70</v>
      </c>
      <c r="B33" s="2328"/>
      <c r="C33" s="996">
        <v>112</v>
      </c>
      <c r="D33" s="997">
        <v>105</v>
      </c>
      <c r="E33" s="997">
        <v>109</v>
      </c>
      <c r="F33" s="997">
        <v>107</v>
      </c>
      <c r="G33" s="997">
        <v>110</v>
      </c>
      <c r="H33" s="997">
        <v>107</v>
      </c>
      <c r="I33" s="997">
        <v>107</v>
      </c>
      <c r="J33" s="997">
        <v>106</v>
      </c>
      <c r="K33" s="997">
        <v>107</v>
      </c>
      <c r="L33" s="998"/>
      <c r="M33" s="1004"/>
      <c r="N33" s="1087"/>
      <c r="O33" s="1000">
        <v>431</v>
      </c>
      <c r="P33" s="1000">
        <v>427</v>
      </c>
      <c r="Q33" s="1005"/>
    </row>
    <row r="34" spans="1:17" s="1961" customFormat="1" ht="9.75" customHeight="1" x14ac:dyDescent="0.15">
      <c r="A34" s="2328" t="s">
        <v>71</v>
      </c>
      <c r="B34" s="2328"/>
      <c r="C34" s="996">
        <v>83</v>
      </c>
      <c r="D34" s="997">
        <v>89</v>
      </c>
      <c r="E34" s="997">
        <v>85</v>
      </c>
      <c r="F34" s="997">
        <v>87</v>
      </c>
      <c r="G34" s="997">
        <v>96</v>
      </c>
      <c r="H34" s="997">
        <v>86</v>
      </c>
      <c r="I34" s="997">
        <v>82</v>
      </c>
      <c r="J34" s="997">
        <v>91</v>
      </c>
      <c r="K34" s="997">
        <v>90</v>
      </c>
      <c r="L34" s="998"/>
      <c r="M34" s="1004"/>
      <c r="N34" s="1087"/>
      <c r="O34" s="1000">
        <v>357</v>
      </c>
      <c r="P34" s="1000">
        <v>349</v>
      </c>
      <c r="Q34" s="1005"/>
    </row>
    <row r="35" spans="1:17" s="1961" customFormat="1" ht="9.75" customHeight="1" x14ac:dyDescent="0.15">
      <c r="A35" s="2331" t="s">
        <v>554</v>
      </c>
      <c r="B35" s="2331"/>
      <c r="C35" s="1013"/>
      <c r="D35" s="1004"/>
      <c r="E35" s="1004"/>
      <c r="F35" s="1004"/>
      <c r="G35" s="1004"/>
      <c r="H35" s="1031"/>
      <c r="I35" s="1031"/>
      <c r="J35" s="1031"/>
      <c r="K35" s="1031"/>
      <c r="L35" s="1831"/>
      <c r="M35" s="1098"/>
      <c r="N35" s="1094"/>
      <c r="O35" s="992"/>
      <c r="P35" s="992"/>
      <c r="Q35" s="994"/>
    </row>
    <row r="36" spans="1:17" s="1961" customFormat="1" ht="19.5" customHeight="1" x14ac:dyDescent="0.15">
      <c r="A36" s="1136"/>
      <c r="B36" s="2066" t="s">
        <v>749</v>
      </c>
      <c r="C36" s="996">
        <v>176</v>
      </c>
      <c r="D36" s="997">
        <v>191</v>
      </c>
      <c r="E36" s="997">
        <v>152</v>
      </c>
      <c r="F36" s="997">
        <v>122</v>
      </c>
      <c r="G36" s="997">
        <v>138</v>
      </c>
      <c r="H36" s="997">
        <v>40</v>
      </c>
      <c r="I36" s="997">
        <v>100</v>
      </c>
      <c r="J36" s="997">
        <v>-28</v>
      </c>
      <c r="K36" s="997">
        <v>115</v>
      </c>
      <c r="L36" s="1831"/>
      <c r="M36" s="1098"/>
      <c r="N36" s="996"/>
      <c r="O36" s="1246">
        <v>603</v>
      </c>
      <c r="P36" s="1246">
        <v>227</v>
      </c>
      <c r="Q36" s="994"/>
    </row>
    <row r="37" spans="1:17" s="1961" customFormat="1" ht="9.75" customHeight="1" x14ac:dyDescent="0.15">
      <c r="A37" s="2333" t="s">
        <v>628</v>
      </c>
      <c r="B37" s="2333"/>
      <c r="C37" s="1013"/>
      <c r="D37" s="1004"/>
      <c r="E37" s="1004"/>
      <c r="F37" s="1004"/>
      <c r="G37" s="1004"/>
      <c r="H37" s="1004"/>
      <c r="I37" s="1004"/>
      <c r="J37" s="1004"/>
      <c r="K37" s="1004"/>
      <c r="L37" s="1831"/>
      <c r="M37" s="1098"/>
      <c r="N37" s="1013"/>
      <c r="O37" s="992"/>
      <c r="P37" s="992"/>
      <c r="Q37" s="994"/>
    </row>
    <row r="38" spans="1:17" s="1961" customFormat="1" ht="9.75" customHeight="1" x14ac:dyDescent="0.15">
      <c r="A38" s="1136"/>
      <c r="B38" s="2066" t="s">
        <v>645</v>
      </c>
      <c r="C38" s="996">
        <v>4</v>
      </c>
      <c r="D38" s="997">
        <v>-58</v>
      </c>
      <c r="E38" s="997">
        <v>-9</v>
      </c>
      <c r="F38" s="997">
        <v>24</v>
      </c>
      <c r="G38" s="997">
        <v>8</v>
      </c>
      <c r="H38" s="997">
        <v>37</v>
      </c>
      <c r="I38" s="997">
        <v>30</v>
      </c>
      <c r="J38" s="997">
        <v>43</v>
      </c>
      <c r="K38" s="997">
        <v>33</v>
      </c>
      <c r="L38" s="1831"/>
      <c r="M38" s="1098"/>
      <c r="N38" s="996"/>
      <c r="O38" s="1246">
        <v>-35</v>
      </c>
      <c r="P38" s="1246">
        <v>143</v>
      </c>
      <c r="Q38" s="994"/>
    </row>
    <row r="39" spans="1:17" s="1961" customFormat="1" ht="10.5" customHeight="1" x14ac:dyDescent="0.15">
      <c r="A39" s="2327" t="s">
        <v>905</v>
      </c>
      <c r="B39" s="2327"/>
      <c r="C39" s="996">
        <v>91</v>
      </c>
      <c r="D39" s="997">
        <v>64</v>
      </c>
      <c r="E39" s="997">
        <v>66</v>
      </c>
      <c r="F39" s="997">
        <v>79</v>
      </c>
      <c r="G39" s="997">
        <v>101</v>
      </c>
      <c r="H39" s="997">
        <v>59</v>
      </c>
      <c r="I39" s="997">
        <v>74</v>
      </c>
      <c r="J39" s="997">
        <v>59</v>
      </c>
      <c r="K39" s="997">
        <v>60</v>
      </c>
      <c r="L39" s="998"/>
      <c r="M39" s="1004"/>
      <c r="N39" s="1087"/>
      <c r="O39" s="1000">
        <v>310</v>
      </c>
      <c r="P39" s="1000">
        <v>252</v>
      </c>
      <c r="Q39" s="1005"/>
    </row>
    <row r="40" spans="1:17" s="1961" customFormat="1" ht="9.75" customHeight="1" x14ac:dyDescent="0.15">
      <c r="A40" s="2338" t="s">
        <v>944</v>
      </c>
      <c r="B40" s="2328"/>
      <c r="C40" s="996">
        <v>22</v>
      </c>
      <c r="D40" s="997">
        <v>27</v>
      </c>
      <c r="E40" s="997">
        <v>36</v>
      </c>
      <c r="F40" s="997">
        <v>29</v>
      </c>
      <c r="G40" s="997">
        <v>29</v>
      </c>
      <c r="H40" s="1017">
        <v>26</v>
      </c>
      <c r="I40" s="1017">
        <v>29</v>
      </c>
      <c r="J40" s="1017">
        <v>25</v>
      </c>
      <c r="K40" s="1017">
        <v>21</v>
      </c>
      <c r="L40" s="998"/>
      <c r="M40" s="1004"/>
      <c r="N40" s="1087"/>
      <c r="O40" s="1000">
        <v>121</v>
      </c>
      <c r="P40" s="1000">
        <v>101</v>
      </c>
      <c r="Q40" s="1005"/>
    </row>
    <row r="41" spans="1:17" s="1961" customFormat="1" ht="9.75" customHeight="1" x14ac:dyDescent="0.15">
      <c r="A41" s="2248" t="s">
        <v>501</v>
      </c>
      <c r="B41" s="2248"/>
      <c r="C41" s="1094">
        <v>97</v>
      </c>
      <c r="D41" s="1031">
        <v>107</v>
      </c>
      <c r="E41" s="1031">
        <v>108</v>
      </c>
      <c r="F41" s="1031">
        <v>107</v>
      </c>
      <c r="G41" s="1031">
        <v>131</v>
      </c>
      <c r="H41" s="1031">
        <v>122</v>
      </c>
      <c r="I41" s="1031">
        <v>102</v>
      </c>
      <c r="J41" s="1031">
        <v>84</v>
      </c>
      <c r="K41" s="1031">
        <v>387</v>
      </c>
      <c r="L41" s="998"/>
      <c r="M41" s="1004"/>
      <c r="N41" s="1094"/>
      <c r="O41" s="1015">
        <v>453</v>
      </c>
      <c r="P41" s="1015">
        <v>695</v>
      </c>
      <c r="Q41" s="1005"/>
    </row>
    <row r="42" spans="1:17" s="1961" customFormat="1" ht="9.75" customHeight="1" x14ac:dyDescent="0.15">
      <c r="A42" s="2337" t="s">
        <v>74</v>
      </c>
      <c r="B42" s="2337"/>
      <c r="C42" s="1007">
        <f>SUM(C27:C41)</f>
        <v>1969</v>
      </c>
      <c r="D42" s="2035">
        <f>SUM(D27:D41)</f>
        <v>1913</v>
      </c>
      <c r="E42" s="2035">
        <f>SUM(E27:E41)</f>
        <v>1970</v>
      </c>
      <c r="F42" s="2035">
        <f>SUM(F27:F41)</f>
        <v>1900</v>
      </c>
      <c r="G42" s="2035">
        <f t="shared" ref="G42:K42" si="6">SUM(G27:G41)</f>
        <v>1986</v>
      </c>
      <c r="H42" s="2035">
        <f t="shared" si="6"/>
        <v>1805</v>
      </c>
      <c r="I42" s="2035">
        <f t="shared" si="6"/>
        <v>1828</v>
      </c>
      <c r="J42" s="2035">
        <f t="shared" si="6"/>
        <v>1603</v>
      </c>
      <c r="K42" s="2035">
        <f t="shared" si="6"/>
        <v>2067</v>
      </c>
      <c r="L42" s="1009"/>
      <c r="M42" s="1004"/>
      <c r="N42" s="1007"/>
      <c r="O42" s="1011">
        <f t="shared" ref="O42" si="7">SUM(O27:O41)</f>
        <v>7769</v>
      </c>
      <c r="P42" s="1011">
        <f t="shared" ref="P42" si="8">SUM(P27:P41)</f>
        <v>7303</v>
      </c>
      <c r="Q42" s="1978"/>
    </row>
    <row r="43" spans="1:17" ht="6.75" customHeight="1" x14ac:dyDescent="0.2">
      <c r="A43" s="2339"/>
      <c r="B43" s="2339"/>
      <c r="C43" s="2339"/>
      <c r="D43" s="2339"/>
      <c r="E43" s="2339"/>
      <c r="F43" s="2339"/>
      <c r="G43" s="2339"/>
      <c r="H43" s="2339"/>
      <c r="I43" s="2339"/>
      <c r="J43" s="2339"/>
      <c r="K43" s="2339"/>
      <c r="L43" s="2339"/>
      <c r="M43" s="2339"/>
      <c r="N43" s="2339"/>
      <c r="O43" s="2339"/>
      <c r="P43" s="2339"/>
      <c r="Q43" s="2339"/>
    </row>
    <row r="44" spans="1:17" s="1979" customFormat="1" ht="27.75" customHeight="1" x14ac:dyDescent="0.15">
      <c r="A44" s="2033" t="s">
        <v>803</v>
      </c>
      <c r="B44" s="2335" t="s">
        <v>721</v>
      </c>
      <c r="C44" s="2336"/>
      <c r="D44" s="2336"/>
      <c r="E44" s="2336"/>
      <c r="F44" s="2336"/>
      <c r="G44" s="2336"/>
      <c r="H44" s="2336"/>
      <c r="I44" s="2336"/>
      <c r="J44" s="2336"/>
      <c r="K44" s="2336"/>
      <c r="L44" s="2336"/>
      <c r="M44" s="2336"/>
      <c r="N44" s="2336"/>
      <c r="O44" s="2336"/>
      <c r="P44" s="2336"/>
      <c r="Q44" s="2336"/>
    </row>
  </sheetData>
  <mergeCells count="25">
    <mergeCell ref="A27:B27"/>
    <mergeCell ref="A35:B35"/>
    <mergeCell ref="A37:B37"/>
    <mergeCell ref="D24:K24"/>
    <mergeCell ref="B44:Q44"/>
    <mergeCell ref="A41:B41"/>
    <mergeCell ref="A42:B42"/>
    <mergeCell ref="A40:B40"/>
    <mergeCell ref="A43:Q43"/>
    <mergeCell ref="T1"/>
    <mergeCell ref="A39:B39"/>
    <mergeCell ref="A32:B32"/>
    <mergeCell ref="A33:B33"/>
    <mergeCell ref="A34:B34"/>
    <mergeCell ref="A28:B28"/>
    <mergeCell ref="A29:B29"/>
    <mergeCell ref="A30:B30"/>
    <mergeCell ref="A31:B31"/>
    <mergeCell ref="A6:B6"/>
    <mergeCell ref="A12:B12"/>
    <mergeCell ref="A19:B19"/>
    <mergeCell ref="A3:B3"/>
    <mergeCell ref="A1:Q1"/>
    <mergeCell ref="A22:Q22"/>
    <mergeCell ref="A24:B24"/>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zoomScaleNormal="100" zoomScaleSheetLayoutView="100" workbookViewId="0">
      <selection activeCell="O2" sqref="O1:O1048576"/>
    </sheetView>
  </sheetViews>
  <sheetFormatPr defaultColWidth="9.140625" defaultRowHeight="12.75" x14ac:dyDescent="0.2"/>
  <cols>
    <col min="1" max="1" width="2.140625" style="1920" customWidth="1"/>
    <col min="2" max="2" width="61.5703125" style="1920" customWidth="1"/>
    <col min="3" max="3" width="6.42578125" style="1947" customWidth="1"/>
    <col min="4" max="4" width="6" style="1948" customWidth="1"/>
    <col min="5" max="11" width="6" style="1920" customWidth="1"/>
    <col min="12" max="12" width="1.28515625" style="1920" customWidth="1"/>
    <col min="13" max="13" width="2.140625" style="1949" customWidth="1"/>
    <col min="14" max="14" width="1.28515625" style="1949" customWidth="1"/>
    <col min="15" max="16" width="6" style="1920" customWidth="1"/>
    <col min="17" max="17" width="1.28515625" style="1950" customWidth="1"/>
    <col min="18" max="19" width="9.140625" style="1920" customWidth="1"/>
    <col min="20" max="20" width="9.140625" style="1925" customWidth="1"/>
    <col min="21" max="21" width="9.140625" style="1920" customWidth="1"/>
    <col min="22" max="16384" width="9.140625" style="1920"/>
  </cols>
  <sheetData>
    <row r="1" spans="1:20" s="2024" customFormat="1" ht="15.75" customHeight="1" x14ac:dyDescent="0.25">
      <c r="A1" s="2301" t="s">
        <v>75</v>
      </c>
      <c r="B1" s="2301"/>
      <c r="C1" s="2301"/>
      <c r="D1" s="2301"/>
      <c r="E1" s="2301"/>
      <c r="F1" s="2301"/>
      <c r="G1" s="2301"/>
      <c r="H1" s="2301"/>
      <c r="I1" s="2301"/>
      <c r="J1" s="2301"/>
      <c r="K1" s="2301"/>
      <c r="L1" s="2301"/>
      <c r="M1" s="2301"/>
      <c r="N1" s="2301"/>
      <c r="O1" s="2301"/>
      <c r="P1" s="2301"/>
      <c r="Q1" s="2301"/>
      <c r="T1" s="2340"/>
    </row>
    <row r="2" spans="1:20" ht="9.75" customHeight="1" x14ac:dyDescent="0.2">
      <c r="A2" s="1921"/>
      <c r="B2" s="1921"/>
      <c r="C2" s="1921"/>
      <c r="D2" s="1921"/>
      <c r="E2" s="1922"/>
      <c r="F2" s="1922"/>
      <c r="G2" s="1922"/>
      <c r="H2" s="1922"/>
      <c r="I2" s="1922"/>
      <c r="J2" s="1922"/>
      <c r="K2" s="1922"/>
      <c r="L2" s="1923"/>
      <c r="M2" s="1923"/>
      <c r="N2" s="1923"/>
      <c r="O2" s="1922"/>
      <c r="P2" s="1922"/>
      <c r="Q2" s="1924"/>
    </row>
    <row r="3" spans="1:20" s="1928" customFormat="1" ht="10.5" customHeight="1" x14ac:dyDescent="0.15">
      <c r="A3" s="2287" t="s">
        <v>480</v>
      </c>
      <c r="B3" s="2287"/>
      <c r="C3" s="1326"/>
      <c r="D3" s="663"/>
      <c r="E3" s="663"/>
      <c r="F3" s="663"/>
      <c r="G3" s="663"/>
      <c r="H3" s="663"/>
      <c r="I3" s="663"/>
      <c r="J3" s="663"/>
      <c r="K3" s="663"/>
      <c r="L3" s="1324"/>
      <c r="M3" s="1926"/>
      <c r="N3" s="1681"/>
      <c r="O3" s="238" t="s">
        <v>584</v>
      </c>
      <c r="P3" s="238" t="s">
        <v>22</v>
      </c>
      <c r="Q3" s="1927"/>
    </row>
    <row r="4" spans="1:20" s="1928" customFormat="1" ht="10.5" customHeight="1" x14ac:dyDescent="0.15">
      <c r="A4" s="1328"/>
      <c r="B4" s="1328"/>
      <c r="C4" s="240" t="s">
        <v>726</v>
      </c>
      <c r="D4" s="241" t="s">
        <v>662</v>
      </c>
      <c r="E4" s="241" t="s">
        <v>633</v>
      </c>
      <c r="F4" s="241" t="s">
        <v>580</v>
      </c>
      <c r="G4" s="241" t="s">
        <v>225</v>
      </c>
      <c r="H4" s="241" t="s">
        <v>481</v>
      </c>
      <c r="I4" s="241" t="s">
        <v>482</v>
      </c>
      <c r="J4" s="241" t="s">
        <v>483</v>
      </c>
      <c r="K4" s="241" t="s">
        <v>484</v>
      </c>
      <c r="L4" s="1329"/>
      <c r="M4" s="660"/>
      <c r="N4" s="1330"/>
      <c r="O4" s="241" t="s">
        <v>23</v>
      </c>
      <c r="P4" s="241" t="s">
        <v>23</v>
      </c>
      <c r="Q4" s="1658"/>
    </row>
    <row r="5" spans="1:20" s="1928" customFormat="1" ht="9.75" customHeight="1" x14ac:dyDescent="0.15">
      <c r="A5" s="1929"/>
      <c r="B5" s="1929"/>
      <c r="C5" s="1166"/>
      <c r="D5" s="1166"/>
      <c r="E5" s="1166"/>
      <c r="F5" s="1166"/>
      <c r="G5" s="1166"/>
      <c r="H5" s="1166"/>
      <c r="I5" s="1166"/>
      <c r="J5" s="1166"/>
      <c r="K5" s="1166"/>
      <c r="L5" s="1930"/>
      <c r="M5" s="1930"/>
      <c r="N5" s="1930"/>
      <c r="O5" s="1166"/>
      <c r="P5" s="1166"/>
      <c r="Q5" s="1931"/>
    </row>
    <row r="6" spans="1:20" s="1928" customFormat="1" ht="10.5" customHeight="1" x14ac:dyDescent="0.15">
      <c r="A6" s="2299" t="s">
        <v>76</v>
      </c>
      <c r="B6" s="2299"/>
      <c r="C6" s="1932"/>
      <c r="D6" s="1933"/>
      <c r="E6" s="1933"/>
      <c r="F6" s="1933"/>
      <c r="G6" s="1933"/>
      <c r="H6" s="1933"/>
      <c r="I6" s="1933"/>
      <c r="J6" s="1933"/>
      <c r="K6" s="1933"/>
      <c r="L6" s="1934"/>
      <c r="M6" s="1930"/>
      <c r="N6" s="1932"/>
      <c r="O6" s="1933"/>
      <c r="P6" s="1933"/>
      <c r="Q6" s="1443"/>
    </row>
    <row r="7" spans="1:20" s="1928" customFormat="1" ht="10.5" customHeight="1" x14ac:dyDescent="0.15">
      <c r="A7" s="674"/>
      <c r="B7" s="1935" t="s">
        <v>77</v>
      </c>
      <c r="C7" s="271">
        <v>750</v>
      </c>
      <c r="D7" s="272">
        <v>742</v>
      </c>
      <c r="E7" s="272">
        <v>746</v>
      </c>
      <c r="F7" s="272">
        <v>716</v>
      </c>
      <c r="G7" s="272">
        <v>730</v>
      </c>
      <c r="H7" s="272">
        <v>733</v>
      </c>
      <c r="I7" s="272">
        <v>698</v>
      </c>
      <c r="J7" s="272">
        <v>647</v>
      </c>
      <c r="K7" s="272">
        <v>660</v>
      </c>
      <c r="L7" s="273"/>
      <c r="M7" s="374"/>
      <c r="N7" s="271"/>
      <c r="O7" s="543">
        <v>2934</v>
      </c>
      <c r="P7" s="543">
        <v>2738</v>
      </c>
      <c r="Q7" s="547"/>
    </row>
    <row r="8" spans="1:20" s="1928" customFormat="1" ht="10.5" customHeight="1" x14ac:dyDescent="0.15">
      <c r="A8" s="674"/>
      <c r="B8" s="1935" t="s">
        <v>78</v>
      </c>
      <c r="C8" s="271">
        <v>457</v>
      </c>
      <c r="D8" s="272">
        <v>439</v>
      </c>
      <c r="E8" s="272">
        <v>499</v>
      </c>
      <c r="F8" s="272">
        <v>496</v>
      </c>
      <c r="G8" s="272">
        <v>532</v>
      </c>
      <c r="H8" s="272">
        <v>412</v>
      </c>
      <c r="I8" s="272">
        <v>446</v>
      </c>
      <c r="J8" s="272">
        <v>420</v>
      </c>
      <c r="K8" s="272">
        <v>467</v>
      </c>
      <c r="L8" s="273"/>
      <c r="M8" s="374"/>
      <c r="N8" s="1170"/>
      <c r="O8" s="543">
        <v>1966</v>
      </c>
      <c r="P8" s="543">
        <v>1745</v>
      </c>
      <c r="Q8" s="547"/>
    </row>
    <row r="9" spans="1:20" s="1928" customFormat="1" ht="10.5" customHeight="1" x14ac:dyDescent="0.15">
      <c r="A9" s="674"/>
      <c r="B9" s="1935" t="s">
        <v>79</v>
      </c>
      <c r="C9" s="302">
        <v>193</v>
      </c>
      <c r="D9" s="374">
        <v>172</v>
      </c>
      <c r="E9" s="374">
        <v>192</v>
      </c>
      <c r="F9" s="374">
        <v>202</v>
      </c>
      <c r="G9" s="374">
        <v>199</v>
      </c>
      <c r="H9" s="301">
        <v>171</v>
      </c>
      <c r="I9" s="301">
        <v>180</v>
      </c>
      <c r="J9" s="301">
        <v>182</v>
      </c>
      <c r="K9" s="301">
        <v>182</v>
      </c>
      <c r="L9" s="273"/>
      <c r="M9" s="374"/>
      <c r="N9" s="302"/>
      <c r="O9" s="564">
        <v>765</v>
      </c>
      <c r="P9" s="564">
        <v>715</v>
      </c>
      <c r="Q9" s="547"/>
    </row>
    <row r="10" spans="1:20" s="1928" customFormat="1" ht="10.5" customHeight="1" x14ac:dyDescent="0.15">
      <c r="A10" s="1166"/>
      <c r="B10" s="1166"/>
      <c r="C10" s="296">
        <f>SUM(C7:C9)</f>
        <v>1400</v>
      </c>
      <c r="D10" s="2029">
        <f>SUM(D7:D9)</f>
        <v>1353</v>
      </c>
      <c r="E10" s="2029">
        <f>SUM(E7:E9)</f>
        <v>1437</v>
      </c>
      <c r="F10" s="2029">
        <f>SUM(F7:F9)</f>
        <v>1414</v>
      </c>
      <c r="G10" s="2029">
        <f t="shared" ref="G10:K10" si="0">SUM(G7:G9)</f>
        <v>1461</v>
      </c>
      <c r="H10" s="2029">
        <f t="shared" si="0"/>
        <v>1316</v>
      </c>
      <c r="I10" s="2029">
        <f t="shared" si="0"/>
        <v>1324</v>
      </c>
      <c r="J10" s="2029">
        <f t="shared" si="0"/>
        <v>1249</v>
      </c>
      <c r="K10" s="2029">
        <f t="shared" si="0"/>
        <v>1309</v>
      </c>
      <c r="L10" s="295"/>
      <c r="M10" s="374"/>
      <c r="N10" s="296"/>
      <c r="O10" s="298">
        <f t="shared" ref="O10" si="1">SUM(O7:O9)</f>
        <v>5665</v>
      </c>
      <c r="P10" s="298">
        <f t="shared" ref="P10" si="2">SUM(P7:P9)</f>
        <v>5198</v>
      </c>
      <c r="Q10" s="571"/>
    </row>
    <row r="11" spans="1:20" s="1928" customFormat="1" ht="10.5" customHeight="1" x14ac:dyDescent="0.15">
      <c r="A11" s="2299" t="s">
        <v>80</v>
      </c>
      <c r="B11" s="2299"/>
      <c r="C11" s="302"/>
      <c r="D11" s="374"/>
      <c r="E11" s="374"/>
      <c r="F11" s="374"/>
      <c r="G11" s="374"/>
      <c r="H11" s="374"/>
      <c r="I11" s="374"/>
      <c r="J11" s="374"/>
      <c r="K11" s="374"/>
      <c r="L11" s="273"/>
      <c r="M11" s="374"/>
      <c r="N11" s="302"/>
      <c r="O11" s="303"/>
      <c r="P11" s="303"/>
      <c r="Q11" s="547"/>
    </row>
    <row r="12" spans="1:20" s="1928" customFormat="1" ht="10.5" customHeight="1" x14ac:dyDescent="0.15">
      <c r="A12" s="674"/>
      <c r="B12" s="1935" t="s">
        <v>81</v>
      </c>
      <c r="C12" s="271">
        <v>182</v>
      </c>
      <c r="D12" s="272">
        <v>192</v>
      </c>
      <c r="E12" s="272">
        <v>181</v>
      </c>
      <c r="F12" s="272">
        <v>175</v>
      </c>
      <c r="G12" s="272">
        <v>178</v>
      </c>
      <c r="H12" s="272">
        <v>178</v>
      </c>
      <c r="I12" s="272">
        <v>169</v>
      </c>
      <c r="J12" s="272">
        <v>170</v>
      </c>
      <c r="K12" s="272">
        <v>163</v>
      </c>
      <c r="L12" s="273"/>
      <c r="M12" s="374"/>
      <c r="N12" s="271"/>
      <c r="O12" s="543">
        <v>726</v>
      </c>
      <c r="P12" s="543">
        <v>680</v>
      </c>
      <c r="Q12" s="547"/>
    </row>
    <row r="13" spans="1:20" s="1928" customFormat="1" ht="10.5" customHeight="1" x14ac:dyDescent="0.15">
      <c r="A13" s="674"/>
      <c r="B13" s="1935" t="s">
        <v>502</v>
      </c>
      <c r="C13" s="302">
        <v>38</v>
      </c>
      <c r="D13" s="374">
        <v>36</v>
      </c>
      <c r="E13" s="374">
        <v>37</v>
      </c>
      <c r="F13" s="374">
        <v>37</v>
      </c>
      <c r="G13" s="374">
        <v>39</v>
      </c>
      <c r="H13" s="374">
        <v>37</v>
      </c>
      <c r="I13" s="374">
        <v>36</v>
      </c>
      <c r="J13" s="374">
        <v>34</v>
      </c>
      <c r="K13" s="374">
        <v>35</v>
      </c>
      <c r="L13" s="273"/>
      <c r="M13" s="374"/>
      <c r="N13" s="302"/>
      <c r="O13" s="545">
        <v>149</v>
      </c>
      <c r="P13" s="545">
        <v>142</v>
      </c>
      <c r="Q13" s="547"/>
    </row>
    <row r="14" spans="1:20" s="1928" customFormat="1" ht="10.5" customHeight="1" x14ac:dyDescent="0.15">
      <c r="A14" s="1930"/>
      <c r="B14" s="1930"/>
      <c r="C14" s="296">
        <f>SUM(C12:C13)</f>
        <v>220</v>
      </c>
      <c r="D14" s="2029">
        <f>SUM(D12:D13)</f>
        <v>228</v>
      </c>
      <c r="E14" s="2029">
        <f>SUM(E12:E13)</f>
        <v>218</v>
      </c>
      <c r="F14" s="2029">
        <f>SUM(F12:F13)</f>
        <v>212</v>
      </c>
      <c r="G14" s="2029">
        <f t="shared" ref="G14:K14" si="3">SUM(G12:G13)</f>
        <v>217</v>
      </c>
      <c r="H14" s="2029">
        <f t="shared" si="3"/>
        <v>215</v>
      </c>
      <c r="I14" s="2029">
        <f t="shared" si="3"/>
        <v>205</v>
      </c>
      <c r="J14" s="2029">
        <f t="shared" si="3"/>
        <v>204</v>
      </c>
      <c r="K14" s="2029">
        <f t="shared" si="3"/>
        <v>198</v>
      </c>
      <c r="L14" s="295"/>
      <c r="M14" s="374"/>
      <c r="N14" s="296"/>
      <c r="O14" s="298">
        <f t="shared" ref="O14" si="4">SUM(O12:O13)</f>
        <v>875</v>
      </c>
      <c r="P14" s="298">
        <f t="shared" ref="P14" si="5">SUM(P12:P13)</f>
        <v>822</v>
      </c>
      <c r="Q14" s="571"/>
    </row>
    <row r="15" spans="1:20" s="1928" customFormat="1" ht="10.5" customHeight="1" x14ac:dyDescent="0.15">
      <c r="A15" s="2299" t="s">
        <v>83</v>
      </c>
      <c r="B15" s="2299"/>
      <c r="C15" s="302"/>
      <c r="D15" s="374"/>
      <c r="E15" s="374"/>
      <c r="F15" s="374"/>
      <c r="G15" s="374"/>
      <c r="H15" s="374"/>
      <c r="I15" s="374"/>
      <c r="J15" s="374"/>
      <c r="K15" s="374"/>
      <c r="L15" s="273"/>
      <c r="M15" s="374"/>
      <c r="N15" s="302"/>
      <c r="O15" s="303"/>
      <c r="P15" s="303"/>
      <c r="Q15" s="547"/>
    </row>
    <row r="16" spans="1:20" s="1928" customFormat="1" ht="10.5" customHeight="1" x14ac:dyDescent="0.15">
      <c r="A16" s="674"/>
      <c r="B16" s="1935" t="s">
        <v>903</v>
      </c>
      <c r="C16" s="271">
        <v>416</v>
      </c>
      <c r="D16" s="272">
        <v>439</v>
      </c>
      <c r="E16" s="272">
        <v>416</v>
      </c>
      <c r="F16" s="272">
        <v>390</v>
      </c>
      <c r="G16" s="272">
        <v>389</v>
      </c>
      <c r="H16" s="272">
        <v>419</v>
      </c>
      <c r="I16" s="272">
        <v>390</v>
      </c>
      <c r="J16" s="272">
        <v>370</v>
      </c>
      <c r="K16" s="272">
        <v>338</v>
      </c>
      <c r="L16" s="273"/>
      <c r="M16" s="374"/>
      <c r="N16" s="271"/>
      <c r="O16" s="543">
        <v>1634</v>
      </c>
      <c r="P16" s="543">
        <v>1517</v>
      </c>
      <c r="Q16" s="547"/>
    </row>
    <row r="17" spans="1:17" s="1928" customFormat="1" ht="10.5" customHeight="1" x14ac:dyDescent="0.15">
      <c r="A17" s="679"/>
      <c r="B17" s="1936" t="s">
        <v>502</v>
      </c>
      <c r="C17" s="302">
        <v>28</v>
      </c>
      <c r="D17" s="374">
        <v>28</v>
      </c>
      <c r="E17" s="374">
        <v>25</v>
      </c>
      <c r="F17" s="374">
        <v>28</v>
      </c>
      <c r="G17" s="374">
        <v>27</v>
      </c>
      <c r="H17" s="374">
        <v>31</v>
      </c>
      <c r="I17" s="374">
        <v>28</v>
      </c>
      <c r="J17" s="374">
        <v>27</v>
      </c>
      <c r="K17" s="374">
        <v>27</v>
      </c>
      <c r="L17" s="273"/>
      <c r="M17" s="374"/>
      <c r="N17" s="302"/>
      <c r="O17" s="564">
        <v>108</v>
      </c>
      <c r="P17" s="564">
        <v>113</v>
      </c>
      <c r="Q17" s="547"/>
    </row>
    <row r="18" spans="1:17" s="1928" customFormat="1" ht="10.5" customHeight="1" x14ac:dyDescent="0.15">
      <c r="A18" s="1930"/>
      <c r="B18" s="1930"/>
      <c r="C18" s="296">
        <f>SUM(C16:C17)</f>
        <v>444</v>
      </c>
      <c r="D18" s="2029">
        <f>SUM(D16:D17)</f>
        <v>467</v>
      </c>
      <c r="E18" s="2029">
        <f>SUM(E16:E17)</f>
        <v>441</v>
      </c>
      <c r="F18" s="2029">
        <f>SUM(F16:F17)</f>
        <v>418</v>
      </c>
      <c r="G18" s="2029">
        <f t="shared" ref="G18:K18" si="6">SUM(G16:G17)</f>
        <v>416</v>
      </c>
      <c r="H18" s="2029">
        <f t="shared" si="6"/>
        <v>450</v>
      </c>
      <c r="I18" s="2029">
        <f t="shared" si="6"/>
        <v>418</v>
      </c>
      <c r="J18" s="2029">
        <f t="shared" si="6"/>
        <v>397</v>
      </c>
      <c r="K18" s="2029">
        <f t="shared" si="6"/>
        <v>365</v>
      </c>
      <c r="L18" s="295"/>
      <c r="M18" s="374"/>
      <c r="N18" s="296"/>
      <c r="O18" s="298">
        <f t="shared" ref="O18" si="7">SUM(O16:O17)</f>
        <v>1742</v>
      </c>
      <c r="P18" s="298">
        <f t="shared" ref="P18" si="8">SUM(P16:P17)</f>
        <v>1630</v>
      </c>
      <c r="Q18" s="571"/>
    </row>
    <row r="19" spans="1:17" s="1928" customFormat="1" ht="10.5" customHeight="1" x14ac:dyDescent="0.15">
      <c r="A19" s="2299" t="s">
        <v>84</v>
      </c>
      <c r="B19" s="2299"/>
      <c r="C19" s="302"/>
      <c r="D19" s="374"/>
      <c r="E19" s="374"/>
      <c r="F19" s="374"/>
      <c r="G19" s="374"/>
      <c r="H19" s="374"/>
      <c r="I19" s="374"/>
      <c r="J19" s="374"/>
      <c r="K19" s="374"/>
      <c r="L19" s="273"/>
      <c r="M19" s="374"/>
      <c r="N19" s="302"/>
      <c r="O19" s="303"/>
      <c r="P19" s="303"/>
      <c r="Q19" s="547"/>
    </row>
    <row r="20" spans="1:17" s="1928" customFormat="1" ht="10.5" customHeight="1" x14ac:dyDescent="0.15">
      <c r="A20" s="674"/>
      <c r="B20" s="1935" t="s">
        <v>85</v>
      </c>
      <c r="C20" s="271">
        <v>35</v>
      </c>
      <c r="D20" s="272">
        <v>40</v>
      </c>
      <c r="E20" s="272">
        <v>36</v>
      </c>
      <c r="F20" s="272">
        <v>37</v>
      </c>
      <c r="G20" s="272">
        <v>35</v>
      </c>
      <c r="H20" s="272">
        <v>37</v>
      </c>
      <c r="I20" s="272">
        <v>37</v>
      </c>
      <c r="J20" s="272">
        <v>36</v>
      </c>
      <c r="K20" s="272">
        <v>35</v>
      </c>
      <c r="L20" s="273"/>
      <c r="M20" s="374"/>
      <c r="N20" s="271"/>
      <c r="O20" s="543">
        <v>148</v>
      </c>
      <c r="P20" s="543">
        <v>145</v>
      </c>
      <c r="Q20" s="547"/>
    </row>
    <row r="21" spans="1:17" s="1928" customFormat="1" ht="10.5" customHeight="1" x14ac:dyDescent="0.15">
      <c r="A21" s="679"/>
      <c r="B21" s="1935" t="s">
        <v>86</v>
      </c>
      <c r="C21" s="1170">
        <v>29</v>
      </c>
      <c r="D21" s="1171">
        <v>27</v>
      </c>
      <c r="E21" s="1171">
        <v>30</v>
      </c>
      <c r="F21" s="1171">
        <v>33</v>
      </c>
      <c r="G21" s="1171">
        <v>31</v>
      </c>
      <c r="H21" s="1171">
        <v>28</v>
      </c>
      <c r="I21" s="1171">
        <v>32</v>
      </c>
      <c r="J21" s="1171">
        <v>34</v>
      </c>
      <c r="K21" s="1171">
        <v>29</v>
      </c>
      <c r="L21" s="273"/>
      <c r="M21" s="374"/>
      <c r="N21" s="1170"/>
      <c r="O21" s="543">
        <v>121</v>
      </c>
      <c r="P21" s="543">
        <v>123</v>
      </c>
      <c r="Q21" s="547"/>
    </row>
    <row r="22" spans="1:17" s="1928" customFormat="1" ht="10.5" customHeight="1" x14ac:dyDescent="0.15">
      <c r="A22" s="679"/>
      <c r="B22" s="1935" t="s">
        <v>87</v>
      </c>
      <c r="C22" s="302">
        <v>11</v>
      </c>
      <c r="D22" s="374">
        <v>11</v>
      </c>
      <c r="E22" s="374">
        <v>11</v>
      </c>
      <c r="F22" s="374">
        <v>12</v>
      </c>
      <c r="G22" s="374">
        <v>12</v>
      </c>
      <c r="H22" s="374">
        <v>13</v>
      </c>
      <c r="I22" s="374">
        <v>12</v>
      </c>
      <c r="J22" s="374">
        <v>13</v>
      </c>
      <c r="K22" s="374">
        <v>11</v>
      </c>
      <c r="L22" s="273"/>
      <c r="M22" s="374"/>
      <c r="N22" s="302"/>
      <c r="O22" s="545">
        <v>46</v>
      </c>
      <c r="P22" s="545">
        <v>49</v>
      </c>
      <c r="Q22" s="547"/>
    </row>
    <row r="23" spans="1:17" s="1928" customFormat="1" ht="10.5" customHeight="1" x14ac:dyDescent="0.15">
      <c r="A23" s="1930"/>
      <c r="B23" s="1930"/>
      <c r="C23" s="296">
        <f>SUM(C20:C22)</f>
        <v>75</v>
      </c>
      <c r="D23" s="2029">
        <f>SUM(D20:D22)</f>
        <v>78</v>
      </c>
      <c r="E23" s="2029">
        <f>SUM(E20:E22)</f>
        <v>77</v>
      </c>
      <c r="F23" s="2029">
        <f>SUM(F20:F22)</f>
        <v>82</v>
      </c>
      <c r="G23" s="2029">
        <f t="shared" ref="G23:K23" si="9">SUM(G20:G22)</f>
        <v>78</v>
      </c>
      <c r="H23" s="2029">
        <f t="shared" si="9"/>
        <v>78</v>
      </c>
      <c r="I23" s="2029">
        <f t="shared" si="9"/>
        <v>81</v>
      </c>
      <c r="J23" s="2029">
        <f t="shared" si="9"/>
        <v>83</v>
      </c>
      <c r="K23" s="2029">
        <f t="shared" si="9"/>
        <v>75</v>
      </c>
      <c r="L23" s="295"/>
      <c r="M23" s="374"/>
      <c r="N23" s="296"/>
      <c r="O23" s="298">
        <f t="shared" ref="O23" si="10">SUM(O20:O22)</f>
        <v>315</v>
      </c>
      <c r="P23" s="298">
        <f t="shared" ref="P23" si="11">SUM(P20:P22)</f>
        <v>317</v>
      </c>
      <c r="Q23" s="571"/>
    </row>
    <row r="24" spans="1:17" s="1928" customFormat="1" ht="10.5" customHeight="1" x14ac:dyDescent="0.15">
      <c r="A24" s="2341" t="s">
        <v>88</v>
      </c>
      <c r="B24" s="2341"/>
      <c r="C24" s="271">
        <v>81</v>
      </c>
      <c r="D24" s="272">
        <v>95</v>
      </c>
      <c r="E24" s="272">
        <v>83</v>
      </c>
      <c r="F24" s="272">
        <v>77</v>
      </c>
      <c r="G24" s="272">
        <v>72</v>
      </c>
      <c r="H24" s="272">
        <v>89</v>
      </c>
      <c r="I24" s="272">
        <v>76</v>
      </c>
      <c r="J24" s="272">
        <v>63</v>
      </c>
      <c r="K24" s="272">
        <v>54</v>
      </c>
      <c r="L24" s="273"/>
      <c r="M24" s="374"/>
      <c r="N24" s="271"/>
      <c r="O24" s="543">
        <v>327</v>
      </c>
      <c r="P24" s="543">
        <v>282</v>
      </c>
      <c r="Q24" s="547"/>
    </row>
    <row r="25" spans="1:17" s="1928" customFormat="1" ht="10.5" customHeight="1" x14ac:dyDescent="0.15">
      <c r="A25" s="2341" t="s">
        <v>89</v>
      </c>
      <c r="B25" s="2341"/>
      <c r="C25" s="271">
        <v>49</v>
      </c>
      <c r="D25" s="272">
        <v>71</v>
      </c>
      <c r="E25" s="272">
        <v>55</v>
      </c>
      <c r="F25" s="272">
        <v>47</v>
      </c>
      <c r="G25" s="272">
        <v>53</v>
      </c>
      <c r="H25" s="272">
        <v>71</v>
      </c>
      <c r="I25" s="272">
        <v>72</v>
      </c>
      <c r="J25" s="272">
        <v>45</v>
      </c>
      <c r="K25" s="272">
        <v>41</v>
      </c>
      <c r="L25" s="273"/>
      <c r="M25" s="374"/>
      <c r="N25" s="271"/>
      <c r="O25" s="543">
        <v>226</v>
      </c>
      <c r="P25" s="543">
        <v>229</v>
      </c>
      <c r="Q25" s="547"/>
    </row>
    <row r="26" spans="1:17" s="1928" customFormat="1" ht="10.5" customHeight="1" x14ac:dyDescent="0.15">
      <c r="A26" s="2341" t="s">
        <v>90</v>
      </c>
      <c r="B26" s="2341"/>
      <c r="C26" s="1170">
        <v>32</v>
      </c>
      <c r="D26" s="1171">
        <v>26</v>
      </c>
      <c r="E26" s="1171">
        <v>27</v>
      </c>
      <c r="F26" s="1171">
        <v>22</v>
      </c>
      <c r="G26" s="1171">
        <v>28</v>
      </c>
      <c r="H26" s="1171">
        <v>26</v>
      </c>
      <c r="I26" s="1171">
        <v>24</v>
      </c>
      <c r="J26" s="1171">
        <v>22</v>
      </c>
      <c r="K26" s="1171">
        <v>24</v>
      </c>
      <c r="L26" s="273"/>
      <c r="M26" s="374"/>
      <c r="N26" s="1170"/>
      <c r="O26" s="543">
        <v>103</v>
      </c>
      <c r="P26" s="543">
        <v>96</v>
      </c>
      <c r="Q26" s="547"/>
    </row>
    <row r="27" spans="1:17" s="1928" customFormat="1" ht="11.25" customHeight="1" x14ac:dyDescent="0.15">
      <c r="A27" s="2341" t="s">
        <v>904</v>
      </c>
      <c r="B27" s="2341"/>
      <c r="C27" s="302">
        <v>459</v>
      </c>
      <c r="D27" s="374">
        <v>273</v>
      </c>
      <c r="E27" s="374">
        <v>234</v>
      </c>
      <c r="F27" s="374">
        <v>245</v>
      </c>
      <c r="G27" s="374">
        <v>253</v>
      </c>
      <c r="H27" s="374">
        <v>325</v>
      </c>
      <c r="I27" s="374">
        <v>252</v>
      </c>
      <c r="J27" s="374">
        <v>212</v>
      </c>
      <c r="K27" s="374">
        <v>208</v>
      </c>
      <c r="L27" s="273"/>
      <c r="M27" s="374"/>
      <c r="N27" s="302"/>
      <c r="O27" s="545">
        <v>1005</v>
      </c>
      <c r="P27" s="545">
        <v>997</v>
      </c>
      <c r="Q27" s="547"/>
    </row>
    <row r="28" spans="1:17" s="1928" customFormat="1" ht="10.5" customHeight="1" x14ac:dyDescent="0.15">
      <c r="A28" s="2342" t="s">
        <v>488</v>
      </c>
      <c r="B28" s="2342"/>
      <c r="C28" s="296">
        <f>SUM(C24:C27)+C10+C14+C18+C23</f>
        <v>2760</v>
      </c>
      <c r="D28" s="2029">
        <f>SUM(D24:D27)+D10+D14+D18+D23</f>
        <v>2591</v>
      </c>
      <c r="E28" s="2029">
        <f>SUM(E24:E27)+E10+E14+E18+E23</f>
        <v>2572</v>
      </c>
      <c r="F28" s="2029">
        <f>SUM(F24:F27)+F10+F14+F18+F23</f>
        <v>2517</v>
      </c>
      <c r="G28" s="2029">
        <f t="shared" ref="G28:I28" si="12">SUM(G24:G27)+G10+G14+G18+G23</f>
        <v>2578</v>
      </c>
      <c r="H28" s="2029">
        <f t="shared" si="12"/>
        <v>2570</v>
      </c>
      <c r="I28" s="2029">
        <f t="shared" si="12"/>
        <v>2452</v>
      </c>
      <c r="J28" s="2029">
        <f t="shared" ref="J28" si="13">SUM(J24:J27)+J10+J14+J18+J23</f>
        <v>2275</v>
      </c>
      <c r="K28" s="2029">
        <f t="shared" ref="K28" si="14">SUM(K24:K27)+K10+K14+K18+K23</f>
        <v>2274</v>
      </c>
      <c r="L28" s="295"/>
      <c r="M28" s="374"/>
      <c r="N28" s="296"/>
      <c r="O28" s="1937">
        <f t="shared" ref="O28" si="15">SUM(O24:O27)+O10+O14+O18+O23</f>
        <v>10258</v>
      </c>
      <c r="P28" s="1937">
        <f t="shared" ref="P28" si="16">SUM(P24:P27)+P10+P14+P18+P23</f>
        <v>9571</v>
      </c>
      <c r="Q28" s="1938"/>
    </row>
    <row r="29" spans="1:17" s="1945" customFormat="1" ht="9.75" customHeight="1" x14ac:dyDescent="0.15">
      <c r="A29" s="1939"/>
      <c r="B29" s="1939"/>
      <c r="C29" s="1940"/>
      <c r="D29" s="1940"/>
      <c r="E29" s="1941"/>
      <c r="F29" s="1941"/>
      <c r="G29" s="1941"/>
      <c r="H29" s="1941"/>
      <c r="I29" s="1941"/>
      <c r="J29" s="1941"/>
      <c r="K29" s="1941"/>
      <c r="L29" s="1942"/>
      <c r="M29" s="1943"/>
      <c r="N29" s="1943"/>
      <c r="O29" s="1941"/>
      <c r="P29" s="1941"/>
      <c r="Q29" s="1944"/>
    </row>
    <row r="30" spans="1:17" s="1946" customFormat="1" ht="9" customHeight="1" x14ac:dyDescent="0.15">
      <c r="A30" s="2077" t="s">
        <v>803</v>
      </c>
      <c r="B30" s="2344" t="s">
        <v>792</v>
      </c>
      <c r="C30" s="2344"/>
      <c r="D30" s="2344"/>
      <c r="E30" s="2344"/>
      <c r="F30" s="2344"/>
      <c r="G30" s="2344"/>
      <c r="H30" s="2344"/>
      <c r="I30" s="2344"/>
      <c r="J30" s="2344"/>
      <c r="K30" s="2344"/>
      <c r="L30" s="2344"/>
      <c r="M30" s="2344"/>
      <c r="N30" s="2344"/>
      <c r="O30" s="2344"/>
      <c r="P30" s="2344"/>
      <c r="Q30" s="2344"/>
    </row>
    <row r="31" spans="1:17" s="1946" customFormat="1" ht="8.4499999999999993" customHeight="1" x14ac:dyDescent="0.15">
      <c r="A31" s="2077" t="s">
        <v>804</v>
      </c>
      <c r="B31" s="2343" t="s">
        <v>755</v>
      </c>
      <c r="C31" s="2343"/>
      <c r="D31" s="2343"/>
      <c r="E31" s="2343"/>
      <c r="F31" s="2343"/>
      <c r="G31" s="2343"/>
      <c r="H31" s="2343"/>
      <c r="I31" s="2343"/>
      <c r="J31" s="2343"/>
      <c r="K31" s="2343"/>
      <c r="L31" s="2343"/>
      <c r="M31" s="2343"/>
      <c r="N31" s="2343"/>
      <c r="O31" s="2343"/>
      <c r="P31" s="2343"/>
      <c r="Q31" s="2343"/>
    </row>
  </sheetData>
  <mergeCells count="14">
    <mergeCell ref="B31:Q31"/>
    <mergeCell ref="B30:Q30"/>
    <mergeCell ref="A6:B6"/>
    <mergeCell ref="A11:B11"/>
    <mergeCell ref="A26:B26"/>
    <mergeCell ref="A15:B15"/>
    <mergeCell ref="A19:B19"/>
    <mergeCell ref="A24:B24"/>
    <mergeCell ref="A25:B25"/>
    <mergeCell ref="T1"/>
    <mergeCell ref="A27:B27"/>
    <mergeCell ref="A28:B28"/>
    <mergeCell ref="A3:B3"/>
    <mergeCell ref="A1:Q1"/>
  </mergeCells>
  <printOptions horizontalCentered="1"/>
  <pageMargins left="0.23622047244094491" right="0.23622047244094491" top="0.27559055118110237" bottom="0.23622047244094491" header="0.15748031496062992" footer="0.11811023622047245"/>
  <pageSetup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39</vt:i4>
      </vt:variant>
      <vt:variant>
        <vt:lpstr>Named Ranges</vt:lpstr>
      </vt:variant>
      <vt:variant>
        <vt:i4>40</vt:i4>
      </vt:variant>
    </vt:vector>
  </HeadingPairs>
  <TitlesOfParts>
    <vt:vector size="79"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Loans&amp;Acc</vt:lpstr>
      <vt:lpstr>Pg 24 Undrawn C</vt:lpstr>
      <vt:lpstr>Pg 24 GIL</vt:lpstr>
      <vt:lpstr>Pg 25 ACL</vt:lpstr>
      <vt:lpstr>Pg 26 ACL2</vt:lpstr>
      <vt:lpstr>Pg 27 ACL3</vt:lpstr>
      <vt:lpstr>Pg 28 NIL</vt:lpstr>
      <vt:lpstr>Pg 29 Changes in GIL</vt:lpstr>
      <vt:lpstr>Pg 30 changes in ACL</vt:lpstr>
      <vt:lpstr>Pg 31 PCL</vt:lpstr>
      <vt:lpstr>Pg 32 NWO</vt:lpstr>
      <vt:lpstr>Pg 33 Cr Rsk Fin_PDL</vt:lpstr>
      <vt:lpstr>Pg 34 Deriv NA</vt:lpstr>
      <vt:lpstr>Pg 35 FV</vt:lpstr>
      <vt:lpstr>Pg 36 Appendix - Retail</vt:lpstr>
      <vt:lpstr>COV!Print_Area</vt:lpstr>
      <vt:lpstr>'Pg 1 N to U External'!Print_Area</vt:lpstr>
      <vt:lpstr>'Pg 10 WEALTH'!Print_Area</vt:lpstr>
      <vt:lpstr>'Pg 11 US Com Bank and WM_CAD'!Print_Area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Loans&amp;Acc'!Print_Area</vt:lpstr>
      <vt:lpstr>'Pg 24 GIL'!Print_Area</vt:lpstr>
      <vt:lpstr>'Pg 24 Undrawn C'!Print_Area</vt:lpstr>
      <vt:lpstr>'Pg 25 ACL'!Print_Area</vt:lpstr>
      <vt:lpstr>'Pg 26 ACL2'!Print_Area</vt:lpstr>
      <vt:lpstr>'Pg 27 ACL3'!Print_Area</vt:lpstr>
      <vt:lpstr>'Pg 28 NIL'!Print_Area</vt:lpstr>
      <vt:lpstr>'Pg 29 Changes in GIL'!Print_Area</vt:lpstr>
      <vt:lpstr>'Pg 3  Items of Note'!Print_Area</vt:lpstr>
      <vt:lpstr>'Pg 30 changes in ACL'!Print_Area</vt:lpstr>
      <vt:lpstr>'Pg 31 PCL'!Print_Area</vt:lpstr>
      <vt:lpstr>'Pg 32 NWO'!Print_Area</vt:lpstr>
      <vt:lpstr>'Pg 33 Cr Rsk Fin_PDL'!Print_Area</vt:lpstr>
      <vt:lpstr>'Pg 34 Deriv NA'!Print_Area</vt:lpstr>
      <vt:lpstr>'Pg 35 FV'!Print_Area</vt:lpstr>
      <vt:lpstr>'Pg 36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COV!Print_Area2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Couture</dc:creator>
  <cp:lastModifiedBy>jenkinss</cp:lastModifiedBy>
  <cp:lastPrinted>2019-02-26T20:25:15Z</cp:lastPrinted>
  <dcterms:created xsi:type="dcterms:W3CDTF">2018-02-13T13:04:34Z</dcterms:created>
  <dcterms:modified xsi:type="dcterms:W3CDTF">2019-02-27T19:54:22Z</dcterms:modified>
</cp:coreProperties>
</file>